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olplan.sharepoint.com/sites/0153_N17/Shared Documents/General/01_DESIGN PHASE/10_Tender docs working/Vol 3/NSC_FinalsToSanral_31Jan24/NSC - PG 3 Documents/"/>
    </mc:Choice>
  </mc:AlternateContent>
  <xr:revisionPtr revIDLastSave="8" documentId="8_{AAA6A3DB-1A98-334B-80E5-69FCBDA17D67}" xr6:coauthVersionLast="47" xr6:coauthVersionMax="47" xr10:uidLastSave="{14F9EE76-ABC2-0A4E-BD8D-A135541E38D1}"/>
  <bookViews>
    <workbookView xWindow="-38400" yWindow="-2000" windowWidth="38400" windowHeight="21100" xr2:uid="{00000000-000D-0000-FFFF-FFFF00000000}"/>
  </bookViews>
  <sheets>
    <sheet name="Title Page" sheetId="1" r:id="rId1"/>
    <sheet name="ETOC to Model" sheetId="2" r:id="rId2"/>
    <sheet name="N17 Totals" sheetId="15" r:id="rId3"/>
    <sheet name="Gosforth" sheetId="17" r:id="rId4"/>
    <sheet name="Dalpark" sheetId="10" r:id="rId5"/>
    <sheet name="Leandra" sheetId="18" r:id="rId6"/>
    <sheet name="Trichardt" sheetId="19" r:id="rId7"/>
    <sheet name="Ermelo" sheetId="16" r:id="rId8"/>
  </sheets>
  <definedNames>
    <definedName name="_Fill" localSheetId="4" hidden="1">#REF!</definedName>
    <definedName name="_Fill" localSheetId="7" hidden="1">#REF!</definedName>
    <definedName name="_Fill" localSheetId="3" hidden="1">#REF!</definedName>
    <definedName name="_Fill" localSheetId="2" hidden="1">#REF!</definedName>
    <definedName name="_Fill" hidden="1">#REF!</definedName>
    <definedName name="_xlnm._FilterDatabase" localSheetId="4" hidden="1">Dalpark!$C$2:$G$207</definedName>
    <definedName name="_xlnm._FilterDatabase" localSheetId="7" hidden="1">Ermelo!$B$2:$CC$210</definedName>
    <definedName name="_xlnm._FilterDatabase" localSheetId="3" hidden="1">Gosforth!$B$2:$CC$207</definedName>
    <definedName name="_xlnm._FilterDatabase" localSheetId="5" hidden="1">Leandra!$C$2:$G$207</definedName>
    <definedName name="_xlnm._FilterDatabase" localSheetId="2" hidden="1">'N17 Totals'!$B$85:$H$172</definedName>
    <definedName name="_xlnm._FilterDatabase" localSheetId="6" hidden="1">Trichardt!$C$2:$F$207</definedName>
    <definedName name="_Key1" localSheetId="4" hidden="1">#REF!</definedName>
    <definedName name="_Key1" localSheetId="7" hidden="1">#REF!</definedName>
    <definedName name="_Key1" localSheetId="3" hidden="1">#REF!</definedName>
    <definedName name="_Key1" localSheetId="2" hidden="1">#REF!</definedName>
    <definedName name="_Key1" hidden="1">#REF!</definedName>
    <definedName name="_Key2" localSheetId="4" hidden="1">#REF!</definedName>
    <definedName name="_Key2" localSheetId="7" hidden="1">#REF!</definedName>
    <definedName name="_Key2" localSheetId="3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4" hidden="1">#REF!</definedName>
    <definedName name="_Sort" localSheetId="7" hidden="1">#REF!</definedName>
    <definedName name="_Sort" localSheetId="3" hidden="1">#REF!</definedName>
    <definedName name="_Sort" localSheetId="2" hidden="1">#REF!</definedName>
    <definedName name="_Sort" hidden="1">#REF!</definedName>
    <definedName name="_xlnm.Print_Area" localSheetId="4">Dalpark!$B$2:$CC$208</definedName>
    <definedName name="_xlnm.Print_Area" localSheetId="7">Ermelo!$B$2:$CC$208</definedName>
    <definedName name="_xlnm.Print_Area" localSheetId="1">'ETOC to Model'!$A$1:$BZ$76</definedName>
    <definedName name="_xlnm.Print_Area" localSheetId="3">Gosforth!$B$2:$CC$208</definedName>
    <definedName name="_xlnm.Print_Area" localSheetId="5">Leandra!$B$2:$CC$207</definedName>
    <definedName name="_xlnm.Print_Area" localSheetId="2">'N17 Totals'!$B$2:$CC$208</definedName>
    <definedName name="_xlnm.Print_Area" localSheetId="0">'Title Page'!$B$2:$D$14</definedName>
    <definedName name="_xlnm.Print_Area" localSheetId="6">Trichardt!$A$1:$CC$207</definedName>
    <definedName name="_xlnm.Print_Titles" localSheetId="4">Dalpark!$B:$G,Dalpark!$2:$4</definedName>
    <definedName name="_xlnm.Print_Titles" localSheetId="7">Ermelo!$B:$G,Ermelo!$2:$4</definedName>
    <definedName name="_xlnm.Print_Titles" localSheetId="1">'ETOC to Model'!$B:$D</definedName>
    <definedName name="_xlnm.Print_Titles" localSheetId="3">Gosforth!$B:$G,Gosforth!$2:$4</definedName>
    <definedName name="_xlnm.Print_Titles" localSheetId="2">'N17 Totals'!$B:$G,'N17 Totals'!$2:$4</definedName>
    <definedName name="valuevx">42.314159</definedName>
    <definedName name="vertex42_copyright" hidden="1">"© 2014-2019 Vertex42 LLC"</definedName>
    <definedName name="vertex42_id" hidden="1">"project-schedule.xlsx"</definedName>
    <definedName name="vertex42_title" hidden="1">"Project Schedule Template"</definedName>
  </definedNames>
  <calcPr calcId="191028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9" i="1"/>
  <c r="G219" i="16"/>
  <c r="G217" i="16"/>
  <c r="G216" i="16"/>
  <c r="G215" i="16"/>
  <c r="G218" i="16" s="1"/>
  <c r="G212" i="16"/>
  <c r="E212" i="16"/>
  <c r="E202" i="15"/>
  <c r="G220" i="16" l="1"/>
  <c r="G115" i="17" l="1"/>
  <c r="G204" i="18" l="1"/>
  <c r="G203" i="18"/>
  <c r="G204" i="19"/>
  <c r="G203" i="19"/>
  <c r="G204" i="16"/>
  <c r="G203" i="16"/>
  <c r="G204" i="10"/>
  <c r="G203" i="10"/>
  <c r="G200" i="18"/>
  <c r="G200" i="19"/>
  <c r="BQ200" i="19" s="1"/>
  <c r="G200" i="16"/>
  <c r="BE200" i="16" s="1"/>
  <c r="G200" i="10"/>
  <c r="AS200" i="10" s="1"/>
  <c r="G200" i="17"/>
  <c r="AS200" i="17" s="1"/>
  <c r="G194" i="18"/>
  <c r="G193" i="18"/>
  <c r="G192" i="18"/>
  <c r="C192" i="18"/>
  <c r="G191" i="18"/>
  <c r="G189" i="18"/>
  <c r="G188" i="18"/>
  <c r="G194" i="19"/>
  <c r="G193" i="19"/>
  <c r="G192" i="19"/>
  <c r="C192" i="19"/>
  <c r="G191" i="19"/>
  <c r="G189" i="19"/>
  <c r="G188" i="19"/>
  <c r="G194" i="16"/>
  <c r="G193" i="16"/>
  <c r="G192" i="16"/>
  <c r="C192" i="16"/>
  <c r="G191" i="16"/>
  <c r="G189" i="16"/>
  <c r="G188" i="16"/>
  <c r="G194" i="10"/>
  <c r="G193" i="10"/>
  <c r="G192" i="10"/>
  <c r="C192" i="10"/>
  <c r="G191" i="10"/>
  <c r="G189" i="10"/>
  <c r="G188" i="10"/>
  <c r="G185" i="18"/>
  <c r="G185" i="19"/>
  <c r="G185" i="16"/>
  <c r="G185" i="10"/>
  <c r="E178" i="18"/>
  <c r="G178" i="18" s="1"/>
  <c r="C178" i="18"/>
  <c r="G177" i="18"/>
  <c r="E178" i="19"/>
  <c r="G178" i="19" s="1"/>
  <c r="C178" i="19"/>
  <c r="G177" i="19"/>
  <c r="E178" i="16"/>
  <c r="G178" i="16" s="1"/>
  <c r="C178" i="16"/>
  <c r="G177" i="16"/>
  <c r="E178" i="10"/>
  <c r="G178" i="10" s="1"/>
  <c r="C178" i="10"/>
  <c r="G177" i="10"/>
  <c r="I200" i="15"/>
  <c r="J200" i="15"/>
  <c r="K200" i="15"/>
  <c r="L200" i="15"/>
  <c r="M200" i="15"/>
  <c r="N200" i="15"/>
  <c r="O200" i="15"/>
  <c r="P200" i="15"/>
  <c r="Q200" i="15"/>
  <c r="R200" i="15"/>
  <c r="S200" i="15"/>
  <c r="T200" i="15"/>
  <c r="V200" i="15"/>
  <c r="W200" i="15"/>
  <c r="X200" i="15"/>
  <c r="Y200" i="15"/>
  <c r="Z200" i="15"/>
  <c r="AA200" i="15"/>
  <c r="AB200" i="15"/>
  <c r="AC200" i="15"/>
  <c r="AD200" i="15"/>
  <c r="AE200" i="15"/>
  <c r="AF200" i="15"/>
  <c r="AH200" i="15"/>
  <c r="AI200" i="15"/>
  <c r="AJ200" i="15"/>
  <c r="AK200" i="15"/>
  <c r="AL200" i="15"/>
  <c r="AM200" i="15"/>
  <c r="AN200" i="15"/>
  <c r="AO200" i="15"/>
  <c r="AP200" i="15"/>
  <c r="AQ200" i="15"/>
  <c r="AR200" i="15"/>
  <c r="AT200" i="15"/>
  <c r="AU200" i="15"/>
  <c r="AV200" i="15"/>
  <c r="AW200" i="15"/>
  <c r="AX200" i="15"/>
  <c r="AY200" i="15"/>
  <c r="AZ200" i="15"/>
  <c r="BA200" i="15"/>
  <c r="BB200" i="15"/>
  <c r="BC200" i="15"/>
  <c r="BD200" i="15"/>
  <c r="BF200" i="15"/>
  <c r="BG200" i="15"/>
  <c r="BH200" i="15"/>
  <c r="BI200" i="15"/>
  <c r="BJ200" i="15"/>
  <c r="BK200" i="15"/>
  <c r="BL200" i="15"/>
  <c r="BM200" i="15"/>
  <c r="BN200" i="15"/>
  <c r="BO200" i="15"/>
  <c r="BP200" i="15"/>
  <c r="BR200" i="15"/>
  <c r="BS200" i="15"/>
  <c r="BT200" i="15"/>
  <c r="BU200" i="15"/>
  <c r="BV200" i="15"/>
  <c r="BW200" i="15"/>
  <c r="BX200" i="15"/>
  <c r="BY200" i="15"/>
  <c r="BZ200" i="15"/>
  <c r="CA200" i="15"/>
  <c r="CB200" i="15"/>
  <c r="H200" i="15"/>
  <c r="E200" i="15"/>
  <c r="U200" i="16" l="1"/>
  <c r="AS200" i="16"/>
  <c r="BQ200" i="16"/>
  <c r="AG200" i="16"/>
  <c r="AG200" i="19"/>
  <c r="AS200" i="19"/>
  <c r="U200" i="17"/>
  <c r="BE200" i="17"/>
  <c r="BQ200" i="17"/>
  <c r="AG200" i="17"/>
  <c r="U203" i="18"/>
  <c r="BE200" i="10"/>
  <c r="AS200" i="18"/>
  <c r="U200" i="10"/>
  <c r="BQ200" i="10"/>
  <c r="BE200" i="18"/>
  <c r="AG200" i="10"/>
  <c r="BE200" i="19"/>
  <c r="U200" i="18"/>
  <c r="BQ200" i="18"/>
  <c r="U200" i="19"/>
  <c r="AG200" i="18"/>
  <c r="CC200" i="16" l="1"/>
  <c r="CC200" i="19"/>
  <c r="AS200" i="15"/>
  <c r="CC200" i="18"/>
  <c r="AG200" i="15"/>
  <c r="CC200" i="17"/>
  <c r="BE200" i="15"/>
  <c r="BQ200" i="15"/>
  <c r="CC200" i="10"/>
  <c r="U200" i="15"/>
  <c r="G165" i="16"/>
  <c r="G153" i="16"/>
  <c r="G197" i="16"/>
  <c r="G145" i="16"/>
  <c r="G65" i="16"/>
  <c r="G64" i="16"/>
  <c r="C201" i="16"/>
  <c r="C172" i="16"/>
  <c r="C170" i="16"/>
  <c r="C168" i="16"/>
  <c r="G197" i="19"/>
  <c r="G145" i="19"/>
  <c r="G65" i="19"/>
  <c r="G64" i="19"/>
  <c r="C201" i="19"/>
  <c r="C172" i="19"/>
  <c r="C170" i="19"/>
  <c r="C168" i="19"/>
  <c r="G197" i="18"/>
  <c r="G165" i="18"/>
  <c r="G160" i="18"/>
  <c r="G145" i="18"/>
  <c r="G65" i="18"/>
  <c r="G64" i="18"/>
  <c r="C201" i="18"/>
  <c r="C172" i="18"/>
  <c r="C170" i="18"/>
  <c r="C168" i="18"/>
  <c r="G197" i="10"/>
  <c r="G145" i="10"/>
  <c r="G65" i="10"/>
  <c r="G64" i="10"/>
  <c r="C168" i="10"/>
  <c r="C201" i="10"/>
  <c r="C172" i="10"/>
  <c r="C170" i="10"/>
  <c r="G197" i="17"/>
  <c r="G160" i="17"/>
  <c r="G155" i="17"/>
  <c r="G145" i="17"/>
  <c r="G65" i="17"/>
  <c r="G64" i="17"/>
  <c r="C201" i="17"/>
  <c r="C192" i="17"/>
  <c r="C178" i="17"/>
  <c r="C172" i="17"/>
  <c r="C170" i="17"/>
  <c r="C168" i="17"/>
  <c r="CC200" i="15" l="1"/>
  <c r="G200" i="15" s="1"/>
  <c r="F200" i="15" s="1"/>
  <c r="G68" i="18"/>
  <c r="G68" i="19"/>
  <c r="G68" i="16"/>
  <c r="G68" i="10"/>
  <c r="C13" i="1"/>
  <c r="E65" i="15"/>
  <c r="E64" i="15"/>
  <c r="E63" i="15"/>
  <c r="E48" i="15"/>
  <c r="E47" i="15"/>
  <c r="E46" i="15"/>
  <c r="E45" i="15"/>
  <c r="E41" i="15"/>
  <c r="E39" i="15"/>
  <c r="E35" i="15"/>
  <c r="E34" i="15"/>
  <c r="G160" i="16"/>
  <c r="N150" i="17" l="1"/>
  <c r="M86" i="17"/>
  <c r="N86" i="18"/>
  <c r="M150" i="18"/>
  <c r="H58" i="18"/>
  <c r="I58" i="18"/>
  <c r="J86" i="10"/>
  <c r="K86" i="10"/>
  <c r="L86" i="10"/>
  <c r="M86" i="10"/>
  <c r="N86" i="10"/>
  <c r="O86" i="10"/>
  <c r="P86" i="10"/>
  <c r="Q86" i="10"/>
  <c r="R86" i="10"/>
  <c r="S86" i="10"/>
  <c r="T86" i="10"/>
  <c r="V86" i="10"/>
  <c r="W86" i="10"/>
  <c r="X86" i="10"/>
  <c r="Y86" i="10"/>
  <c r="Z86" i="10"/>
  <c r="AA86" i="10"/>
  <c r="AB86" i="10"/>
  <c r="AC86" i="10"/>
  <c r="AD86" i="10"/>
  <c r="AE86" i="10"/>
  <c r="AF86" i="10"/>
  <c r="AH86" i="10"/>
  <c r="AI86" i="10"/>
  <c r="AJ86" i="10"/>
  <c r="AK86" i="10"/>
  <c r="AL86" i="10"/>
  <c r="AN86" i="10"/>
  <c r="AO86" i="10"/>
  <c r="AP86" i="10"/>
  <c r="AQ86" i="10"/>
  <c r="AR86" i="10"/>
  <c r="AT86" i="10"/>
  <c r="AU86" i="10"/>
  <c r="AV86" i="10"/>
  <c r="AW86" i="10"/>
  <c r="AX86" i="10"/>
  <c r="AY86" i="10"/>
  <c r="AZ86" i="10"/>
  <c r="BA86" i="10"/>
  <c r="BB86" i="10"/>
  <c r="BC86" i="10"/>
  <c r="BD86" i="10"/>
  <c r="BF86" i="10"/>
  <c r="BG86" i="10"/>
  <c r="BH86" i="10"/>
  <c r="BI86" i="10"/>
  <c r="BJ86" i="10"/>
  <c r="BK86" i="10"/>
  <c r="BL86" i="10"/>
  <c r="BM86" i="10"/>
  <c r="BN86" i="10"/>
  <c r="BO86" i="10"/>
  <c r="BP86" i="10"/>
  <c r="BR86" i="10"/>
  <c r="BS86" i="10"/>
  <c r="BT86" i="10"/>
  <c r="BU86" i="10"/>
  <c r="BV86" i="10"/>
  <c r="BW86" i="10"/>
  <c r="BX86" i="10"/>
  <c r="BY86" i="10"/>
  <c r="BZ86" i="10"/>
  <c r="CA86" i="10"/>
  <c r="CB86" i="10"/>
  <c r="I58" i="10"/>
  <c r="H58" i="10"/>
  <c r="I58" i="19"/>
  <c r="H58" i="19"/>
  <c r="I58" i="16"/>
  <c r="H58" i="16"/>
  <c r="I86" i="10"/>
  <c r="H86" i="10"/>
  <c r="H86" i="19"/>
  <c r="CA58" i="16" l="1"/>
  <c r="BW58" i="16"/>
  <c r="BS58" i="16"/>
  <c r="BO58" i="16"/>
  <c r="BK58" i="16"/>
  <c r="BG58" i="16"/>
  <c r="BC58" i="16"/>
  <c r="AY58" i="16"/>
  <c r="AU58" i="16"/>
  <c r="AQ58" i="16"/>
  <c r="AM58" i="16"/>
  <c r="AI58" i="16"/>
  <c r="AE58" i="16"/>
  <c r="AA58" i="16"/>
  <c r="W58" i="16"/>
  <c r="S58" i="16"/>
  <c r="O58" i="16"/>
  <c r="K58" i="16"/>
  <c r="CB58" i="16"/>
  <c r="BX58" i="16"/>
  <c r="BT58" i="16"/>
  <c r="BP58" i="16"/>
  <c r="BL58" i="16"/>
  <c r="BH58" i="16"/>
  <c r="BD58" i="16"/>
  <c r="AZ58" i="16"/>
  <c r="AV58" i="16"/>
  <c r="AR58" i="16"/>
  <c r="AN58" i="16"/>
  <c r="AJ58" i="16"/>
  <c r="AF58" i="16"/>
  <c r="AB58" i="16"/>
  <c r="X58" i="16"/>
  <c r="T58" i="16"/>
  <c r="P58" i="16"/>
  <c r="L58" i="16"/>
  <c r="J58" i="16"/>
  <c r="BZ58" i="16"/>
  <c r="BV58" i="16"/>
  <c r="BR58" i="16"/>
  <c r="BN58" i="16"/>
  <c r="BJ58" i="16"/>
  <c r="BF58" i="16"/>
  <c r="BB58" i="16"/>
  <c r="AX58" i="16"/>
  <c r="AT58" i="16"/>
  <c r="AP58" i="16"/>
  <c r="AL58" i="16"/>
  <c r="AH58" i="16"/>
  <c r="AD58" i="16"/>
  <c r="Z58" i="16"/>
  <c r="V58" i="16"/>
  <c r="R58" i="16"/>
  <c r="N58" i="16"/>
  <c r="BY58" i="16"/>
  <c r="BU58" i="16"/>
  <c r="BQ58" i="16"/>
  <c r="BM58" i="16"/>
  <c r="BI58" i="16"/>
  <c r="BE58" i="16"/>
  <c r="BA58" i="16"/>
  <c r="AW58" i="16"/>
  <c r="AS58" i="16"/>
  <c r="AO58" i="16"/>
  <c r="AK58" i="16"/>
  <c r="AG58" i="16"/>
  <c r="AC58" i="16"/>
  <c r="Y58" i="16"/>
  <c r="U58" i="16"/>
  <c r="Q58" i="16"/>
  <c r="M58" i="16"/>
  <c r="J58" i="19"/>
  <c r="J58" i="18"/>
  <c r="M58" i="18"/>
  <c r="BC58" i="10"/>
  <c r="W58" i="10"/>
  <c r="CA58" i="10"/>
  <c r="BS58" i="10"/>
  <c r="BK58" i="10"/>
  <c r="AU58" i="10"/>
  <c r="AM58" i="10"/>
  <c r="AE58" i="10"/>
  <c r="O58" i="10"/>
  <c r="BY58" i="10"/>
  <c r="BU58" i="10"/>
  <c r="BQ58" i="10"/>
  <c r="BM58" i="10"/>
  <c r="BI58" i="10"/>
  <c r="BE58" i="10"/>
  <c r="BA58" i="10"/>
  <c r="AW58" i="10"/>
  <c r="AS58" i="10"/>
  <c r="AO58" i="10"/>
  <c r="AK58" i="10"/>
  <c r="AG58" i="10"/>
  <c r="AC58" i="10"/>
  <c r="Y58" i="10"/>
  <c r="U58" i="10"/>
  <c r="Q58" i="10"/>
  <c r="M58" i="10"/>
  <c r="BW58" i="10"/>
  <c r="BO58" i="10"/>
  <c r="BG58" i="10"/>
  <c r="AY58" i="10"/>
  <c r="AQ58" i="10"/>
  <c r="AI58" i="10"/>
  <c r="AA58" i="10"/>
  <c r="S58" i="10"/>
  <c r="K58" i="10"/>
  <c r="BZ58" i="10"/>
  <c r="BV58" i="10"/>
  <c r="BR58" i="10"/>
  <c r="BN58" i="10"/>
  <c r="BJ58" i="10"/>
  <c r="BF58" i="10"/>
  <c r="BB58" i="10"/>
  <c r="AX58" i="10"/>
  <c r="AT58" i="10"/>
  <c r="AP58" i="10"/>
  <c r="AL58" i="10"/>
  <c r="AH58" i="10"/>
  <c r="AD58" i="10"/>
  <c r="Z58" i="10"/>
  <c r="V58" i="10"/>
  <c r="R58" i="10"/>
  <c r="N58" i="10"/>
  <c r="J58" i="10"/>
  <c r="CB58" i="10"/>
  <c r="BX58" i="10"/>
  <c r="BT58" i="10"/>
  <c r="BP58" i="10"/>
  <c r="BL58" i="10"/>
  <c r="BH58" i="10"/>
  <c r="BD58" i="10"/>
  <c r="AZ58" i="10"/>
  <c r="AV58" i="10"/>
  <c r="AR58" i="10"/>
  <c r="AN58" i="10"/>
  <c r="AJ58" i="10"/>
  <c r="AF58" i="10"/>
  <c r="AB58" i="10"/>
  <c r="X58" i="10"/>
  <c r="T58" i="10"/>
  <c r="P58" i="10"/>
  <c r="L58" i="10"/>
  <c r="M58" i="17"/>
  <c r="H20" i="16" l="1"/>
  <c r="I20" i="16"/>
  <c r="J20" i="16"/>
  <c r="K20" i="16"/>
  <c r="L20" i="16"/>
  <c r="M20" i="16"/>
  <c r="N20" i="16"/>
  <c r="O20" i="16"/>
  <c r="P20" i="16"/>
  <c r="Q20" i="16"/>
  <c r="R20" i="16"/>
  <c r="S20" i="16"/>
  <c r="T20" i="16"/>
  <c r="U20" i="16"/>
  <c r="V20" i="16"/>
  <c r="W20" i="16"/>
  <c r="X20" i="16"/>
  <c r="Y20" i="16"/>
  <c r="Z20" i="16"/>
  <c r="AA20" i="16"/>
  <c r="AB20" i="16"/>
  <c r="AC20" i="16"/>
  <c r="AD20" i="16"/>
  <c r="AE20" i="16"/>
  <c r="AF20" i="16"/>
  <c r="AG20" i="16"/>
  <c r="AH20" i="16"/>
  <c r="AI20" i="16"/>
  <c r="AJ20" i="16"/>
  <c r="AK20" i="16"/>
  <c r="AL20" i="16"/>
  <c r="AM20" i="16"/>
  <c r="AN20" i="16"/>
  <c r="AO20" i="16"/>
  <c r="AP20" i="16"/>
  <c r="AQ20" i="16"/>
  <c r="AR20" i="16"/>
  <c r="AS20" i="16"/>
  <c r="AT20" i="16"/>
  <c r="AU20" i="16"/>
  <c r="AV20" i="16"/>
  <c r="AW20" i="16"/>
  <c r="AX20" i="16"/>
  <c r="AY20" i="16"/>
  <c r="AZ20" i="16"/>
  <c r="BA20" i="16"/>
  <c r="BB20" i="16"/>
  <c r="BC20" i="16"/>
  <c r="BD20" i="16"/>
  <c r="BE20" i="16"/>
  <c r="BF20" i="16"/>
  <c r="BG20" i="16"/>
  <c r="BH20" i="16"/>
  <c r="BI20" i="16"/>
  <c r="BJ20" i="16"/>
  <c r="BK20" i="16"/>
  <c r="BL20" i="16"/>
  <c r="BM20" i="16"/>
  <c r="BN20" i="16"/>
  <c r="BO20" i="16"/>
  <c r="BP20" i="16"/>
  <c r="BQ20" i="16"/>
  <c r="BR20" i="16"/>
  <c r="BS20" i="16"/>
  <c r="BT20" i="16"/>
  <c r="BU20" i="16"/>
  <c r="BV20" i="16"/>
  <c r="BW20" i="16"/>
  <c r="BX20" i="16"/>
  <c r="BY20" i="16"/>
  <c r="BZ20" i="16"/>
  <c r="CA20" i="16"/>
  <c r="CB20" i="16"/>
  <c r="CC20" i="16"/>
  <c r="H20" i="19"/>
  <c r="I20" i="19"/>
  <c r="J20" i="19"/>
  <c r="K20" i="19"/>
  <c r="L20" i="19"/>
  <c r="M20" i="19"/>
  <c r="N20" i="19"/>
  <c r="O20" i="19"/>
  <c r="P20" i="19"/>
  <c r="Q20" i="19"/>
  <c r="R20" i="19"/>
  <c r="S20" i="19"/>
  <c r="T20" i="19"/>
  <c r="U20" i="19"/>
  <c r="V20" i="19"/>
  <c r="W20" i="19"/>
  <c r="X20" i="19"/>
  <c r="Y20" i="19"/>
  <c r="Z20" i="19"/>
  <c r="AA20" i="19"/>
  <c r="AB20" i="19"/>
  <c r="AC20" i="19"/>
  <c r="AD20" i="19"/>
  <c r="AE20" i="19"/>
  <c r="AF20" i="19"/>
  <c r="AG20" i="19"/>
  <c r="AH20" i="19"/>
  <c r="AI20" i="19"/>
  <c r="AJ20" i="19"/>
  <c r="AK20" i="19"/>
  <c r="AL20" i="19"/>
  <c r="AM20" i="19"/>
  <c r="AN20" i="19"/>
  <c r="AO20" i="19"/>
  <c r="AP20" i="19"/>
  <c r="AQ20" i="19"/>
  <c r="AR20" i="19"/>
  <c r="AS20" i="19"/>
  <c r="AT20" i="19"/>
  <c r="AU20" i="19"/>
  <c r="AV20" i="19"/>
  <c r="AW20" i="19"/>
  <c r="AX20" i="19"/>
  <c r="AY20" i="19"/>
  <c r="AZ20" i="19"/>
  <c r="BA20" i="19"/>
  <c r="BB20" i="19"/>
  <c r="BC20" i="19"/>
  <c r="BD20" i="19"/>
  <c r="BE20" i="19"/>
  <c r="BF20" i="19"/>
  <c r="BG20" i="19"/>
  <c r="BH20" i="19"/>
  <c r="BI20" i="19"/>
  <c r="BJ20" i="19"/>
  <c r="BK20" i="19"/>
  <c r="BL20" i="19"/>
  <c r="BM20" i="19"/>
  <c r="BN20" i="19"/>
  <c r="BO20" i="19"/>
  <c r="BP20" i="19"/>
  <c r="BQ20" i="19"/>
  <c r="BR20" i="19"/>
  <c r="BS20" i="19"/>
  <c r="BT20" i="19"/>
  <c r="BU20" i="19"/>
  <c r="BV20" i="19"/>
  <c r="BW20" i="19"/>
  <c r="BX20" i="19"/>
  <c r="BY20" i="19"/>
  <c r="BZ20" i="19"/>
  <c r="CA20" i="19"/>
  <c r="CB20" i="19"/>
  <c r="CC20" i="19"/>
  <c r="H20" i="18"/>
  <c r="I20" i="18"/>
  <c r="J20" i="18"/>
  <c r="K20" i="18"/>
  <c r="L20" i="18"/>
  <c r="M20" i="18"/>
  <c r="N20" i="18"/>
  <c r="O20" i="18"/>
  <c r="P20" i="18"/>
  <c r="Q20" i="18"/>
  <c r="R20" i="18"/>
  <c r="S20" i="18"/>
  <c r="T20" i="18"/>
  <c r="U20" i="18"/>
  <c r="V20" i="18"/>
  <c r="W20" i="18"/>
  <c r="X20" i="18"/>
  <c r="Y20" i="18"/>
  <c r="Z20" i="18"/>
  <c r="AA20" i="18"/>
  <c r="AB20" i="18"/>
  <c r="AC20" i="18"/>
  <c r="AD20" i="18"/>
  <c r="AE20" i="18"/>
  <c r="AF20" i="18"/>
  <c r="AG20" i="18"/>
  <c r="AH20" i="18"/>
  <c r="AI20" i="18"/>
  <c r="AJ20" i="18"/>
  <c r="AK20" i="18"/>
  <c r="AL20" i="18"/>
  <c r="AM20" i="18"/>
  <c r="AN20" i="18"/>
  <c r="AO20" i="18"/>
  <c r="AP20" i="18"/>
  <c r="AQ20" i="18"/>
  <c r="AR20" i="18"/>
  <c r="AS20" i="18"/>
  <c r="AT20" i="18"/>
  <c r="AU20" i="18"/>
  <c r="AV20" i="18"/>
  <c r="AW20" i="18"/>
  <c r="AX20" i="18"/>
  <c r="AY20" i="18"/>
  <c r="AZ20" i="18"/>
  <c r="BA20" i="18"/>
  <c r="BB20" i="18"/>
  <c r="BC20" i="18"/>
  <c r="BD20" i="18"/>
  <c r="BE20" i="18"/>
  <c r="BF20" i="18"/>
  <c r="BG20" i="18"/>
  <c r="BH20" i="18"/>
  <c r="BI20" i="18"/>
  <c r="BJ20" i="18"/>
  <c r="BK20" i="18"/>
  <c r="BL20" i="18"/>
  <c r="BM20" i="18"/>
  <c r="BN20" i="18"/>
  <c r="BO20" i="18"/>
  <c r="BP20" i="18"/>
  <c r="BQ20" i="18"/>
  <c r="BR20" i="18"/>
  <c r="BS20" i="18"/>
  <c r="BT20" i="18"/>
  <c r="BU20" i="18"/>
  <c r="BV20" i="18"/>
  <c r="BW20" i="18"/>
  <c r="BX20" i="18"/>
  <c r="BY20" i="18"/>
  <c r="BZ20" i="18"/>
  <c r="CA20" i="18"/>
  <c r="CB20" i="18"/>
  <c r="CC20" i="18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AF20" i="10"/>
  <c r="AG20" i="10"/>
  <c r="AH20" i="10"/>
  <c r="AI20" i="10"/>
  <c r="AJ20" i="10"/>
  <c r="AK20" i="10"/>
  <c r="AL20" i="10"/>
  <c r="AM20" i="10"/>
  <c r="AN20" i="10"/>
  <c r="AO20" i="10"/>
  <c r="AP20" i="10"/>
  <c r="AQ20" i="10"/>
  <c r="AR20" i="10"/>
  <c r="AS20" i="10"/>
  <c r="AT20" i="10"/>
  <c r="AU20" i="10"/>
  <c r="AV20" i="10"/>
  <c r="AW20" i="10"/>
  <c r="AX20" i="10"/>
  <c r="AY20" i="10"/>
  <c r="AZ20" i="10"/>
  <c r="BA20" i="10"/>
  <c r="BB20" i="10"/>
  <c r="BC20" i="10"/>
  <c r="BD20" i="10"/>
  <c r="BE20" i="10"/>
  <c r="BF20" i="10"/>
  <c r="BG20" i="10"/>
  <c r="BH20" i="10"/>
  <c r="BI20" i="10"/>
  <c r="BJ20" i="10"/>
  <c r="BK20" i="10"/>
  <c r="BL20" i="10"/>
  <c r="BM20" i="10"/>
  <c r="BN20" i="10"/>
  <c r="BO20" i="10"/>
  <c r="BP20" i="10"/>
  <c r="BQ20" i="10"/>
  <c r="BR20" i="10"/>
  <c r="BS20" i="10"/>
  <c r="BT20" i="10"/>
  <c r="BU20" i="10"/>
  <c r="BV20" i="10"/>
  <c r="BW20" i="10"/>
  <c r="BX20" i="10"/>
  <c r="BY20" i="10"/>
  <c r="BZ20" i="10"/>
  <c r="CA20" i="10"/>
  <c r="CB20" i="10"/>
  <c r="CC20" i="10"/>
  <c r="H20" i="17"/>
  <c r="I20" i="17"/>
  <c r="H86" i="16"/>
  <c r="I86" i="16"/>
  <c r="J86" i="16"/>
  <c r="K86" i="16"/>
  <c r="L86" i="16"/>
  <c r="M86" i="16"/>
  <c r="N86" i="16"/>
  <c r="O86" i="16"/>
  <c r="P86" i="16"/>
  <c r="Q86" i="16"/>
  <c r="R86" i="16"/>
  <c r="S86" i="16"/>
  <c r="T86" i="16"/>
  <c r="V86" i="16"/>
  <c r="W86" i="16"/>
  <c r="X86" i="16"/>
  <c r="Y86" i="16"/>
  <c r="Z86" i="16"/>
  <c r="AA86" i="16"/>
  <c r="AB86" i="16"/>
  <c r="AC86" i="16"/>
  <c r="AD86" i="16"/>
  <c r="AE86" i="16"/>
  <c r="AF86" i="16"/>
  <c r="AH86" i="16"/>
  <c r="AI86" i="16"/>
  <c r="AJ86" i="16"/>
  <c r="AK86" i="16"/>
  <c r="AL86" i="16"/>
  <c r="AN86" i="16"/>
  <c r="AO86" i="16"/>
  <c r="AP86" i="16"/>
  <c r="AQ86" i="16"/>
  <c r="AR86" i="16"/>
  <c r="AT86" i="16"/>
  <c r="AU86" i="16"/>
  <c r="AV86" i="16"/>
  <c r="AW86" i="16"/>
  <c r="AX86" i="16"/>
  <c r="AY86" i="16"/>
  <c r="AZ86" i="16"/>
  <c r="BA86" i="16"/>
  <c r="BB86" i="16"/>
  <c r="BC86" i="16"/>
  <c r="BD86" i="16"/>
  <c r="BF86" i="16"/>
  <c r="BG86" i="16"/>
  <c r="BH86" i="16"/>
  <c r="BI86" i="16"/>
  <c r="BJ86" i="16"/>
  <c r="BK86" i="16"/>
  <c r="BL86" i="16"/>
  <c r="BM86" i="16"/>
  <c r="BN86" i="16"/>
  <c r="BO86" i="16"/>
  <c r="BP86" i="16"/>
  <c r="BR86" i="16"/>
  <c r="BS86" i="16"/>
  <c r="BT86" i="16"/>
  <c r="BU86" i="16"/>
  <c r="BV86" i="16"/>
  <c r="BW86" i="16"/>
  <c r="BX86" i="16"/>
  <c r="BY86" i="16"/>
  <c r="BZ86" i="16"/>
  <c r="CA86" i="16"/>
  <c r="CB86" i="16"/>
  <c r="I86" i="19"/>
  <c r="J86" i="19"/>
  <c r="K86" i="19"/>
  <c r="L86" i="19"/>
  <c r="M86" i="19"/>
  <c r="N86" i="19"/>
  <c r="O86" i="19"/>
  <c r="P86" i="19"/>
  <c r="Q86" i="19"/>
  <c r="R86" i="19"/>
  <c r="S86" i="19"/>
  <c r="T86" i="19"/>
  <c r="V86" i="19"/>
  <c r="W86" i="19"/>
  <c r="X86" i="19"/>
  <c r="Y86" i="19"/>
  <c r="Z86" i="19"/>
  <c r="AA86" i="19"/>
  <c r="AB86" i="19"/>
  <c r="AC86" i="19"/>
  <c r="AD86" i="19"/>
  <c r="AE86" i="19"/>
  <c r="AF86" i="19"/>
  <c r="AH86" i="19"/>
  <c r="AI86" i="19"/>
  <c r="AJ86" i="19"/>
  <c r="AK86" i="19"/>
  <c r="AL86" i="19"/>
  <c r="AN86" i="19"/>
  <c r="AO86" i="19"/>
  <c r="AP86" i="19"/>
  <c r="AQ86" i="19"/>
  <c r="AR86" i="19"/>
  <c r="AT86" i="19"/>
  <c r="AU86" i="19"/>
  <c r="AV86" i="19"/>
  <c r="AW86" i="19"/>
  <c r="AX86" i="19"/>
  <c r="AY86" i="19"/>
  <c r="AZ86" i="19"/>
  <c r="BA86" i="19"/>
  <c r="BB86" i="19"/>
  <c r="BC86" i="19"/>
  <c r="BD86" i="19"/>
  <c r="BF86" i="19"/>
  <c r="BG86" i="19"/>
  <c r="BH86" i="19"/>
  <c r="BI86" i="19"/>
  <c r="BJ86" i="19"/>
  <c r="BK86" i="19"/>
  <c r="BL86" i="19"/>
  <c r="BM86" i="19"/>
  <c r="BN86" i="19"/>
  <c r="BO86" i="19"/>
  <c r="BP86" i="19"/>
  <c r="BR86" i="19"/>
  <c r="BS86" i="19"/>
  <c r="BT86" i="19"/>
  <c r="BU86" i="19"/>
  <c r="BV86" i="19"/>
  <c r="BW86" i="19"/>
  <c r="BX86" i="19"/>
  <c r="BY86" i="19"/>
  <c r="BZ86" i="19"/>
  <c r="CA86" i="19"/>
  <c r="CB86" i="19"/>
  <c r="H86" i="18"/>
  <c r="I86" i="18"/>
  <c r="J86" i="18"/>
  <c r="K86" i="18"/>
  <c r="L86" i="18"/>
  <c r="M86" i="18"/>
  <c r="O86" i="18"/>
  <c r="P86" i="18"/>
  <c r="Q86" i="18"/>
  <c r="R86" i="18"/>
  <c r="S86" i="18"/>
  <c r="T86" i="18"/>
  <c r="V86" i="18"/>
  <c r="W86" i="18"/>
  <c r="X86" i="18"/>
  <c r="Y86" i="18"/>
  <c r="Z86" i="18"/>
  <c r="AA86" i="18"/>
  <c r="AB86" i="18"/>
  <c r="AC86" i="18"/>
  <c r="AD86" i="18"/>
  <c r="AE86" i="18"/>
  <c r="AF86" i="18"/>
  <c r="AH86" i="18"/>
  <c r="AI86" i="18"/>
  <c r="AJ86" i="18"/>
  <c r="AK86" i="18"/>
  <c r="AL86" i="18"/>
  <c r="AN86" i="18"/>
  <c r="AO86" i="18"/>
  <c r="AP86" i="18"/>
  <c r="AQ86" i="18"/>
  <c r="AR86" i="18"/>
  <c r="AT86" i="18"/>
  <c r="AU86" i="18"/>
  <c r="AV86" i="18"/>
  <c r="AW86" i="18"/>
  <c r="AX86" i="18"/>
  <c r="AY86" i="18"/>
  <c r="AZ86" i="18"/>
  <c r="BA86" i="18"/>
  <c r="BB86" i="18"/>
  <c r="BC86" i="18"/>
  <c r="BD86" i="18"/>
  <c r="BF86" i="18"/>
  <c r="BG86" i="18"/>
  <c r="BH86" i="18"/>
  <c r="BI86" i="18"/>
  <c r="BJ86" i="18"/>
  <c r="BK86" i="18"/>
  <c r="BL86" i="18"/>
  <c r="BM86" i="18"/>
  <c r="BN86" i="18"/>
  <c r="BO86" i="18"/>
  <c r="BP86" i="18"/>
  <c r="BR86" i="18"/>
  <c r="BS86" i="18"/>
  <c r="BT86" i="18"/>
  <c r="BU86" i="18"/>
  <c r="BV86" i="18"/>
  <c r="BW86" i="18"/>
  <c r="BX86" i="18"/>
  <c r="BY86" i="18"/>
  <c r="BZ86" i="18"/>
  <c r="CA86" i="18"/>
  <c r="CB86" i="18"/>
  <c r="H116" i="10"/>
  <c r="I116" i="10"/>
  <c r="J116" i="10"/>
  <c r="K116" i="10"/>
  <c r="L116" i="10"/>
  <c r="M116" i="10"/>
  <c r="N116" i="10"/>
  <c r="O116" i="10"/>
  <c r="P116" i="10"/>
  <c r="Q116" i="10"/>
  <c r="R116" i="10"/>
  <c r="S116" i="10"/>
  <c r="T116" i="10"/>
  <c r="V116" i="10"/>
  <c r="W116" i="10"/>
  <c r="X116" i="10"/>
  <c r="Y116" i="10"/>
  <c r="Z116" i="10"/>
  <c r="AA116" i="10"/>
  <c r="AB116" i="10"/>
  <c r="AC116" i="10"/>
  <c r="AD116" i="10"/>
  <c r="AE116" i="10"/>
  <c r="AF116" i="10"/>
  <c r="AH116" i="10"/>
  <c r="AI116" i="10"/>
  <c r="AJ116" i="10"/>
  <c r="AK116" i="10"/>
  <c r="AL116" i="10"/>
  <c r="AN116" i="10"/>
  <c r="AO116" i="10"/>
  <c r="AP116" i="10"/>
  <c r="AQ116" i="10"/>
  <c r="AR116" i="10"/>
  <c r="AS116" i="10"/>
  <c r="AT116" i="10"/>
  <c r="AU116" i="10"/>
  <c r="AV116" i="10"/>
  <c r="AW116" i="10"/>
  <c r="AX116" i="10"/>
  <c r="AY116" i="10"/>
  <c r="AZ116" i="10"/>
  <c r="BA116" i="10"/>
  <c r="BB116" i="10"/>
  <c r="BC116" i="10"/>
  <c r="BD116" i="10"/>
  <c r="BE116" i="10"/>
  <c r="BF116" i="10"/>
  <c r="BG116" i="10"/>
  <c r="BH116" i="10"/>
  <c r="BI116" i="10"/>
  <c r="BJ116" i="10"/>
  <c r="BK116" i="10"/>
  <c r="BL116" i="10"/>
  <c r="BM116" i="10"/>
  <c r="BN116" i="10"/>
  <c r="BO116" i="10"/>
  <c r="BP116" i="10"/>
  <c r="BR116" i="10"/>
  <c r="BS116" i="10"/>
  <c r="BT116" i="10"/>
  <c r="BU116" i="10"/>
  <c r="BV116" i="10"/>
  <c r="BW116" i="10"/>
  <c r="BX116" i="10"/>
  <c r="BY116" i="10"/>
  <c r="BZ116" i="10"/>
  <c r="CA116" i="10"/>
  <c r="CB116" i="10"/>
  <c r="BY86" i="17"/>
  <c r="H86" i="17"/>
  <c r="I86" i="17"/>
  <c r="J86" i="17"/>
  <c r="K86" i="17"/>
  <c r="L86" i="17"/>
  <c r="N86" i="17"/>
  <c r="O86" i="17"/>
  <c r="P86" i="17"/>
  <c r="Q86" i="17"/>
  <c r="R86" i="17"/>
  <c r="S86" i="17"/>
  <c r="T86" i="17"/>
  <c r="V86" i="17"/>
  <c r="W86" i="17"/>
  <c r="X86" i="17"/>
  <c r="Y86" i="17"/>
  <c r="Z86" i="17"/>
  <c r="AA86" i="17"/>
  <c r="AB86" i="17"/>
  <c r="AC86" i="17"/>
  <c r="AD86" i="17"/>
  <c r="AE86" i="17"/>
  <c r="AF86" i="17"/>
  <c r="AH86" i="17"/>
  <c r="AI86" i="17"/>
  <c r="AJ86" i="17"/>
  <c r="AK86" i="17"/>
  <c r="AL86" i="17"/>
  <c r="AN86" i="17"/>
  <c r="AO86" i="17"/>
  <c r="AP86" i="17"/>
  <c r="AQ86" i="17"/>
  <c r="AR86" i="17"/>
  <c r="AT86" i="17"/>
  <c r="AU86" i="17"/>
  <c r="AV86" i="17"/>
  <c r="AW86" i="17"/>
  <c r="AX86" i="17"/>
  <c r="AY86" i="17"/>
  <c r="AZ86" i="17"/>
  <c r="BA86" i="17"/>
  <c r="BB86" i="17"/>
  <c r="BC86" i="17"/>
  <c r="BD86" i="17"/>
  <c r="BF86" i="17"/>
  <c r="BG86" i="17"/>
  <c r="BH86" i="17"/>
  <c r="BI86" i="17"/>
  <c r="BJ86" i="17"/>
  <c r="BK86" i="17"/>
  <c r="BL86" i="17"/>
  <c r="BM86" i="17"/>
  <c r="BN86" i="17"/>
  <c r="BO86" i="17"/>
  <c r="BP86" i="17"/>
  <c r="BR86" i="17"/>
  <c r="BS86" i="17"/>
  <c r="BT86" i="17"/>
  <c r="BU86" i="17"/>
  <c r="BV86" i="17"/>
  <c r="BW86" i="17"/>
  <c r="BX86" i="17"/>
  <c r="BZ86" i="17"/>
  <c r="CA86" i="17"/>
  <c r="CB86" i="17"/>
  <c r="CB150" i="17" l="1"/>
  <c r="CA150" i="17"/>
  <c r="BZ150" i="17"/>
  <c r="BY150" i="17"/>
  <c r="BX150" i="17"/>
  <c r="BW150" i="17"/>
  <c r="BV150" i="17"/>
  <c r="BU150" i="17"/>
  <c r="BT150" i="17"/>
  <c r="BS150" i="17"/>
  <c r="BR150" i="17"/>
  <c r="BQ150" i="17"/>
  <c r="BP150" i="17"/>
  <c r="BO150" i="17"/>
  <c r="BN150" i="17"/>
  <c r="BM150" i="17"/>
  <c r="BL150" i="17"/>
  <c r="BK150" i="17"/>
  <c r="BJ150" i="17"/>
  <c r="BI150" i="17"/>
  <c r="BH150" i="17"/>
  <c r="BG150" i="17"/>
  <c r="BF150" i="17"/>
  <c r="BE150" i="17"/>
  <c r="BD150" i="17"/>
  <c r="BC150" i="17"/>
  <c r="BB150" i="17"/>
  <c r="BA150" i="17"/>
  <c r="AZ150" i="17"/>
  <c r="AY150" i="17"/>
  <c r="AX150" i="17"/>
  <c r="AW150" i="17"/>
  <c r="AV150" i="17"/>
  <c r="AU150" i="17"/>
  <c r="AT150" i="17"/>
  <c r="AS150" i="17"/>
  <c r="AR150" i="17"/>
  <c r="AQ150" i="17"/>
  <c r="AP150" i="17"/>
  <c r="AO150" i="17"/>
  <c r="AN150" i="17"/>
  <c r="AL150" i="17"/>
  <c r="AK150" i="17"/>
  <c r="AJ150" i="17"/>
  <c r="AI150" i="17"/>
  <c r="AH150" i="17"/>
  <c r="AF150" i="17"/>
  <c r="AE150" i="17"/>
  <c r="AD150" i="17"/>
  <c r="AC150" i="17"/>
  <c r="AB150" i="17"/>
  <c r="AA150" i="17"/>
  <c r="Z150" i="17"/>
  <c r="Y150" i="17"/>
  <c r="X150" i="17"/>
  <c r="W150" i="17"/>
  <c r="V150" i="17"/>
  <c r="T150" i="17"/>
  <c r="S150" i="17"/>
  <c r="R150" i="17"/>
  <c r="Q150" i="17"/>
  <c r="P150" i="17"/>
  <c r="O150" i="17"/>
  <c r="M150" i="17"/>
  <c r="L150" i="17"/>
  <c r="K150" i="17"/>
  <c r="J150" i="17"/>
  <c r="I150" i="17"/>
  <c r="H150" i="17"/>
  <c r="G165" i="17"/>
  <c r="R150" i="16"/>
  <c r="Q150" i="16"/>
  <c r="P150" i="16"/>
  <c r="O150" i="16"/>
  <c r="N150" i="16"/>
  <c r="M150" i="16"/>
  <c r="L150" i="16"/>
  <c r="K150" i="16"/>
  <c r="J150" i="16"/>
  <c r="I150" i="16"/>
  <c r="H150" i="16"/>
  <c r="CB150" i="19"/>
  <c r="CA150" i="19"/>
  <c r="BZ150" i="19"/>
  <c r="BY150" i="19"/>
  <c r="BX150" i="19"/>
  <c r="BW150" i="19"/>
  <c r="BV150" i="19"/>
  <c r="BU150" i="19"/>
  <c r="BT150" i="19"/>
  <c r="BS150" i="19"/>
  <c r="BR150" i="19"/>
  <c r="BQ150" i="19"/>
  <c r="BP150" i="19"/>
  <c r="BO150" i="19"/>
  <c r="BN150" i="19"/>
  <c r="BM150" i="19"/>
  <c r="BL150" i="19"/>
  <c r="BK150" i="19"/>
  <c r="BJ150" i="19"/>
  <c r="BI150" i="19"/>
  <c r="BH150" i="19"/>
  <c r="BG150" i="19"/>
  <c r="BF150" i="19"/>
  <c r="BE150" i="19"/>
  <c r="BD150" i="19"/>
  <c r="BC150" i="19"/>
  <c r="BB150" i="19"/>
  <c r="BA150" i="19"/>
  <c r="AZ150" i="19"/>
  <c r="AY150" i="19"/>
  <c r="AX150" i="19"/>
  <c r="AW150" i="19"/>
  <c r="AV150" i="19"/>
  <c r="AU150" i="19"/>
  <c r="AT150" i="19"/>
  <c r="AS150" i="19"/>
  <c r="AR150" i="19"/>
  <c r="AQ150" i="19"/>
  <c r="AP150" i="19"/>
  <c r="AO150" i="19"/>
  <c r="AN150" i="19"/>
  <c r="AL150" i="19"/>
  <c r="AK150" i="19"/>
  <c r="AJ150" i="19"/>
  <c r="AI150" i="19"/>
  <c r="AH150" i="19"/>
  <c r="AF150" i="19"/>
  <c r="AE150" i="19"/>
  <c r="AD150" i="19"/>
  <c r="AC150" i="19"/>
  <c r="AB150" i="19"/>
  <c r="AA150" i="19"/>
  <c r="Z150" i="19"/>
  <c r="Y150" i="19"/>
  <c r="X150" i="19"/>
  <c r="W150" i="19"/>
  <c r="V150" i="19"/>
  <c r="T150" i="19"/>
  <c r="S150" i="19"/>
  <c r="R150" i="19"/>
  <c r="Q150" i="19"/>
  <c r="P150" i="19"/>
  <c r="O150" i="19"/>
  <c r="N150" i="19"/>
  <c r="M150" i="19"/>
  <c r="L150" i="19"/>
  <c r="K150" i="19"/>
  <c r="J150" i="19"/>
  <c r="I150" i="19"/>
  <c r="H150" i="19"/>
  <c r="CB150" i="18"/>
  <c r="CA150" i="18"/>
  <c r="BZ150" i="18"/>
  <c r="BY150" i="18"/>
  <c r="BX150" i="18"/>
  <c r="BW150" i="18"/>
  <c r="BV150" i="18"/>
  <c r="BU150" i="18"/>
  <c r="BT150" i="18"/>
  <c r="BS150" i="18"/>
  <c r="BR150" i="18"/>
  <c r="BQ150" i="18"/>
  <c r="BP150" i="18"/>
  <c r="BO150" i="18"/>
  <c r="BN150" i="18"/>
  <c r="BM150" i="18"/>
  <c r="BL150" i="18"/>
  <c r="BK150" i="18"/>
  <c r="BJ150" i="18"/>
  <c r="BI150" i="18"/>
  <c r="BH150" i="18"/>
  <c r="BG150" i="18"/>
  <c r="BF150" i="18"/>
  <c r="BE150" i="18"/>
  <c r="BD150" i="18"/>
  <c r="BC150" i="18"/>
  <c r="BB150" i="18"/>
  <c r="BA150" i="18"/>
  <c r="AZ150" i="18"/>
  <c r="AY150" i="18"/>
  <c r="AX150" i="18"/>
  <c r="AW150" i="18"/>
  <c r="AV150" i="18"/>
  <c r="AU150" i="18"/>
  <c r="AT150" i="18"/>
  <c r="AS150" i="18"/>
  <c r="AR150" i="18"/>
  <c r="AQ150" i="18"/>
  <c r="AP150" i="18"/>
  <c r="AO150" i="18"/>
  <c r="AN150" i="18"/>
  <c r="AL150" i="18"/>
  <c r="AK150" i="18"/>
  <c r="AJ150" i="18"/>
  <c r="AI150" i="18"/>
  <c r="AH150" i="18"/>
  <c r="AF150" i="18"/>
  <c r="AE150" i="18"/>
  <c r="AD150" i="18"/>
  <c r="AC150" i="18"/>
  <c r="AB150" i="18"/>
  <c r="AA150" i="18"/>
  <c r="Z150" i="18"/>
  <c r="Y150" i="18"/>
  <c r="X150" i="18"/>
  <c r="W150" i="18"/>
  <c r="V150" i="18"/>
  <c r="T150" i="18"/>
  <c r="S150" i="18"/>
  <c r="R150" i="18"/>
  <c r="Q150" i="18"/>
  <c r="P150" i="18"/>
  <c r="O150" i="18"/>
  <c r="N150" i="18"/>
  <c r="L150" i="18"/>
  <c r="K150" i="18"/>
  <c r="J150" i="18"/>
  <c r="I150" i="18"/>
  <c r="H150" i="18"/>
  <c r="H150" i="10"/>
  <c r="CB150" i="10"/>
  <c r="CA150" i="10"/>
  <c r="BZ150" i="10"/>
  <c r="BY150" i="10"/>
  <c r="BX150" i="10"/>
  <c r="BW150" i="10"/>
  <c r="BV150" i="10"/>
  <c r="BU150" i="10"/>
  <c r="BT150" i="10"/>
  <c r="BS150" i="10"/>
  <c r="BR150" i="10"/>
  <c r="BQ150" i="10"/>
  <c r="BP150" i="10"/>
  <c r="BO150" i="10"/>
  <c r="BN150" i="10"/>
  <c r="BM150" i="10"/>
  <c r="BL150" i="10"/>
  <c r="BK150" i="10"/>
  <c r="BJ150" i="10"/>
  <c r="BI150" i="10"/>
  <c r="BH150" i="10"/>
  <c r="BG150" i="10"/>
  <c r="BF150" i="10"/>
  <c r="BE150" i="10"/>
  <c r="BD150" i="10"/>
  <c r="BC150" i="10"/>
  <c r="BB150" i="10"/>
  <c r="BA150" i="10"/>
  <c r="AZ150" i="10"/>
  <c r="AY150" i="10"/>
  <c r="AX150" i="10"/>
  <c r="AW150" i="10"/>
  <c r="AV150" i="10"/>
  <c r="AU150" i="10"/>
  <c r="AT150" i="10"/>
  <c r="AS150" i="10"/>
  <c r="AR150" i="10"/>
  <c r="AQ150" i="10"/>
  <c r="AP150" i="10"/>
  <c r="AO150" i="10"/>
  <c r="AN150" i="10"/>
  <c r="AL150" i="10"/>
  <c r="AK150" i="10"/>
  <c r="AJ150" i="10"/>
  <c r="AI150" i="10"/>
  <c r="AH150" i="10"/>
  <c r="AF150" i="10"/>
  <c r="AE150" i="10"/>
  <c r="AD150" i="10"/>
  <c r="AC150" i="10"/>
  <c r="AB150" i="10"/>
  <c r="AA150" i="10"/>
  <c r="Z150" i="10"/>
  <c r="Y150" i="10"/>
  <c r="X150" i="10"/>
  <c r="W150" i="10"/>
  <c r="V150" i="10"/>
  <c r="T150" i="10"/>
  <c r="S150" i="10"/>
  <c r="R150" i="10"/>
  <c r="Q150" i="10"/>
  <c r="P150" i="10"/>
  <c r="O150" i="10"/>
  <c r="N150" i="10"/>
  <c r="M150" i="10"/>
  <c r="L150" i="10"/>
  <c r="K150" i="10"/>
  <c r="I150" i="10"/>
  <c r="J150" i="10"/>
  <c r="G165" i="10"/>
  <c r="G165" i="19"/>
  <c r="H165" i="15"/>
  <c r="I165" i="15"/>
  <c r="J165" i="15"/>
  <c r="K165" i="15"/>
  <c r="L165" i="15"/>
  <c r="M165" i="15"/>
  <c r="N165" i="15"/>
  <c r="O165" i="15"/>
  <c r="P165" i="15"/>
  <c r="Q165" i="15"/>
  <c r="R165" i="15"/>
  <c r="S165" i="15"/>
  <c r="T165" i="15"/>
  <c r="V165" i="15"/>
  <c r="W165" i="15"/>
  <c r="X165" i="15"/>
  <c r="Y165" i="15"/>
  <c r="Z165" i="15"/>
  <c r="AA165" i="15"/>
  <c r="AB165" i="15"/>
  <c r="AC165" i="15"/>
  <c r="AD165" i="15"/>
  <c r="AE165" i="15"/>
  <c r="AF165" i="15"/>
  <c r="AH165" i="15"/>
  <c r="AI165" i="15"/>
  <c r="AJ165" i="15"/>
  <c r="AK165" i="15"/>
  <c r="AL165" i="15"/>
  <c r="AN165" i="15"/>
  <c r="AO165" i="15"/>
  <c r="AP165" i="15"/>
  <c r="AQ165" i="15"/>
  <c r="AR165" i="15"/>
  <c r="AS165" i="15"/>
  <c r="AT165" i="15"/>
  <c r="AU165" i="15"/>
  <c r="AV165" i="15"/>
  <c r="AW165" i="15"/>
  <c r="AX165" i="15"/>
  <c r="AY165" i="15"/>
  <c r="AZ165" i="15"/>
  <c r="BA165" i="15"/>
  <c r="BB165" i="15"/>
  <c r="BC165" i="15"/>
  <c r="BD165" i="15"/>
  <c r="BE165" i="15"/>
  <c r="BF165" i="15"/>
  <c r="BG165" i="15"/>
  <c r="BH165" i="15"/>
  <c r="BI165" i="15"/>
  <c r="BJ165" i="15"/>
  <c r="BK165" i="15"/>
  <c r="BL165" i="15"/>
  <c r="BM165" i="15"/>
  <c r="BN165" i="15"/>
  <c r="BO165" i="15"/>
  <c r="BP165" i="15"/>
  <c r="BQ165" i="15"/>
  <c r="BR165" i="15"/>
  <c r="BS165" i="15"/>
  <c r="BT165" i="15"/>
  <c r="BU165" i="15"/>
  <c r="BV165" i="15"/>
  <c r="BW165" i="15"/>
  <c r="BX165" i="15"/>
  <c r="BY165" i="15"/>
  <c r="BZ165" i="15"/>
  <c r="CA165" i="15"/>
  <c r="CB165" i="15"/>
  <c r="E165" i="15"/>
  <c r="G115" i="16"/>
  <c r="G115" i="19"/>
  <c r="G115" i="18"/>
  <c r="G115" i="10"/>
  <c r="H115" i="15"/>
  <c r="I115" i="15"/>
  <c r="J115" i="15"/>
  <c r="K115" i="15"/>
  <c r="L115" i="15"/>
  <c r="M115" i="15"/>
  <c r="N115" i="15"/>
  <c r="O115" i="15"/>
  <c r="P115" i="15"/>
  <c r="Q115" i="15"/>
  <c r="R115" i="15"/>
  <c r="S115" i="15"/>
  <c r="T115" i="15"/>
  <c r="V115" i="15"/>
  <c r="W115" i="15"/>
  <c r="X115" i="15"/>
  <c r="Y115" i="15"/>
  <c r="Z115" i="15"/>
  <c r="AA115" i="15"/>
  <c r="AB115" i="15"/>
  <c r="AC115" i="15"/>
  <c r="AD115" i="15"/>
  <c r="AE115" i="15"/>
  <c r="AF115" i="15"/>
  <c r="AH115" i="15"/>
  <c r="AI115" i="15"/>
  <c r="AJ115" i="15"/>
  <c r="AK115" i="15"/>
  <c r="AL115" i="15"/>
  <c r="AN115" i="15"/>
  <c r="AO115" i="15"/>
  <c r="AP115" i="15"/>
  <c r="AQ115" i="15"/>
  <c r="AR115" i="15"/>
  <c r="AS115" i="15"/>
  <c r="AT115" i="15"/>
  <c r="AU115" i="15"/>
  <c r="AV115" i="15"/>
  <c r="AW115" i="15"/>
  <c r="AX115" i="15"/>
  <c r="AY115" i="15"/>
  <c r="AZ115" i="15"/>
  <c r="BA115" i="15"/>
  <c r="BB115" i="15"/>
  <c r="BC115" i="15"/>
  <c r="BD115" i="15"/>
  <c r="BE115" i="15"/>
  <c r="BF115" i="15"/>
  <c r="BG115" i="15"/>
  <c r="BH115" i="15"/>
  <c r="BI115" i="15"/>
  <c r="BJ115" i="15"/>
  <c r="BK115" i="15"/>
  <c r="BL115" i="15"/>
  <c r="BM115" i="15"/>
  <c r="BN115" i="15"/>
  <c r="BO115" i="15"/>
  <c r="BP115" i="15"/>
  <c r="BQ115" i="15"/>
  <c r="BR115" i="15"/>
  <c r="BS115" i="15"/>
  <c r="BT115" i="15"/>
  <c r="BU115" i="15"/>
  <c r="BV115" i="15"/>
  <c r="BW115" i="15"/>
  <c r="BX115" i="15"/>
  <c r="BY115" i="15"/>
  <c r="BZ115" i="15"/>
  <c r="CA115" i="15"/>
  <c r="CB115" i="15"/>
  <c r="E115" i="15"/>
  <c r="E33" i="15"/>
  <c r="E32" i="15"/>
  <c r="E31" i="15"/>
  <c r="E30" i="15"/>
  <c r="E38" i="15"/>
  <c r="E37" i="15"/>
  <c r="E36" i="15"/>
  <c r="E44" i="15"/>
  <c r="E43" i="15"/>
  <c r="E42" i="15"/>
  <c r="E40" i="15"/>
  <c r="E56" i="15"/>
  <c r="E55" i="15"/>
  <c r="E54" i="15"/>
  <c r="E53" i="15"/>
  <c r="E52" i="15"/>
  <c r="E51" i="15"/>
  <c r="E50" i="15"/>
  <c r="E62" i="15"/>
  <c r="E61" i="15"/>
  <c r="E60" i="15"/>
  <c r="E59" i="15"/>
  <c r="E74" i="15"/>
  <c r="E73" i="15"/>
  <c r="E72" i="15"/>
  <c r="E71" i="15"/>
  <c r="E70" i="15"/>
  <c r="E75" i="15"/>
  <c r="E78" i="15"/>
  <c r="E80" i="15"/>
  <c r="E92" i="15"/>
  <c r="E91" i="15"/>
  <c r="E90" i="15"/>
  <c r="E89" i="15"/>
  <c r="G67" i="16"/>
  <c r="CC67" i="16" s="1"/>
  <c r="G67" i="19"/>
  <c r="CC67" i="19" s="1"/>
  <c r="G67" i="18"/>
  <c r="CC67" i="18" s="1"/>
  <c r="G67" i="10"/>
  <c r="CC67" i="10" s="1"/>
  <c r="G68" i="17"/>
  <c r="G67" i="17"/>
  <c r="H67" i="15"/>
  <c r="I67" i="15"/>
  <c r="J67" i="15"/>
  <c r="K67" i="15"/>
  <c r="L67" i="15"/>
  <c r="M67" i="15"/>
  <c r="N67" i="15"/>
  <c r="O67" i="15"/>
  <c r="P67" i="15"/>
  <c r="Q67" i="15"/>
  <c r="R67" i="15"/>
  <c r="S67" i="15"/>
  <c r="T67" i="15"/>
  <c r="U67" i="15"/>
  <c r="V67" i="15"/>
  <c r="W67" i="15"/>
  <c r="X67" i="15"/>
  <c r="Y67" i="15"/>
  <c r="Z67" i="15"/>
  <c r="AA67" i="15"/>
  <c r="AB67" i="15"/>
  <c r="AC67" i="15"/>
  <c r="AD67" i="15"/>
  <c r="AE67" i="15"/>
  <c r="AF67" i="15"/>
  <c r="AG67" i="15"/>
  <c r="AH67" i="15"/>
  <c r="AI67" i="15"/>
  <c r="AJ67" i="15"/>
  <c r="AK67" i="15"/>
  <c r="AL67" i="15"/>
  <c r="AM67" i="15"/>
  <c r="AN67" i="15"/>
  <c r="AO67" i="15"/>
  <c r="AP67" i="15"/>
  <c r="AQ67" i="15"/>
  <c r="AR67" i="15"/>
  <c r="AS67" i="15"/>
  <c r="AT67" i="15"/>
  <c r="AU67" i="15"/>
  <c r="AV67" i="15"/>
  <c r="AW67" i="15"/>
  <c r="AX67" i="15"/>
  <c r="AY67" i="15"/>
  <c r="AZ67" i="15"/>
  <c r="BA67" i="15"/>
  <c r="BB67" i="15"/>
  <c r="BC67" i="15"/>
  <c r="BD67" i="15"/>
  <c r="BE67" i="15"/>
  <c r="BF67" i="15"/>
  <c r="BG67" i="15"/>
  <c r="BH67" i="15"/>
  <c r="BI67" i="15"/>
  <c r="BJ67" i="15"/>
  <c r="BK67" i="15"/>
  <c r="BL67" i="15"/>
  <c r="BM67" i="15"/>
  <c r="BN67" i="15"/>
  <c r="BO67" i="15"/>
  <c r="BP67" i="15"/>
  <c r="BQ67" i="15"/>
  <c r="BR67" i="15"/>
  <c r="BS67" i="15"/>
  <c r="BT67" i="15"/>
  <c r="BU67" i="15"/>
  <c r="BV67" i="15"/>
  <c r="BW67" i="15"/>
  <c r="BX67" i="15"/>
  <c r="BY67" i="15"/>
  <c r="BZ67" i="15"/>
  <c r="CA67" i="15"/>
  <c r="CB67" i="15"/>
  <c r="H68" i="15"/>
  <c r="I68" i="15"/>
  <c r="J68" i="15"/>
  <c r="K68" i="15"/>
  <c r="L68" i="15"/>
  <c r="M68" i="15"/>
  <c r="N68" i="15"/>
  <c r="O68" i="15"/>
  <c r="P68" i="15"/>
  <c r="Q68" i="15"/>
  <c r="R68" i="15"/>
  <c r="S68" i="15"/>
  <c r="T68" i="15"/>
  <c r="U68" i="15"/>
  <c r="V68" i="15"/>
  <c r="W68" i="15"/>
  <c r="X68" i="15"/>
  <c r="Y68" i="15"/>
  <c r="Z68" i="15"/>
  <c r="AA68" i="15"/>
  <c r="AB68" i="15"/>
  <c r="AC68" i="15"/>
  <c r="AD68" i="15"/>
  <c r="AE68" i="15"/>
  <c r="AF68" i="15"/>
  <c r="AG68" i="15"/>
  <c r="AH68" i="15"/>
  <c r="AI68" i="15"/>
  <c r="AJ68" i="15"/>
  <c r="AK68" i="15"/>
  <c r="AL68" i="15"/>
  <c r="AM68" i="15"/>
  <c r="AN68" i="15"/>
  <c r="AO68" i="15"/>
  <c r="AP68" i="15"/>
  <c r="AQ68" i="15"/>
  <c r="AR68" i="15"/>
  <c r="AS68" i="15"/>
  <c r="AT68" i="15"/>
  <c r="AU68" i="15"/>
  <c r="AV68" i="15"/>
  <c r="AW68" i="15"/>
  <c r="AX68" i="15"/>
  <c r="AY68" i="15"/>
  <c r="AZ68" i="15"/>
  <c r="BA68" i="15"/>
  <c r="BB68" i="15"/>
  <c r="BC68" i="15"/>
  <c r="BD68" i="15"/>
  <c r="BE68" i="15"/>
  <c r="BF68" i="15"/>
  <c r="BG68" i="15"/>
  <c r="BH68" i="15"/>
  <c r="BI68" i="15"/>
  <c r="BJ68" i="15"/>
  <c r="BK68" i="15"/>
  <c r="BL68" i="15"/>
  <c r="BM68" i="15"/>
  <c r="BN68" i="15"/>
  <c r="BO68" i="15"/>
  <c r="BP68" i="15"/>
  <c r="BQ68" i="15"/>
  <c r="BR68" i="15"/>
  <c r="BS68" i="15"/>
  <c r="BT68" i="15"/>
  <c r="BU68" i="15"/>
  <c r="BV68" i="15"/>
  <c r="BW68" i="15"/>
  <c r="BX68" i="15"/>
  <c r="BY68" i="15"/>
  <c r="BZ68" i="15"/>
  <c r="CA68" i="15"/>
  <c r="CB68" i="15"/>
  <c r="E68" i="15"/>
  <c r="E67" i="15"/>
  <c r="U115" i="17" l="1"/>
  <c r="CC67" i="17"/>
  <c r="U165" i="17"/>
  <c r="AG165" i="10"/>
  <c r="U165" i="10"/>
  <c r="AG165" i="17"/>
  <c r="U115" i="16"/>
  <c r="AG115" i="16"/>
  <c r="U115" i="19"/>
  <c r="AG115" i="19"/>
  <c r="U115" i="18"/>
  <c r="AG115" i="18"/>
  <c r="U115" i="10"/>
  <c r="AG115" i="10"/>
  <c r="AG115" i="17"/>
  <c r="AM165" i="10" l="1"/>
  <c r="CC165" i="10" s="1"/>
  <c r="CC67" i="15"/>
  <c r="G67" i="15" s="1"/>
  <c r="AM165" i="17"/>
  <c r="CC165" i="17" s="1"/>
  <c r="U165" i="15"/>
  <c r="CC68" i="15"/>
  <c r="G68" i="15" s="1"/>
  <c r="CC58" i="16"/>
  <c r="CC58" i="10"/>
  <c r="T150" i="16"/>
  <c r="S150" i="16"/>
  <c r="AG165" i="15"/>
  <c r="AM115" i="18"/>
  <c r="AM115" i="10"/>
  <c r="AM115" i="19"/>
  <c r="U115" i="15"/>
  <c r="AM115" i="16"/>
  <c r="AG115" i="15"/>
  <c r="AM115" i="17"/>
  <c r="CC115" i="16" l="1"/>
  <c r="CC115" i="19"/>
  <c r="CC115" i="18"/>
  <c r="F67" i="15"/>
  <c r="CC115" i="10"/>
  <c r="AM165" i="15"/>
  <c r="CC115" i="17"/>
  <c r="F68" i="15"/>
  <c r="AM115" i="15"/>
  <c r="CC165" i="15" l="1"/>
  <c r="G165" i="15" s="1"/>
  <c r="CC115" i="15"/>
  <c r="G115" i="15" s="1"/>
  <c r="X159" i="15"/>
  <c r="V150" i="16"/>
  <c r="H176" i="15"/>
  <c r="I176" i="15"/>
  <c r="J176" i="15"/>
  <c r="K176" i="15"/>
  <c r="L176" i="15"/>
  <c r="M176" i="15"/>
  <c r="N176" i="15"/>
  <c r="O176" i="15"/>
  <c r="P176" i="15"/>
  <c r="Q176" i="15"/>
  <c r="R176" i="15"/>
  <c r="S176" i="15"/>
  <c r="T176" i="15"/>
  <c r="U176" i="15"/>
  <c r="V176" i="15"/>
  <c r="W176" i="15"/>
  <c r="X176" i="15"/>
  <c r="Y176" i="15"/>
  <c r="Z176" i="15"/>
  <c r="AA176" i="15"/>
  <c r="AB176" i="15"/>
  <c r="AC176" i="15"/>
  <c r="AD176" i="15"/>
  <c r="AE176" i="15"/>
  <c r="AF176" i="15"/>
  <c r="AG176" i="15"/>
  <c r="AH176" i="15"/>
  <c r="AI176" i="15"/>
  <c r="AJ176" i="15"/>
  <c r="AK176" i="15"/>
  <c r="AL176" i="15"/>
  <c r="AM176" i="15"/>
  <c r="AN176" i="15"/>
  <c r="AO176" i="15"/>
  <c r="AP176" i="15"/>
  <c r="AQ176" i="15"/>
  <c r="AR176" i="15"/>
  <c r="AS176" i="15"/>
  <c r="AT176" i="15"/>
  <c r="AU176" i="15"/>
  <c r="AV176" i="15"/>
  <c r="AW176" i="15"/>
  <c r="AX176" i="15"/>
  <c r="AY176" i="15"/>
  <c r="AZ176" i="15"/>
  <c r="BA176" i="15"/>
  <c r="BB176" i="15"/>
  <c r="BC176" i="15"/>
  <c r="BD176" i="15"/>
  <c r="BE176" i="15"/>
  <c r="BF176" i="15"/>
  <c r="BG176" i="15"/>
  <c r="BH176" i="15"/>
  <c r="BI176" i="15"/>
  <c r="BJ176" i="15"/>
  <c r="BK176" i="15"/>
  <c r="BL176" i="15"/>
  <c r="BM176" i="15"/>
  <c r="BN176" i="15"/>
  <c r="BO176" i="15"/>
  <c r="BP176" i="15"/>
  <c r="BQ176" i="15"/>
  <c r="BR176" i="15"/>
  <c r="BS176" i="15"/>
  <c r="BT176" i="15"/>
  <c r="BU176" i="15"/>
  <c r="BV176" i="15"/>
  <c r="BW176" i="15"/>
  <c r="BX176" i="15"/>
  <c r="BY176" i="15"/>
  <c r="BZ176" i="15"/>
  <c r="CA176" i="15"/>
  <c r="CB176" i="15"/>
  <c r="CC176" i="15"/>
  <c r="H177" i="15"/>
  <c r="I177" i="15"/>
  <c r="J177" i="15"/>
  <c r="K177" i="15"/>
  <c r="L177" i="15"/>
  <c r="M177" i="15"/>
  <c r="N177" i="15"/>
  <c r="O177" i="15"/>
  <c r="P177" i="15"/>
  <c r="Q177" i="15"/>
  <c r="R177" i="15"/>
  <c r="S177" i="15"/>
  <c r="T177" i="15"/>
  <c r="V177" i="15"/>
  <c r="W177" i="15"/>
  <c r="X177" i="15"/>
  <c r="Y177" i="15"/>
  <c r="Z177" i="15"/>
  <c r="AA177" i="15"/>
  <c r="AB177" i="15"/>
  <c r="AC177" i="15"/>
  <c r="AD177" i="15"/>
  <c r="AE177" i="15"/>
  <c r="AF177" i="15"/>
  <c r="AH177" i="15"/>
  <c r="AI177" i="15"/>
  <c r="AJ177" i="15"/>
  <c r="AK177" i="15"/>
  <c r="AL177" i="15"/>
  <c r="AM177" i="15"/>
  <c r="AN177" i="15"/>
  <c r="AO177" i="15"/>
  <c r="AP177" i="15"/>
  <c r="AQ177" i="15"/>
  <c r="AR177" i="15"/>
  <c r="AT177" i="15"/>
  <c r="AU177" i="15"/>
  <c r="AV177" i="15"/>
  <c r="AW177" i="15"/>
  <c r="AX177" i="15"/>
  <c r="AY177" i="15"/>
  <c r="AZ177" i="15"/>
  <c r="BA177" i="15"/>
  <c r="BB177" i="15"/>
  <c r="BC177" i="15"/>
  <c r="BD177" i="15"/>
  <c r="BF177" i="15"/>
  <c r="BG177" i="15"/>
  <c r="BH177" i="15"/>
  <c r="BI177" i="15"/>
  <c r="BJ177" i="15"/>
  <c r="BK177" i="15"/>
  <c r="BL177" i="15"/>
  <c r="BM177" i="15"/>
  <c r="BN177" i="15"/>
  <c r="BO177" i="15"/>
  <c r="BP177" i="15"/>
  <c r="BR177" i="15"/>
  <c r="BS177" i="15"/>
  <c r="BT177" i="15"/>
  <c r="BU177" i="15"/>
  <c r="BV177" i="15"/>
  <c r="BW177" i="15"/>
  <c r="BX177" i="15"/>
  <c r="BY177" i="15"/>
  <c r="BZ177" i="15"/>
  <c r="CA177" i="15"/>
  <c r="CB177" i="15"/>
  <c r="H178" i="15"/>
  <c r="I178" i="15"/>
  <c r="J178" i="15"/>
  <c r="K178" i="15"/>
  <c r="L178" i="15"/>
  <c r="M178" i="15"/>
  <c r="N178" i="15"/>
  <c r="O178" i="15"/>
  <c r="P178" i="15"/>
  <c r="Q178" i="15"/>
  <c r="R178" i="15"/>
  <c r="S178" i="15"/>
  <c r="T178" i="15"/>
  <c r="V178" i="15"/>
  <c r="W178" i="15"/>
  <c r="X178" i="15"/>
  <c r="Y178" i="15"/>
  <c r="Z178" i="15"/>
  <c r="AA178" i="15"/>
  <c r="AB178" i="15"/>
  <c r="AC178" i="15"/>
  <c r="AD178" i="15"/>
  <c r="AE178" i="15"/>
  <c r="AF178" i="15"/>
  <c r="AH178" i="15"/>
  <c r="AI178" i="15"/>
  <c r="AJ178" i="15"/>
  <c r="AK178" i="15"/>
  <c r="AL178" i="15"/>
  <c r="AM178" i="15"/>
  <c r="AN178" i="15"/>
  <c r="AO178" i="15"/>
  <c r="AP178" i="15"/>
  <c r="AQ178" i="15"/>
  <c r="AR178" i="15"/>
  <c r="AT178" i="15"/>
  <c r="AU178" i="15"/>
  <c r="AV178" i="15"/>
  <c r="AW178" i="15"/>
  <c r="AX178" i="15"/>
  <c r="AY178" i="15"/>
  <c r="AZ178" i="15"/>
  <c r="BA178" i="15"/>
  <c r="BB178" i="15"/>
  <c r="BC178" i="15"/>
  <c r="BD178" i="15"/>
  <c r="BF178" i="15"/>
  <c r="BG178" i="15"/>
  <c r="BH178" i="15"/>
  <c r="BI178" i="15"/>
  <c r="BJ178" i="15"/>
  <c r="BK178" i="15"/>
  <c r="BL178" i="15"/>
  <c r="BM178" i="15"/>
  <c r="BN178" i="15"/>
  <c r="BO178" i="15"/>
  <c r="BP178" i="15"/>
  <c r="BR178" i="15"/>
  <c r="BS178" i="15"/>
  <c r="BT178" i="15"/>
  <c r="BU178" i="15"/>
  <c r="BV178" i="15"/>
  <c r="BW178" i="15"/>
  <c r="BX178" i="15"/>
  <c r="BY178" i="15"/>
  <c r="BZ178" i="15"/>
  <c r="CA178" i="15"/>
  <c r="CB178" i="15"/>
  <c r="H179" i="15"/>
  <c r="I179" i="15"/>
  <c r="J179" i="15"/>
  <c r="K179" i="15"/>
  <c r="L179" i="15"/>
  <c r="M179" i="15"/>
  <c r="N179" i="15"/>
  <c r="O179" i="15"/>
  <c r="P179" i="15"/>
  <c r="Q179" i="15"/>
  <c r="R179" i="15"/>
  <c r="S179" i="15"/>
  <c r="T179" i="15"/>
  <c r="U179" i="15"/>
  <c r="V179" i="15"/>
  <c r="W179" i="15"/>
  <c r="X179" i="15"/>
  <c r="Y179" i="15"/>
  <c r="Z179" i="15"/>
  <c r="AA179" i="15"/>
  <c r="AB179" i="15"/>
  <c r="AC179" i="15"/>
  <c r="AD179" i="15"/>
  <c r="AE179" i="15"/>
  <c r="AF179" i="15"/>
  <c r="AG179" i="15"/>
  <c r="AH179" i="15"/>
  <c r="AI179" i="15"/>
  <c r="AJ179" i="15"/>
  <c r="AK179" i="15"/>
  <c r="AL179" i="15"/>
  <c r="AM179" i="15"/>
  <c r="AN179" i="15"/>
  <c r="AO179" i="15"/>
  <c r="AP179" i="15"/>
  <c r="AQ179" i="15"/>
  <c r="AR179" i="15"/>
  <c r="AS179" i="15"/>
  <c r="AT179" i="15"/>
  <c r="AU179" i="15"/>
  <c r="AV179" i="15"/>
  <c r="AW179" i="15"/>
  <c r="AX179" i="15"/>
  <c r="AY179" i="15"/>
  <c r="AZ179" i="15"/>
  <c r="BA179" i="15"/>
  <c r="BB179" i="15"/>
  <c r="BC179" i="15"/>
  <c r="BD179" i="15"/>
  <c r="BE179" i="15"/>
  <c r="BF179" i="15"/>
  <c r="BG179" i="15"/>
  <c r="BH179" i="15"/>
  <c r="BI179" i="15"/>
  <c r="BJ179" i="15"/>
  <c r="BK179" i="15"/>
  <c r="BL179" i="15"/>
  <c r="BM179" i="15"/>
  <c r="BN179" i="15"/>
  <c r="BO179" i="15"/>
  <c r="BP179" i="15"/>
  <c r="BQ179" i="15"/>
  <c r="BR179" i="15"/>
  <c r="BS179" i="15"/>
  <c r="BT179" i="15"/>
  <c r="BU179" i="15"/>
  <c r="BV179" i="15"/>
  <c r="BW179" i="15"/>
  <c r="BX179" i="15"/>
  <c r="BY179" i="15"/>
  <c r="BZ179" i="15"/>
  <c r="CA179" i="15"/>
  <c r="CB179" i="15"/>
  <c r="CC179" i="15"/>
  <c r="H180" i="15"/>
  <c r="I180" i="15"/>
  <c r="J180" i="15"/>
  <c r="K180" i="15"/>
  <c r="L180" i="15"/>
  <c r="M180" i="15"/>
  <c r="N180" i="15"/>
  <c r="O180" i="15"/>
  <c r="P180" i="15"/>
  <c r="Q180" i="15"/>
  <c r="R180" i="15"/>
  <c r="S180" i="15"/>
  <c r="T180" i="15"/>
  <c r="U180" i="15"/>
  <c r="V180" i="15"/>
  <c r="W180" i="15"/>
  <c r="X180" i="15"/>
  <c r="Y180" i="15"/>
  <c r="Z180" i="15"/>
  <c r="AA180" i="15"/>
  <c r="AB180" i="15"/>
  <c r="AC180" i="15"/>
  <c r="AD180" i="15"/>
  <c r="AE180" i="15"/>
  <c r="AF180" i="15"/>
  <c r="AG180" i="15"/>
  <c r="AH180" i="15"/>
  <c r="AI180" i="15"/>
  <c r="AJ180" i="15"/>
  <c r="AK180" i="15"/>
  <c r="AL180" i="15"/>
  <c r="AM180" i="15"/>
  <c r="AN180" i="15"/>
  <c r="AO180" i="15"/>
  <c r="AP180" i="15"/>
  <c r="AQ180" i="15"/>
  <c r="AR180" i="15"/>
  <c r="AS180" i="15"/>
  <c r="AT180" i="15"/>
  <c r="AU180" i="15"/>
  <c r="AV180" i="15"/>
  <c r="AW180" i="15"/>
  <c r="AX180" i="15"/>
  <c r="AY180" i="15"/>
  <c r="AZ180" i="15"/>
  <c r="BA180" i="15"/>
  <c r="BB180" i="15"/>
  <c r="BC180" i="15"/>
  <c r="BD180" i="15"/>
  <c r="BE180" i="15"/>
  <c r="BF180" i="15"/>
  <c r="BG180" i="15"/>
  <c r="BH180" i="15"/>
  <c r="BI180" i="15"/>
  <c r="BJ180" i="15"/>
  <c r="BK180" i="15"/>
  <c r="BL180" i="15"/>
  <c r="BM180" i="15"/>
  <c r="BN180" i="15"/>
  <c r="BO180" i="15"/>
  <c r="BP180" i="15"/>
  <c r="BQ180" i="15"/>
  <c r="BR180" i="15"/>
  <c r="BS180" i="15"/>
  <c r="BT180" i="15"/>
  <c r="BU180" i="15"/>
  <c r="BV180" i="15"/>
  <c r="BW180" i="15"/>
  <c r="BX180" i="15"/>
  <c r="BY180" i="15"/>
  <c r="BZ180" i="15"/>
  <c r="CA180" i="15"/>
  <c r="CB180" i="15"/>
  <c r="CC180" i="15"/>
  <c r="H181" i="15"/>
  <c r="I181" i="15"/>
  <c r="J181" i="15"/>
  <c r="K181" i="15"/>
  <c r="L181" i="15"/>
  <c r="M181" i="15"/>
  <c r="N181" i="15"/>
  <c r="O181" i="15"/>
  <c r="P181" i="15"/>
  <c r="Q181" i="15"/>
  <c r="R181" i="15"/>
  <c r="S181" i="15"/>
  <c r="T181" i="15"/>
  <c r="V181" i="15"/>
  <c r="W181" i="15"/>
  <c r="X181" i="15"/>
  <c r="Y181" i="15"/>
  <c r="Z181" i="15"/>
  <c r="AA181" i="15"/>
  <c r="AB181" i="15"/>
  <c r="AC181" i="15"/>
  <c r="AD181" i="15"/>
  <c r="AE181" i="15"/>
  <c r="AF181" i="15"/>
  <c r="AH181" i="15"/>
  <c r="AI181" i="15"/>
  <c r="AJ181" i="15"/>
  <c r="AK181" i="15"/>
  <c r="AL181" i="15"/>
  <c r="AM181" i="15"/>
  <c r="AN181" i="15"/>
  <c r="AO181" i="15"/>
  <c r="AP181" i="15"/>
  <c r="AQ181" i="15"/>
  <c r="AR181" i="15"/>
  <c r="AT181" i="15"/>
  <c r="AU181" i="15"/>
  <c r="AV181" i="15"/>
  <c r="AW181" i="15"/>
  <c r="AX181" i="15"/>
  <c r="AY181" i="15"/>
  <c r="AZ181" i="15"/>
  <c r="BA181" i="15"/>
  <c r="BB181" i="15"/>
  <c r="BC181" i="15"/>
  <c r="BD181" i="15"/>
  <c r="BF181" i="15"/>
  <c r="BG181" i="15"/>
  <c r="BH181" i="15"/>
  <c r="BI181" i="15"/>
  <c r="BJ181" i="15"/>
  <c r="BK181" i="15"/>
  <c r="BL181" i="15"/>
  <c r="BM181" i="15"/>
  <c r="BN181" i="15"/>
  <c r="BO181" i="15"/>
  <c r="BP181" i="15"/>
  <c r="BR181" i="15"/>
  <c r="BS181" i="15"/>
  <c r="BT181" i="15"/>
  <c r="BU181" i="15"/>
  <c r="BV181" i="15"/>
  <c r="BW181" i="15"/>
  <c r="BX181" i="15"/>
  <c r="BY181" i="15"/>
  <c r="BZ181" i="15"/>
  <c r="CA181" i="15"/>
  <c r="CB181" i="15"/>
  <c r="H182" i="15"/>
  <c r="I182" i="15"/>
  <c r="J182" i="15"/>
  <c r="K182" i="15"/>
  <c r="L182" i="15"/>
  <c r="M182" i="15"/>
  <c r="N182" i="15"/>
  <c r="O182" i="15"/>
  <c r="P182" i="15"/>
  <c r="Q182" i="15"/>
  <c r="R182" i="15"/>
  <c r="S182" i="15"/>
  <c r="T182" i="15"/>
  <c r="V182" i="15"/>
  <c r="W182" i="15"/>
  <c r="X182" i="15"/>
  <c r="Y182" i="15"/>
  <c r="Z182" i="15"/>
  <c r="AA182" i="15"/>
  <c r="AB182" i="15"/>
  <c r="AC182" i="15"/>
  <c r="AD182" i="15"/>
  <c r="AE182" i="15"/>
  <c r="AF182" i="15"/>
  <c r="AH182" i="15"/>
  <c r="AI182" i="15"/>
  <c r="AJ182" i="15"/>
  <c r="AK182" i="15"/>
  <c r="AL182" i="15"/>
  <c r="AM182" i="15"/>
  <c r="AN182" i="15"/>
  <c r="AO182" i="15"/>
  <c r="AP182" i="15"/>
  <c r="AQ182" i="15"/>
  <c r="AR182" i="15"/>
  <c r="AT182" i="15"/>
  <c r="AU182" i="15"/>
  <c r="AV182" i="15"/>
  <c r="AW182" i="15"/>
  <c r="AX182" i="15"/>
  <c r="AY182" i="15"/>
  <c r="AZ182" i="15"/>
  <c r="BA182" i="15"/>
  <c r="BB182" i="15"/>
  <c r="BC182" i="15"/>
  <c r="BD182" i="15"/>
  <c r="BF182" i="15"/>
  <c r="BG182" i="15"/>
  <c r="BH182" i="15"/>
  <c r="BI182" i="15"/>
  <c r="BJ182" i="15"/>
  <c r="BK182" i="15"/>
  <c r="BL182" i="15"/>
  <c r="BM182" i="15"/>
  <c r="BN182" i="15"/>
  <c r="BO182" i="15"/>
  <c r="BP182" i="15"/>
  <c r="BR182" i="15"/>
  <c r="BS182" i="15"/>
  <c r="BT182" i="15"/>
  <c r="BU182" i="15"/>
  <c r="BV182" i="15"/>
  <c r="BW182" i="15"/>
  <c r="BX182" i="15"/>
  <c r="BY182" i="15"/>
  <c r="BZ182" i="15"/>
  <c r="CA182" i="15"/>
  <c r="CB182" i="15"/>
  <c r="H183" i="15"/>
  <c r="I183" i="15"/>
  <c r="J183" i="15"/>
  <c r="K183" i="15"/>
  <c r="L183" i="15"/>
  <c r="M183" i="15"/>
  <c r="N183" i="15"/>
  <c r="O183" i="15"/>
  <c r="P183" i="15"/>
  <c r="Q183" i="15"/>
  <c r="R183" i="15"/>
  <c r="S183" i="15"/>
  <c r="T183" i="15"/>
  <c r="V183" i="15"/>
  <c r="W183" i="15"/>
  <c r="X183" i="15"/>
  <c r="Y183" i="15"/>
  <c r="Z183" i="15"/>
  <c r="AA183" i="15"/>
  <c r="AB183" i="15"/>
  <c r="AC183" i="15"/>
  <c r="AD183" i="15"/>
  <c r="AE183" i="15"/>
  <c r="AF183" i="15"/>
  <c r="AH183" i="15"/>
  <c r="AI183" i="15"/>
  <c r="AJ183" i="15"/>
  <c r="AK183" i="15"/>
  <c r="AL183" i="15"/>
  <c r="AM183" i="15"/>
  <c r="AN183" i="15"/>
  <c r="AO183" i="15"/>
  <c r="AP183" i="15"/>
  <c r="AQ183" i="15"/>
  <c r="AR183" i="15"/>
  <c r="AT183" i="15"/>
  <c r="AU183" i="15"/>
  <c r="AV183" i="15"/>
  <c r="AW183" i="15"/>
  <c r="AX183" i="15"/>
  <c r="AY183" i="15"/>
  <c r="AZ183" i="15"/>
  <c r="BA183" i="15"/>
  <c r="BB183" i="15"/>
  <c r="BC183" i="15"/>
  <c r="BD183" i="15"/>
  <c r="BF183" i="15"/>
  <c r="BG183" i="15"/>
  <c r="BH183" i="15"/>
  <c r="BI183" i="15"/>
  <c r="BJ183" i="15"/>
  <c r="BK183" i="15"/>
  <c r="BL183" i="15"/>
  <c r="BM183" i="15"/>
  <c r="BN183" i="15"/>
  <c r="BO183" i="15"/>
  <c r="BP183" i="15"/>
  <c r="BR183" i="15"/>
  <c r="BS183" i="15"/>
  <c r="BT183" i="15"/>
  <c r="BU183" i="15"/>
  <c r="BV183" i="15"/>
  <c r="BW183" i="15"/>
  <c r="BX183" i="15"/>
  <c r="BY183" i="15"/>
  <c r="BZ183" i="15"/>
  <c r="CA183" i="15"/>
  <c r="CB183" i="15"/>
  <c r="H184" i="15"/>
  <c r="I184" i="15"/>
  <c r="J184" i="15"/>
  <c r="K184" i="15"/>
  <c r="L184" i="15"/>
  <c r="M184" i="15"/>
  <c r="N184" i="15"/>
  <c r="O184" i="15"/>
  <c r="P184" i="15"/>
  <c r="Q184" i="15"/>
  <c r="R184" i="15"/>
  <c r="S184" i="15"/>
  <c r="T184" i="15"/>
  <c r="V184" i="15"/>
  <c r="W184" i="15"/>
  <c r="X184" i="15"/>
  <c r="Y184" i="15"/>
  <c r="Z184" i="15"/>
  <c r="AA184" i="15"/>
  <c r="AB184" i="15"/>
  <c r="AC184" i="15"/>
  <c r="AD184" i="15"/>
  <c r="AE184" i="15"/>
  <c r="AF184" i="15"/>
  <c r="AH184" i="15"/>
  <c r="AI184" i="15"/>
  <c r="AJ184" i="15"/>
  <c r="AK184" i="15"/>
  <c r="AL184" i="15"/>
  <c r="AM184" i="15"/>
  <c r="AN184" i="15"/>
  <c r="AO184" i="15"/>
  <c r="AP184" i="15"/>
  <c r="AQ184" i="15"/>
  <c r="AR184" i="15"/>
  <c r="AT184" i="15"/>
  <c r="AU184" i="15"/>
  <c r="AV184" i="15"/>
  <c r="AW184" i="15"/>
  <c r="AX184" i="15"/>
  <c r="AY184" i="15"/>
  <c r="AZ184" i="15"/>
  <c r="BA184" i="15"/>
  <c r="BB184" i="15"/>
  <c r="BC184" i="15"/>
  <c r="BD184" i="15"/>
  <c r="BF184" i="15"/>
  <c r="BG184" i="15"/>
  <c r="BH184" i="15"/>
  <c r="BI184" i="15"/>
  <c r="BJ184" i="15"/>
  <c r="BK184" i="15"/>
  <c r="BL184" i="15"/>
  <c r="BM184" i="15"/>
  <c r="BN184" i="15"/>
  <c r="BO184" i="15"/>
  <c r="BP184" i="15"/>
  <c r="BR184" i="15"/>
  <c r="BS184" i="15"/>
  <c r="BT184" i="15"/>
  <c r="BU184" i="15"/>
  <c r="BV184" i="15"/>
  <c r="BW184" i="15"/>
  <c r="BX184" i="15"/>
  <c r="BY184" i="15"/>
  <c r="BZ184" i="15"/>
  <c r="CA184" i="15"/>
  <c r="CB184" i="15"/>
  <c r="H185" i="15"/>
  <c r="I185" i="15"/>
  <c r="J185" i="15"/>
  <c r="K185" i="15"/>
  <c r="L185" i="15"/>
  <c r="M185" i="15"/>
  <c r="N185" i="15"/>
  <c r="O185" i="15"/>
  <c r="P185" i="15"/>
  <c r="Q185" i="15"/>
  <c r="R185" i="15"/>
  <c r="S185" i="15"/>
  <c r="T185" i="15"/>
  <c r="U185" i="15"/>
  <c r="V185" i="15"/>
  <c r="W185" i="15"/>
  <c r="X185" i="15"/>
  <c r="Y185" i="15"/>
  <c r="Z185" i="15"/>
  <c r="AA185" i="15"/>
  <c r="AB185" i="15"/>
  <c r="AC185" i="15"/>
  <c r="AD185" i="15"/>
  <c r="AE185" i="15"/>
  <c r="AF185" i="15"/>
  <c r="AG185" i="15"/>
  <c r="AH185" i="15"/>
  <c r="AI185" i="15"/>
  <c r="AJ185" i="15"/>
  <c r="AK185" i="15"/>
  <c r="AL185" i="15"/>
  <c r="AM185" i="15"/>
  <c r="AN185" i="15"/>
  <c r="AO185" i="15"/>
  <c r="AP185" i="15"/>
  <c r="AQ185" i="15"/>
  <c r="AR185" i="15"/>
  <c r="AS185" i="15"/>
  <c r="AT185" i="15"/>
  <c r="AU185" i="15"/>
  <c r="AV185" i="15"/>
  <c r="AW185" i="15"/>
  <c r="AX185" i="15"/>
  <c r="AY185" i="15"/>
  <c r="AZ185" i="15"/>
  <c r="BA185" i="15"/>
  <c r="BB185" i="15"/>
  <c r="BC185" i="15"/>
  <c r="BD185" i="15"/>
  <c r="BE185" i="15"/>
  <c r="BF185" i="15"/>
  <c r="BG185" i="15"/>
  <c r="BH185" i="15"/>
  <c r="BI185" i="15"/>
  <c r="BJ185" i="15"/>
  <c r="BK185" i="15"/>
  <c r="BL185" i="15"/>
  <c r="BM185" i="15"/>
  <c r="BN185" i="15"/>
  <c r="BO185" i="15"/>
  <c r="BP185" i="15"/>
  <c r="BQ185" i="15"/>
  <c r="BR185" i="15"/>
  <c r="BS185" i="15"/>
  <c r="BT185" i="15"/>
  <c r="BU185" i="15"/>
  <c r="BV185" i="15"/>
  <c r="BW185" i="15"/>
  <c r="BX185" i="15"/>
  <c r="BY185" i="15"/>
  <c r="BZ185" i="15"/>
  <c r="CA185" i="15"/>
  <c r="CB185" i="15"/>
  <c r="H186" i="15"/>
  <c r="I186" i="15"/>
  <c r="J186" i="15"/>
  <c r="K186" i="15"/>
  <c r="L186" i="15"/>
  <c r="M186" i="15"/>
  <c r="N186" i="15"/>
  <c r="O186" i="15"/>
  <c r="P186" i="15"/>
  <c r="Q186" i="15"/>
  <c r="R186" i="15"/>
  <c r="S186" i="15"/>
  <c r="T186" i="15"/>
  <c r="U186" i="15"/>
  <c r="V186" i="15"/>
  <c r="W186" i="15"/>
  <c r="X186" i="15"/>
  <c r="Y186" i="15"/>
  <c r="Z186" i="15"/>
  <c r="AA186" i="15"/>
  <c r="AB186" i="15"/>
  <c r="AC186" i="15"/>
  <c r="AD186" i="15"/>
  <c r="AE186" i="15"/>
  <c r="AF186" i="15"/>
  <c r="AG186" i="15"/>
  <c r="AH186" i="15"/>
  <c r="AI186" i="15"/>
  <c r="AJ186" i="15"/>
  <c r="AK186" i="15"/>
  <c r="AL186" i="15"/>
  <c r="AM186" i="15"/>
  <c r="AN186" i="15"/>
  <c r="AO186" i="15"/>
  <c r="AP186" i="15"/>
  <c r="AQ186" i="15"/>
  <c r="AR186" i="15"/>
  <c r="AS186" i="15"/>
  <c r="AT186" i="15"/>
  <c r="AU186" i="15"/>
  <c r="AV186" i="15"/>
  <c r="AW186" i="15"/>
  <c r="AX186" i="15"/>
  <c r="AY186" i="15"/>
  <c r="AZ186" i="15"/>
  <c r="BA186" i="15"/>
  <c r="BB186" i="15"/>
  <c r="BC186" i="15"/>
  <c r="BD186" i="15"/>
  <c r="BE186" i="15"/>
  <c r="BF186" i="15"/>
  <c r="BG186" i="15"/>
  <c r="BH186" i="15"/>
  <c r="BI186" i="15"/>
  <c r="BJ186" i="15"/>
  <c r="BK186" i="15"/>
  <c r="BL186" i="15"/>
  <c r="BM186" i="15"/>
  <c r="BN186" i="15"/>
  <c r="BO186" i="15"/>
  <c r="BP186" i="15"/>
  <c r="BQ186" i="15"/>
  <c r="BR186" i="15"/>
  <c r="BS186" i="15"/>
  <c r="BT186" i="15"/>
  <c r="BU186" i="15"/>
  <c r="BV186" i="15"/>
  <c r="BW186" i="15"/>
  <c r="BX186" i="15"/>
  <c r="BY186" i="15"/>
  <c r="BZ186" i="15"/>
  <c r="CA186" i="15"/>
  <c r="CB186" i="15"/>
  <c r="CC186" i="15"/>
  <c r="H187" i="15"/>
  <c r="I187" i="15"/>
  <c r="J187" i="15"/>
  <c r="K187" i="15"/>
  <c r="L187" i="15"/>
  <c r="M187" i="15"/>
  <c r="N187" i="15"/>
  <c r="O187" i="15"/>
  <c r="P187" i="15"/>
  <c r="Q187" i="15"/>
  <c r="R187" i="15"/>
  <c r="S187" i="15"/>
  <c r="T187" i="15"/>
  <c r="U187" i="15"/>
  <c r="V187" i="15"/>
  <c r="W187" i="15"/>
  <c r="X187" i="15"/>
  <c r="Y187" i="15"/>
  <c r="Z187" i="15"/>
  <c r="AA187" i="15"/>
  <c r="AB187" i="15"/>
  <c r="AC187" i="15"/>
  <c r="AD187" i="15"/>
  <c r="AE187" i="15"/>
  <c r="AF187" i="15"/>
  <c r="AG187" i="15"/>
  <c r="AH187" i="15"/>
  <c r="AI187" i="15"/>
  <c r="AJ187" i="15"/>
  <c r="AK187" i="15"/>
  <c r="AL187" i="15"/>
  <c r="AM187" i="15"/>
  <c r="AN187" i="15"/>
  <c r="AO187" i="15"/>
  <c r="AP187" i="15"/>
  <c r="AQ187" i="15"/>
  <c r="AR187" i="15"/>
  <c r="AS187" i="15"/>
  <c r="AT187" i="15"/>
  <c r="AU187" i="15"/>
  <c r="AV187" i="15"/>
  <c r="AW187" i="15"/>
  <c r="AX187" i="15"/>
  <c r="AY187" i="15"/>
  <c r="AZ187" i="15"/>
  <c r="BA187" i="15"/>
  <c r="BB187" i="15"/>
  <c r="BC187" i="15"/>
  <c r="BD187" i="15"/>
  <c r="BE187" i="15"/>
  <c r="BF187" i="15"/>
  <c r="BG187" i="15"/>
  <c r="BH187" i="15"/>
  <c r="BI187" i="15"/>
  <c r="BJ187" i="15"/>
  <c r="BK187" i="15"/>
  <c r="BL187" i="15"/>
  <c r="BM187" i="15"/>
  <c r="BN187" i="15"/>
  <c r="BO187" i="15"/>
  <c r="BP187" i="15"/>
  <c r="BQ187" i="15"/>
  <c r="BR187" i="15"/>
  <c r="BS187" i="15"/>
  <c r="BT187" i="15"/>
  <c r="BU187" i="15"/>
  <c r="BV187" i="15"/>
  <c r="BW187" i="15"/>
  <c r="BX187" i="15"/>
  <c r="BY187" i="15"/>
  <c r="BZ187" i="15"/>
  <c r="CA187" i="15"/>
  <c r="CB187" i="15"/>
  <c r="CC187" i="15"/>
  <c r="H188" i="15"/>
  <c r="I188" i="15"/>
  <c r="J188" i="15"/>
  <c r="K188" i="15"/>
  <c r="L188" i="15"/>
  <c r="M188" i="15"/>
  <c r="N188" i="15"/>
  <c r="O188" i="15"/>
  <c r="P188" i="15"/>
  <c r="Q188" i="15"/>
  <c r="R188" i="15"/>
  <c r="S188" i="15"/>
  <c r="T188" i="15"/>
  <c r="U188" i="15"/>
  <c r="V188" i="15"/>
  <c r="W188" i="15"/>
  <c r="X188" i="15"/>
  <c r="Y188" i="15"/>
  <c r="Z188" i="15"/>
  <c r="AA188" i="15"/>
  <c r="AB188" i="15"/>
  <c r="AC188" i="15"/>
  <c r="AD188" i="15"/>
  <c r="AE188" i="15"/>
  <c r="AF188" i="15"/>
  <c r="AG188" i="15"/>
  <c r="AH188" i="15"/>
  <c r="AI188" i="15"/>
  <c r="AJ188" i="15"/>
  <c r="AK188" i="15"/>
  <c r="AL188" i="15"/>
  <c r="AM188" i="15"/>
  <c r="AN188" i="15"/>
  <c r="AO188" i="15"/>
  <c r="AP188" i="15"/>
  <c r="AQ188" i="15"/>
  <c r="AR188" i="15"/>
  <c r="AS188" i="15"/>
  <c r="AT188" i="15"/>
  <c r="AU188" i="15"/>
  <c r="AV188" i="15"/>
  <c r="AW188" i="15"/>
  <c r="AX188" i="15"/>
  <c r="AY188" i="15"/>
  <c r="AZ188" i="15"/>
  <c r="BA188" i="15"/>
  <c r="BB188" i="15"/>
  <c r="BC188" i="15"/>
  <c r="BD188" i="15"/>
  <c r="BE188" i="15"/>
  <c r="BF188" i="15"/>
  <c r="BG188" i="15"/>
  <c r="BH188" i="15"/>
  <c r="BI188" i="15"/>
  <c r="BJ188" i="15"/>
  <c r="BK188" i="15"/>
  <c r="BL188" i="15"/>
  <c r="BM188" i="15"/>
  <c r="BN188" i="15"/>
  <c r="BO188" i="15"/>
  <c r="BP188" i="15"/>
  <c r="BQ188" i="15"/>
  <c r="BR188" i="15"/>
  <c r="BS188" i="15"/>
  <c r="BT188" i="15"/>
  <c r="BU188" i="15"/>
  <c r="BV188" i="15"/>
  <c r="BW188" i="15"/>
  <c r="BX188" i="15"/>
  <c r="BY188" i="15"/>
  <c r="BZ188" i="15"/>
  <c r="CA188" i="15"/>
  <c r="CB188" i="15"/>
  <c r="CC188" i="15"/>
  <c r="H189" i="15"/>
  <c r="I189" i="15"/>
  <c r="J189" i="15"/>
  <c r="K189" i="15"/>
  <c r="L189" i="15"/>
  <c r="M189" i="15"/>
  <c r="N189" i="15"/>
  <c r="O189" i="15"/>
  <c r="P189" i="15"/>
  <c r="Q189" i="15"/>
  <c r="R189" i="15"/>
  <c r="S189" i="15"/>
  <c r="T189" i="15"/>
  <c r="U189" i="15"/>
  <c r="V189" i="15"/>
  <c r="W189" i="15"/>
  <c r="X189" i="15"/>
  <c r="Y189" i="15"/>
  <c r="Z189" i="15"/>
  <c r="AA189" i="15"/>
  <c r="AB189" i="15"/>
  <c r="AC189" i="15"/>
  <c r="AD189" i="15"/>
  <c r="AE189" i="15"/>
  <c r="AF189" i="15"/>
  <c r="AG189" i="15"/>
  <c r="AH189" i="15"/>
  <c r="AI189" i="15"/>
  <c r="AJ189" i="15"/>
  <c r="AK189" i="15"/>
  <c r="AL189" i="15"/>
  <c r="AM189" i="15"/>
  <c r="AN189" i="15"/>
  <c r="AO189" i="15"/>
  <c r="AP189" i="15"/>
  <c r="AQ189" i="15"/>
  <c r="AR189" i="15"/>
  <c r="AS189" i="15"/>
  <c r="AT189" i="15"/>
  <c r="AU189" i="15"/>
  <c r="AV189" i="15"/>
  <c r="AW189" i="15"/>
  <c r="AX189" i="15"/>
  <c r="AY189" i="15"/>
  <c r="AZ189" i="15"/>
  <c r="BA189" i="15"/>
  <c r="BB189" i="15"/>
  <c r="BC189" i="15"/>
  <c r="BD189" i="15"/>
  <c r="BE189" i="15"/>
  <c r="BF189" i="15"/>
  <c r="BG189" i="15"/>
  <c r="BH189" i="15"/>
  <c r="BI189" i="15"/>
  <c r="BJ189" i="15"/>
  <c r="BK189" i="15"/>
  <c r="BL189" i="15"/>
  <c r="BM189" i="15"/>
  <c r="BN189" i="15"/>
  <c r="BO189" i="15"/>
  <c r="BP189" i="15"/>
  <c r="BQ189" i="15"/>
  <c r="BR189" i="15"/>
  <c r="BS189" i="15"/>
  <c r="BT189" i="15"/>
  <c r="BU189" i="15"/>
  <c r="BV189" i="15"/>
  <c r="BW189" i="15"/>
  <c r="BX189" i="15"/>
  <c r="BY189" i="15"/>
  <c r="BZ189" i="15"/>
  <c r="CA189" i="15"/>
  <c r="CB189" i="15"/>
  <c r="CC189" i="15"/>
  <c r="H190" i="15"/>
  <c r="I190" i="15"/>
  <c r="J190" i="15"/>
  <c r="K190" i="15"/>
  <c r="L190" i="15"/>
  <c r="M190" i="15"/>
  <c r="N190" i="15"/>
  <c r="O190" i="15"/>
  <c r="P190" i="15"/>
  <c r="Q190" i="15"/>
  <c r="R190" i="15"/>
  <c r="S190" i="15"/>
  <c r="T190" i="15"/>
  <c r="U190" i="15"/>
  <c r="V190" i="15"/>
  <c r="W190" i="15"/>
  <c r="X190" i="15"/>
  <c r="Y190" i="15"/>
  <c r="Z190" i="15"/>
  <c r="AA190" i="15"/>
  <c r="AB190" i="15"/>
  <c r="AC190" i="15"/>
  <c r="AD190" i="15"/>
  <c r="AE190" i="15"/>
  <c r="AF190" i="15"/>
  <c r="AG190" i="15"/>
  <c r="AH190" i="15"/>
  <c r="AI190" i="15"/>
  <c r="AJ190" i="15"/>
  <c r="AK190" i="15"/>
  <c r="AL190" i="15"/>
  <c r="AM190" i="15"/>
  <c r="AN190" i="15"/>
  <c r="AO190" i="15"/>
  <c r="AP190" i="15"/>
  <c r="AQ190" i="15"/>
  <c r="AR190" i="15"/>
  <c r="AS190" i="15"/>
  <c r="AT190" i="15"/>
  <c r="AU190" i="15"/>
  <c r="AV190" i="15"/>
  <c r="AW190" i="15"/>
  <c r="AX190" i="15"/>
  <c r="AY190" i="15"/>
  <c r="AZ190" i="15"/>
  <c r="BA190" i="15"/>
  <c r="BB190" i="15"/>
  <c r="BC190" i="15"/>
  <c r="BD190" i="15"/>
  <c r="BE190" i="15"/>
  <c r="BF190" i="15"/>
  <c r="BG190" i="15"/>
  <c r="BH190" i="15"/>
  <c r="BI190" i="15"/>
  <c r="BJ190" i="15"/>
  <c r="BK190" i="15"/>
  <c r="BL190" i="15"/>
  <c r="BM190" i="15"/>
  <c r="BN190" i="15"/>
  <c r="BO190" i="15"/>
  <c r="BP190" i="15"/>
  <c r="BQ190" i="15"/>
  <c r="BR190" i="15"/>
  <c r="BS190" i="15"/>
  <c r="BT190" i="15"/>
  <c r="BU190" i="15"/>
  <c r="BV190" i="15"/>
  <c r="BW190" i="15"/>
  <c r="BX190" i="15"/>
  <c r="BY190" i="15"/>
  <c r="BZ190" i="15"/>
  <c r="CA190" i="15"/>
  <c r="CB190" i="15"/>
  <c r="CC190" i="15"/>
  <c r="H191" i="15"/>
  <c r="I191" i="15"/>
  <c r="J191" i="15"/>
  <c r="K191" i="15"/>
  <c r="L191" i="15"/>
  <c r="M191" i="15"/>
  <c r="N191" i="15"/>
  <c r="O191" i="15"/>
  <c r="P191" i="15"/>
  <c r="Q191" i="15"/>
  <c r="R191" i="15"/>
  <c r="S191" i="15"/>
  <c r="T191" i="15"/>
  <c r="V191" i="15"/>
  <c r="W191" i="15"/>
  <c r="X191" i="15"/>
  <c r="Y191" i="15"/>
  <c r="Z191" i="15"/>
  <c r="AA191" i="15"/>
  <c r="AB191" i="15"/>
  <c r="AC191" i="15"/>
  <c r="AD191" i="15"/>
  <c r="AE191" i="15"/>
  <c r="AF191" i="15"/>
  <c r="AH191" i="15"/>
  <c r="AI191" i="15"/>
  <c r="AJ191" i="15"/>
  <c r="AK191" i="15"/>
  <c r="AL191" i="15"/>
  <c r="AM191" i="15"/>
  <c r="AN191" i="15"/>
  <c r="AO191" i="15"/>
  <c r="AP191" i="15"/>
  <c r="AQ191" i="15"/>
  <c r="AR191" i="15"/>
  <c r="AT191" i="15"/>
  <c r="AU191" i="15"/>
  <c r="AV191" i="15"/>
  <c r="AW191" i="15"/>
  <c r="AX191" i="15"/>
  <c r="AY191" i="15"/>
  <c r="AZ191" i="15"/>
  <c r="BA191" i="15"/>
  <c r="BB191" i="15"/>
  <c r="BC191" i="15"/>
  <c r="BD191" i="15"/>
  <c r="BF191" i="15"/>
  <c r="BG191" i="15"/>
  <c r="BH191" i="15"/>
  <c r="BI191" i="15"/>
  <c r="BJ191" i="15"/>
  <c r="BK191" i="15"/>
  <c r="BL191" i="15"/>
  <c r="BM191" i="15"/>
  <c r="BN191" i="15"/>
  <c r="BO191" i="15"/>
  <c r="BP191" i="15"/>
  <c r="BR191" i="15"/>
  <c r="BS191" i="15"/>
  <c r="BT191" i="15"/>
  <c r="BU191" i="15"/>
  <c r="BV191" i="15"/>
  <c r="BW191" i="15"/>
  <c r="BX191" i="15"/>
  <c r="BY191" i="15"/>
  <c r="BZ191" i="15"/>
  <c r="CA191" i="15"/>
  <c r="CB191" i="15"/>
  <c r="H192" i="15"/>
  <c r="I192" i="15"/>
  <c r="J192" i="15"/>
  <c r="K192" i="15"/>
  <c r="L192" i="15"/>
  <c r="M192" i="15"/>
  <c r="N192" i="15"/>
  <c r="O192" i="15"/>
  <c r="P192" i="15"/>
  <c r="Q192" i="15"/>
  <c r="R192" i="15"/>
  <c r="S192" i="15"/>
  <c r="T192" i="15"/>
  <c r="V192" i="15"/>
  <c r="W192" i="15"/>
  <c r="X192" i="15"/>
  <c r="Y192" i="15"/>
  <c r="Z192" i="15"/>
  <c r="AA192" i="15"/>
  <c r="AB192" i="15"/>
  <c r="AC192" i="15"/>
  <c r="AD192" i="15"/>
  <c r="AE192" i="15"/>
  <c r="AF192" i="15"/>
  <c r="AH192" i="15"/>
  <c r="AI192" i="15"/>
  <c r="AJ192" i="15"/>
  <c r="AK192" i="15"/>
  <c r="AL192" i="15"/>
  <c r="AM192" i="15"/>
  <c r="AN192" i="15"/>
  <c r="AO192" i="15"/>
  <c r="AP192" i="15"/>
  <c r="AQ192" i="15"/>
  <c r="AR192" i="15"/>
  <c r="AT192" i="15"/>
  <c r="AU192" i="15"/>
  <c r="AV192" i="15"/>
  <c r="AW192" i="15"/>
  <c r="AX192" i="15"/>
  <c r="AY192" i="15"/>
  <c r="AZ192" i="15"/>
  <c r="BA192" i="15"/>
  <c r="BB192" i="15"/>
  <c r="BC192" i="15"/>
  <c r="BD192" i="15"/>
  <c r="BF192" i="15"/>
  <c r="BG192" i="15"/>
  <c r="BH192" i="15"/>
  <c r="BI192" i="15"/>
  <c r="BJ192" i="15"/>
  <c r="BK192" i="15"/>
  <c r="BL192" i="15"/>
  <c r="BM192" i="15"/>
  <c r="BN192" i="15"/>
  <c r="BO192" i="15"/>
  <c r="BP192" i="15"/>
  <c r="BR192" i="15"/>
  <c r="BS192" i="15"/>
  <c r="BT192" i="15"/>
  <c r="BU192" i="15"/>
  <c r="BV192" i="15"/>
  <c r="BW192" i="15"/>
  <c r="BX192" i="15"/>
  <c r="BY192" i="15"/>
  <c r="BZ192" i="15"/>
  <c r="CA192" i="15"/>
  <c r="CB192" i="15"/>
  <c r="H193" i="15"/>
  <c r="I193" i="15"/>
  <c r="J193" i="15"/>
  <c r="K193" i="15"/>
  <c r="L193" i="15"/>
  <c r="M193" i="15"/>
  <c r="N193" i="15"/>
  <c r="O193" i="15"/>
  <c r="P193" i="15"/>
  <c r="Q193" i="15"/>
  <c r="R193" i="15"/>
  <c r="S193" i="15"/>
  <c r="T193" i="15"/>
  <c r="V193" i="15"/>
  <c r="W193" i="15"/>
  <c r="X193" i="15"/>
  <c r="Y193" i="15"/>
  <c r="Z193" i="15"/>
  <c r="AA193" i="15"/>
  <c r="AB193" i="15"/>
  <c r="AC193" i="15"/>
  <c r="AD193" i="15"/>
  <c r="AE193" i="15"/>
  <c r="AF193" i="15"/>
  <c r="AH193" i="15"/>
  <c r="AI193" i="15"/>
  <c r="AJ193" i="15"/>
  <c r="AK193" i="15"/>
  <c r="AL193" i="15"/>
  <c r="AM193" i="15"/>
  <c r="AN193" i="15"/>
  <c r="AO193" i="15"/>
  <c r="AP193" i="15"/>
  <c r="AQ193" i="15"/>
  <c r="AR193" i="15"/>
  <c r="AT193" i="15"/>
  <c r="AU193" i="15"/>
  <c r="AV193" i="15"/>
  <c r="AW193" i="15"/>
  <c r="AX193" i="15"/>
  <c r="AY193" i="15"/>
  <c r="AZ193" i="15"/>
  <c r="BA193" i="15"/>
  <c r="BB193" i="15"/>
  <c r="BC193" i="15"/>
  <c r="BD193" i="15"/>
  <c r="BF193" i="15"/>
  <c r="BG193" i="15"/>
  <c r="BH193" i="15"/>
  <c r="BI193" i="15"/>
  <c r="BJ193" i="15"/>
  <c r="BK193" i="15"/>
  <c r="BL193" i="15"/>
  <c r="BM193" i="15"/>
  <c r="BN193" i="15"/>
  <c r="BO193" i="15"/>
  <c r="BP193" i="15"/>
  <c r="BR193" i="15"/>
  <c r="BS193" i="15"/>
  <c r="BT193" i="15"/>
  <c r="BU193" i="15"/>
  <c r="BV193" i="15"/>
  <c r="BW193" i="15"/>
  <c r="BX193" i="15"/>
  <c r="BY193" i="15"/>
  <c r="BZ193" i="15"/>
  <c r="CA193" i="15"/>
  <c r="CB193" i="15"/>
  <c r="H194" i="15"/>
  <c r="I194" i="15"/>
  <c r="J194" i="15"/>
  <c r="K194" i="15"/>
  <c r="L194" i="15"/>
  <c r="M194" i="15"/>
  <c r="N194" i="15"/>
  <c r="O194" i="15"/>
  <c r="P194" i="15"/>
  <c r="Q194" i="15"/>
  <c r="R194" i="15"/>
  <c r="S194" i="15"/>
  <c r="T194" i="15"/>
  <c r="V194" i="15"/>
  <c r="W194" i="15"/>
  <c r="X194" i="15"/>
  <c r="Y194" i="15"/>
  <c r="Z194" i="15"/>
  <c r="AA194" i="15"/>
  <c r="AB194" i="15"/>
  <c r="AC194" i="15"/>
  <c r="AD194" i="15"/>
  <c r="AE194" i="15"/>
  <c r="AF194" i="15"/>
  <c r="AH194" i="15"/>
  <c r="AI194" i="15"/>
  <c r="AJ194" i="15"/>
  <c r="AK194" i="15"/>
  <c r="AL194" i="15"/>
  <c r="AM194" i="15"/>
  <c r="AN194" i="15"/>
  <c r="AO194" i="15"/>
  <c r="AP194" i="15"/>
  <c r="AQ194" i="15"/>
  <c r="AR194" i="15"/>
  <c r="AT194" i="15"/>
  <c r="AU194" i="15"/>
  <c r="AV194" i="15"/>
  <c r="AW194" i="15"/>
  <c r="AX194" i="15"/>
  <c r="AY194" i="15"/>
  <c r="AZ194" i="15"/>
  <c r="BA194" i="15"/>
  <c r="BB194" i="15"/>
  <c r="BC194" i="15"/>
  <c r="BD194" i="15"/>
  <c r="BF194" i="15"/>
  <c r="BG194" i="15"/>
  <c r="BH194" i="15"/>
  <c r="BI194" i="15"/>
  <c r="BJ194" i="15"/>
  <c r="BK194" i="15"/>
  <c r="BL194" i="15"/>
  <c r="BM194" i="15"/>
  <c r="BN194" i="15"/>
  <c r="BO194" i="15"/>
  <c r="BP194" i="15"/>
  <c r="BR194" i="15"/>
  <c r="BS194" i="15"/>
  <c r="BT194" i="15"/>
  <c r="BU194" i="15"/>
  <c r="BV194" i="15"/>
  <c r="BW194" i="15"/>
  <c r="BX194" i="15"/>
  <c r="BY194" i="15"/>
  <c r="BZ194" i="15"/>
  <c r="CA194" i="15"/>
  <c r="CB194" i="15"/>
  <c r="H195" i="15"/>
  <c r="I195" i="15"/>
  <c r="J195" i="15"/>
  <c r="K195" i="15"/>
  <c r="L195" i="15"/>
  <c r="M195" i="15"/>
  <c r="N195" i="15"/>
  <c r="O195" i="15"/>
  <c r="P195" i="15"/>
  <c r="Q195" i="15"/>
  <c r="R195" i="15"/>
  <c r="S195" i="15"/>
  <c r="T195" i="15"/>
  <c r="U195" i="15"/>
  <c r="V195" i="15"/>
  <c r="W195" i="15"/>
  <c r="X195" i="15"/>
  <c r="Y195" i="15"/>
  <c r="Z195" i="15"/>
  <c r="AA195" i="15"/>
  <c r="AB195" i="15"/>
  <c r="AC195" i="15"/>
  <c r="AD195" i="15"/>
  <c r="AE195" i="15"/>
  <c r="AF195" i="15"/>
  <c r="AG195" i="15"/>
  <c r="AH195" i="15"/>
  <c r="AI195" i="15"/>
  <c r="AJ195" i="15"/>
  <c r="AK195" i="15"/>
  <c r="AL195" i="15"/>
  <c r="AM195" i="15"/>
  <c r="AN195" i="15"/>
  <c r="AO195" i="15"/>
  <c r="AP195" i="15"/>
  <c r="AQ195" i="15"/>
  <c r="AR195" i="15"/>
  <c r="AS195" i="15"/>
  <c r="AT195" i="15"/>
  <c r="AU195" i="15"/>
  <c r="AV195" i="15"/>
  <c r="AW195" i="15"/>
  <c r="AX195" i="15"/>
  <c r="AY195" i="15"/>
  <c r="AZ195" i="15"/>
  <c r="BA195" i="15"/>
  <c r="BB195" i="15"/>
  <c r="BC195" i="15"/>
  <c r="BD195" i="15"/>
  <c r="BE195" i="15"/>
  <c r="BF195" i="15"/>
  <c r="BG195" i="15"/>
  <c r="BH195" i="15"/>
  <c r="BI195" i="15"/>
  <c r="BJ195" i="15"/>
  <c r="BK195" i="15"/>
  <c r="BL195" i="15"/>
  <c r="BM195" i="15"/>
  <c r="BN195" i="15"/>
  <c r="BO195" i="15"/>
  <c r="BP195" i="15"/>
  <c r="BQ195" i="15"/>
  <c r="BR195" i="15"/>
  <c r="BS195" i="15"/>
  <c r="BT195" i="15"/>
  <c r="BU195" i="15"/>
  <c r="BV195" i="15"/>
  <c r="BW195" i="15"/>
  <c r="BX195" i="15"/>
  <c r="BY195" i="15"/>
  <c r="BZ195" i="15"/>
  <c r="CA195" i="15"/>
  <c r="CB195" i="15"/>
  <c r="CC195" i="15"/>
  <c r="H196" i="15"/>
  <c r="I196" i="15"/>
  <c r="J196" i="15"/>
  <c r="K196" i="15"/>
  <c r="L196" i="15"/>
  <c r="M196" i="15"/>
  <c r="N196" i="15"/>
  <c r="O196" i="15"/>
  <c r="P196" i="15"/>
  <c r="Q196" i="15"/>
  <c r="R196" i="15"/>
  <c r="S196" i="15"/>
  <c r="T196" i="15"/>
  <c r="U196" i="15"/>
  <c r="V196" i="15"/>
  <c r="W196" i="15"/>
  <c r="X196" i="15"/>
  <c r="Y196" i="15"/>
  <c r="Z196" i="15"/>
  <c r="AA196" i="15"/>
  <c r="AB196" i="15"/>
  <c r="AC196" i="15"/>
  <c r="AD196" i="15"/>
  <c r="AE196" i="15"/>
  <c r="AF196" i="15"/>
  <c r="AG196" i="15"/>
  <c r="AH196" i="15"/>
  <c r="AI196" i="15"/>
  <c r="AJ196" i="15"/>
  <c r="AK196" i="15"/>
  <c r="AL196" i="15"/>
  <c r="AM196" i="15"/>
  <c r="AN196" i="15"/>
  <c r="AO196" i="15"/>
  <c r="AP196" i="15"/>
  <c r="AQ196" i="15"/>
  <c r="AR196" i="15"/>
  <c r="AS196" i="15"/>
  <c r="AT196" i="15"/>
  <c r="AU196" i="15"/>
  <c r="AV196" i="15"/>
  <c r="AW196" i="15"/>
  <c r="AX196" i="15"/>
  <c r="AY196" i="15"/>
  <c r="AZ196" i="15"/>
  <c r="BA196" i="15"/>
  <c r="BB196" i="15"/>
  <c r="BC196" i="15"/>
  <c r="BD196" i="15"/>
  <c r="BE196" i="15"/>
  <c r="BF196" i="15"/>
  <c r="BG196" i="15"/>
  <c r="BH196" i="15"/>
  <c r="BI196" i="15"/>
  <c r="BJ196" i="15"/>
  <c r="BK196" i="15"/>
  <c r="BL196" i="15"/>
  <c r="BM196" i="15"/>
  <c r="BN196" i="15"/>
  <c r="BO196" i="15"/>
  <c r="BP196" i="15"/>
  <c r="BQ196" i="15"/>
  <c r="BR196" i="15"/>
  <c r="BS196" i="15"/>
  <c r="BT196" i="15"/>
  <c r="BU196" i="15"/>
  <c r="BV196" i="15"/>
  <c r="BW196" i="15"/>
  <c r="BX196" i="15"/>
  <c r="BY196" i="15"/>
  <c r="BZ196" i="15"/>
  <c r="CA196" i="15"/>
  <c r="CB196" i="15"/>
  <c r="CC196" i="15"/>
  <c r="H197" i="15"/>
  <c r="I197" i="15"/>
  <c r="J197" i="15"/>
  <c r="K197" i="15"/>
  <c r="L197" i="15"/>
  <c r="M197" i="15"/>
  <c r="N197" i="15"/>
  <c r="O197" i="15"/>
  <c r="P197" i="15"/>
  <c r="Q197" i="15"/>
  <c r="R197" i="15"/>
  <c r="S197" i="15"/>
  <c r="T197" i="15"/>
  <c r="U197" i="15"/>
  <c r="V197" i="15"/>
  <c r="W197" i="15"/>
  <c r="X197" i="15"/>
  <c r="Y197" i="15"/>
  <c r="Z197" i="15"/>
  <c r="AA197" i="15"/>
  <c r="AB197" i="15"/>
  <c r="AC197" i="15"/>
  <c r="AD197" i="15"/>
  <c r="AE197" i="15"/>
  <c r="AF197" i="15"/>
  <c r="AG197" i="15"/>
  <c r="AH197" i="15"/>
  <c r="AI197" i="15"/>
  <c r="AJ197" i="15"/>
  <c r="AK197" i="15"/>
  <c r="AL197" i="15"/>
  <c r="AM197" i="15"/>
  <c r="AN197" i="15"/>
  <c r="AO197" i="15"/>
  <c r="AP197" i="15"/>
  <c r="AQ197" i="15"/>
  <c r="AR197" i="15"/>
  <c r="AS197" i="15"/>
  <c r="AT197" i="15"/>
  <c r="AU197" i="15"/>
  <c r="AV197" i="15"/>
  <c r="AW197" i="15"/>
  <c r="AX197" i="15"/>
  <c r="AY197" i="15"/>
  <c r="AZ197" i="15"/>
  <c r="BA197" i="15"/>
  <c r="BB197" i="15"/>
  <c r="BC197" i="15"/>
  <c r="BD197" i="15"/>
  <c r="BE197" i="15"/>
  <c r="BF197" i="15"/>
  <c r="BG197" i="15"/>
  <c r="BH197" i="15"/>
  <c r="BI197" i="15"/>
  <c r="BJ197" i="15"/>
  <c r="BK197" i="15"/>
  <c r="BL197" i="15"/>
  <c r="BM197" i="15"/>
  <c r="BN197" i="15"/>
  <c r="BO197" i="15"/>
  <c r="BP197" i="15"/>
  <c r="BQ197" i="15"/>
  <c r="BR197" i="15"/>
  <c r="BS197" i="15"/>
  <c r="BT197" i="15"/>
  <c r="BU197" i="15"/>
  <c r="BV197" i="15"/>
  <c r="BW197" i="15"/>
  <c r="BX197" i="15"/>
  <c r="BY197" i="15"/>
  <c r="BZ197" i="15"/>
  <c r="CA197" i="15"/>
  <c r="CB197" i="15"/>
  <c r="H198" i="15"/>
  <c r="I198" i="15"/>
  <c r="J198" i="15"/>
  <c r="K198" i="15"/>
  <c r="L198" i="15"/>
  <c r="M198" i="15"/>
  <c r="N198" i="15"/>
  <c r="O198" i="15"/>
  <c r="P198" i="15"/>
  <c r="Q198" i="15"/>
  <c r="R198" i="15"/>
  <c r="S198" i="15"/>
  <c r="T198" i="15"/>
  <c r="V198" i="15"/>
  <c r="W198" i="15"/>
  <c r="X198" i="15"/>
  <c r="Y198" i="15"/>
  <c r="Z198" i="15"/>
  <c r="AA198" i="15"/>
  <c r="AB198" i="15"/>
  <c r="AC198" i="15"/>
  <c r="AD198" i="15"/>
  <c r="AE198" i="15"/>
  <c r="AF198" i="15"/>
  <c r="AH198" i="15"/>
  <c r="AI198" i="15"/>
  <c r="AJ198" i="15"/>
  <c r="AK198" i="15"/>
  <c r="AL198" i="15"/>
  <c r="AM198" i="15"/>
  <c r="AN198" i="15"/>
  <c r="AO198" i="15"/>
  <c r="AP198" i="15"/>
  <c r="AQ198" i="15"/>
  <c r="AR198" i="15"/>
  <c r="AT198" i="15"/>
  <c r="AU198" i="15"/>
  <c r="AV198" i="15"/>
  <c r="AW198" i="15"/>
  <c r="AX198" i="15"/>
  <c r="AY198" i="15"/>
  <c r="AZ198" i="15"/>
  <c r="BA198" i="15"/>
  <c r="BB198" i="15"/>
  <c r="BC198" i="15"/>
  <c r="BD198" i="15"/>
  <c r="BF198" i="15"/>
  <c r="BG198" i="15"/>
  <c r="BH198" i="15"/>
  <c r="BI198" i="15"/>
  <c r="BJ198" i="15"/>
  <c r="BK198" i="15"/>
  <c r="BL198" i="15"/>
  <c r="BM198" i="15"/>
  <c r="BN198" i="15"/>
  <c r="BO198" i="15"/>
  <c r="BP198" i="15"/>
  <c r="BR198" i="15"/>
  <c r="BS198" i="15"/>
  <c r="BT198" i="15"/>
  <c r="BU198" i="15"/>
  <c r="BV198" i="15"/>
  <c r="BW198" i="15"/>
  <c r="BX198" i="15"/>
  <c r="BY198" i="15"/>
  <c r="BZ198" i="15"/>
  <c r="CA198" i="15"/>
  <c r="CB198" i="15"/>
  <c r="H199" i="15"/>
  <c r="I199" i="15"/>
  <c r="J199" i="15"/>
  <c r="K199" i="15"/>
  <c r="L199" i="15"/>
  <c r="M199" i="15"/>
  <c r="N199" i="15"/>
  <c r="O199" i="15"/>
  <c r="P199" i="15"/>
  <c r="Q199" i="15"/>
  <c r="R199" i="15"/>
  <c r="S199" i="15"/>
  <c r="T199" i="15"/>
  <c r="V199" i="15"/>
  <c r="W199" i="15"/>
  <c r="X199" i="15"/>
  <c r="Y199" i="15"/>
  <c r="Z199" i="15"/>
  <c r="AA199" i="15"/>
  <c r="AB199" i="15"/>
  <c r="AC199" i="15"/>
  <c r="AD199" i="15"/>
  <c r="AE199" i="15"/>
  <c r="AF199" i="15"/>
  <c r="AH199" i="15"/>
  <c r="AI199" i="15"/>
  <c r="AJ199" i="15"/>
  <c r="AK199" i="15"/>
  <c r="AL199" i="15"/>
  <c r="AM199" i="15"/>
  <c r="AN199" i="15"/>
  <c r="AO199" i="15"/>
  <c r="AP199" i="15"/>
  <c r="AQ199" i="15"/>
  <c r="AR199" i="15"/>
  <c r="AT199" i="15"/>
  <c r="AU199" i="15"/>
  <c r="AV199" i="15"/>
  <c r="AW199" i="15"/>
  <c r="AX199" i="15"/>
  <c r="AY199" i="15"/>
  <c r="AZ199" i="15"/>
  <c r="BA199" i="15"/>
  <c r="BB199" i="15"/>
  <c r="BC199" i="15"/>
  <c r="BD199" i="15"/>
  <c r="BF199" i="15"/>
  <c r="BG199" i="15"/>
  <c r="BH199" i="15"/>
  <c r="BI199" i="15"/>
  <c r="BJ199" i="15"/>
  <c r="BK199" i="15"/>
  <c r="BL199" i="15"/>
  <c r="BM199" i="15"/>
  <c r="BN199" i="15"/>
  <c r="BO199" i="15"/>
  <c r="BP199" i="15"/>
  <c r="BR199" i="15"/>
  <c r="BS199" i="15"/>
  <c r="BT199" i="15"/>
  <c r="BU199" i="15"/>
  <c r="BV199" i="15"/>
  <c r="BW199" i="15"/>
  <c r="BX199" i="15"/>
  <c r="BY199" i="15"/>
  <c r="BZ199" i="15"/>
  <c r="CA199" i="15"/>
  <c r="CB199" i="15"/>
  <c r="H201" i="15"/>
  <c r="I201" i="15"/>
  <c r="J201" i="15"/>
  <c r="K201" i="15"/>
  <c r="L201" i="15"/>
  <c r="M201" i="15"/>
  <c r="N201" i="15"/>
  <c r="O201" i="15"/>
  <c r="P201" i="15"/>
  <c r="Q201" i="15"/>
  <c r="R201" i="15"/>
  <c r="S201" i="15"/>
  <c r="T201" i="15"/>
  <c r="V201" i="15"/>
  <c r="W201" i="15"/>
  <c r="X201" i="15"/>
  <c r="Y201" i="15"/>
  <c r="Z201" i="15"/>
  <c r="AA201" i="15"/>
  <c r="AB201" i="15"/>
  <c r="AC201" i="15"/>
  <c r="AD201" i="15"/>
  <c r="AE201" i="15"/>
  <c r="AF201" i="15"/>
  <c r="AH201" i="15"/>
  <c r="AI201" i="15"/>
  <c r="AJ201" i="15"/>
  <c r="AK201" i="15"/>
  <c r="AL201" i="15"/>
  <c r="AM201" i="15"/>
  <c r="AN201" i="15"/>
  <c r="AO201" i="15"/>
  <c r="AP201" i="15"/>
  <c r="AQ201" i="15"/>
  <c r="AR201" i="15"/>
  <c r="AT201" i="15"/>
  <c r="AU201" i="15"/>
  <c r="AV201" i="15"/>
  <c r="AW201" i="15"/>
  <c r="AX201" i="15"/>
  <c r="AY201" i="15"/>
  <c r="AZ201" i="15"/>
  <c r="BA201" i="15"/>
  <c r="BB201" i="15"/>
  <c r="BC201" i="15"/>
  <c r="BD201" i="15"/>
  <c r="BF201" i="15"/>
  <c r="BG201" i="15"/>
  <c r="BH201" i="15"/>
  <c r="BI201" i="15"/>
  <c r="BJ201" i="15"/>
  <c r="BK201" i="15"/>
  <c r="BL201" i="15"/>
  <c r="BM201" i="15"/>
  <c r="BN201" i="15"/>
  <c r="BO201" i="15"/>
  <c r="BP201" i="15"/>
  <c r="BR201" i="15"/>
  <c r="BS201" i="15"/>
  <c r="BT201" i="15"/>
  <c r="BU201" i="15"/>
  <c r="BV201" i="15"/>
  <c r="BW201" i="15"/>
  <c r="BX201" i="15"/>
  <c r="BY201" i="15"/>
  <c r="BZ201" i="15"/>
  <c r="CA201" i="15"/>
  <c r="CB201" i="15"/>
  <c r="H202" i="15"/>
  <c r="I202" i="15"/>
  <c r="J202" i="15"/>
  <c r="K202" i="15"/>
  <c r="L202" i="15"/>
  <c r="M202" i="15"/>
  <c r="N202" i="15"/>
  <c r="O202" i="15"/>
  <c r="P202" i="15"/>
  <c r="Q202" i="15"/>
  <c r="R202" i="15"/>
  <c r="S202" i="15"/>
  <c r="T202" i="15"/>
  <c r="U202" i="15"/>
  <c r="V202" i="15"/>
  <c r="W202" i="15"/>
  <c r="X202" i="15"/>
  <c r="Y202" i="15"/>
  <c r="Z202" i="15"/>
  <c r="AA202" i="15"/>
  <c r="AB202" i="15"/>
  <c r="AC202" i="15"/>
  <c r="AD202" i="15"/>
  <c r="AE202" i="15"/>
  <c r="AF202" i="15"/>
  <c r="AG202" i="15"/>
  <c r="AH202" i="15"/>
  <c r="AI202" i="15"/>
  <c r="AJ202" i="15"/>
  <c r="AK202" i="15"/>
  <c r="AL202" i="15"/>
  <c r="AM202" i="15"/>
  <c r="AN202" i="15"/>
  <c r="AO202" i="15"/>
  <c r="AP202" i="15"/>
  <c r="AQ202" i="15"/>
  <c r="AR202" i="15"/>
  <c r="AS202" i="15"/>
  <c r="AT202" i="15"/>
  <c r="AU202" i="15"/>
  <c r="AV202" i="15"/>
  <c r="AW202" i="15"/>
  <c r="AX202" i="15"/>
  <c r="AY202" i="15"/>
  <c r="AZ202" i="15"/>
  <c r="BA202" i="15"/>
  <c r="BB202" i="15"/>
  <c r="BC202" i="15"/>
  <c r="BD202" i="15"/>
  <c r="BE202" i="15"/>
  <c r="BF202" i="15"/>
  <c r="BG202" i="15"/>
  <c r="BH202" i="15"/>
  <c r="BI202" i="15"/>
  <c r="BJ202" i="15"/>
  <c r="BK202" i="15"/>
  <c r="BL202" i="15"/>
  <c r="BM202" i="15"/>
  <c r="BN202" i="15"/>
  <c r="BO202" i="15"/>
  <c r="BP202" i="15"/>
  <c r="BQ202" i="15"/>
  <c r="BR202" i="15"/>
  <c r="BS202" i="15"/>
  <c r="BT202" i="15"/>
  <c r="BU202" i="15"/>
  <c r="BV202" i="15"/>
  <c r="BW202" i="15"/>
  <c r="BX202" i="15"/>
  <c r="BY202" i="15"/>
  <c r="BZ202" i="15"/>
  <c r="CA202" i="15"/>
  <c r="CB202" i="15"/>
  <c r="CC202" i="15"/>
  <c r="H203" i="15"/>
  <c r="I203" i="15"/>
  <c r="J203" i="15"/>
  <c r="K203" i="15"/>
  <c r="L203" i="15"/>
  <c r="M203" i="15"/>
  <c r="N203" i="15"/>
  <c r="O203" i="15"/>
  <c r="P203" i="15"/>
  <c r="Q203" i="15"/>
  <c r="R203" i="15"/>
  <c r="S203" i="15"/>
  <c r="T203" i="15"/>
  <c r="V203" i="15"/>
  <c r="W203" i="15"/>
  <c r="X203" i="15"/>
  <c r="Y203" i="15"/>
  <c r="Z203" i="15"/>
  <c r="AA203" i="15"/>
  <c r="AB203" i="15"/>
  <c r="AC203" i="15"/>
  <c r="AD203" i="15"/>
  <c r="AE203" i="15"/>
  <c r="AF203" i="15"/>
  <c r="AH203" i="15"/>
  <c r="AI203" i="15"/>
  <c r="AJ203" i="15"/>
  <c r="AK203" i="15"/>
  <c r="AL203" i="15"/>
  <c r="AM203" i="15"/>
  <c r="AN203" i="15"/>
  <c r="AO203" i="15"/>
  <c r="AP203" i="15"/>
  <c r="AQ203" i="15"/>
  <c r="AR203" i="15"/>
  <c r="AT203" i="15"/>
  <c r="AU203" i="15"/>
  <c r="AV203" i="15"/>
  <c r="AW203" i="15"/>
  <c r="AX203" i="15"/>
  <c r="AY203" i="15"/>
  <c r="AZ203" i="15"/>
  <c r="BA203" i="15"/>
  <c r="BB203" i="15"/>
  <c r="BC203" i="15"/>
  <c r="BD203" i="15"/>
  <c r="BF203" i="15"/>
  <c r="BG203" i="15"/>
  <c r="BH203" i="15"/>
  <c r="BI203" i="15"/>
  <c r="BJ203" i="15"/>
  <c r="BK203" i="15"/>
  <c r="BL203" i="15"/>
  <c r="BM203" i="15"/>
  <c r="BN203" i="15"/>
  <c r="BO203" i="15"/>
  <c r="BP203" i="15"/>
  <c r="BR203" i="15"/>
  <c r="BS203" i="15"/>
  <c r="BT203" i="15"/>
  <c r="BU203" i="15"/>
  <c r="BV203" i="15"/>
  <c r="BW203" i="15"/>
  <c r="BX203" i="15"/>
  <c r="BY203" i="15"/>
  <c r="BZ203" i="15"/>
  <c r="CA203" i="15"/>
  <c r="CB203" i="15"/>
  <c r="H204" i="15"/>
  <c r="I204" i="15"/>
  <c r="J204" i="15"/>
  <c r="K204" i="15"/>
  <c r="L204" i="15"/>
  <c r="M204" i="15"/>
  <c r="N204" i="15"/>
  <c r="O204" i="15"/>
  <c r="P204" i="15"/>
  <c r="Q204" i="15"/>
  <c r="R204" i="15"/>
  <c r="S204" i="15"/>
  <c r="T204" i="15"/>
  <c r="U204" i="15"/>
  <c r="V204" i="15"/>
  <c r="W204" i="15"/>
  <c r="X204" i="15"/>
  <c r="Y204" i="15"/>
  <c r="Z204" i="15"/>
  <c r="AA204" i="15"/>
  <c r="AB204" i="15"/>
  <c r="AC204" i="15"/>
  <c r="AD204" i="15"/>
  <c r="AE204" i="15"/>
  <c r="AF204" i="15"/>
  <c r="AG204" i="15"/>
  <c r="AH204" i="15"/>
  <c r="AI204" i="15"/>
  <c r="AJ204" i="15"/>
  <c r="AK204" i="15"/>
  <c r="AL204" i="15"/>
  <c r="AM204" i="15"/>
  <c r="AN204" i="15"/>
  <c r="AO204" i="15"/>
  <c r="AP204" i="15"/>
  <c r="AQ204" i="15"/>
  <c r="AR204" i="15"/>
  <c r="AS204" i="15"/>
  <c r="AT204" i="15"/>
  <c r="AU204" i="15"/>
  <c r="AV204" i="15"/>
  <c r="AW204" i="15"/>
  <c r="AX204" i="15"/>
  <c r="AY204" i="15"/>
  <c r="AZ204" i="15"/>
  <c r="BA204" i="15"/>
  <c r="BB204" i="15"/>
  <c r="BC204" i="15"/>
  <c r="BD204" i="15"/>
  <c r="BE204" i="15"/>
  <c r="BF204" i="15"/>
  <c r="BG204" i="15"/>
  <c r="BH204" i="15"/>
  <c r="BI204" i="15"/>
  <c r="BJ204" i="15"/>
  <c r="BK204" i="15"/>
  <c r="BL204" i="15"/>
  <c r="BM204" i="15"/>
  <c r="BN204" i="15"/>
  <c r="BO204" i="15"/>
  <c r="BP204" i="15"/>
  <c r="BQ204" i="15"/>
  <c r="BR204" i="15"/>
  <c r="BS204" i="15"/>
  <c r="BT204" i="15"/>
  <c r="BU204" i="15"/>
  <c r="BV204" i="15"/>
  <c r="BW204" i="15"/>
  <c r="BX204" i="15"/>
  <c r="BY204" i="15"/>
  <c r="BZ204" i="15"/>
  <c r="CA204" i="15"/>
  <c r="CB204" i="15"/>
  <c r="CC204" i="15"/>
  <c r="H205" i="15"/>
  <c r="I205" i="15"/>
  <c r="J205" i="15"/>
  <c r="K205" i="15"/>
  <c r="L205" i="15"/>
  <c r="M205" i="15"/>
  <c r="N205" i="15"/>
  <c r="O205" i="15"/>
  <c r="P205" i="15"/>
  <c r="Q205" i="15"/>
  <c r="R205" i="15"/>
  <c r="S205" i="15"/>
  <c r="T205" i="15"/>
  <c r="V205" i="15"/>
  <c r="W205" i="15"/>
  <c r="X205" i="15"/>
  <c r="Y205" i="15"/>
  <c r="Z205" i="15"/>
  <c r="AA205" i="15"/>
  <c r="AB205" i="15"/>
  <c r="AC205" i="15"/>
  <c r="AD205" i="15"/>
  <c r="AE205" i="15"/>
  <c r="AF205" i="15"/>
  <c r="AH205" i="15"/>
  <c r="AI205" i="15"/>
  <c r="AJ205" i="15"/>
  <c r="AK205" i="15"/>
  <c r="AL205" i="15"/>
  <c r="AM205" i="15"/>
  <c r="AN205" i="15"/>
  <c r="AO205" i="15"/>
  <c r="AP205" i="15"/>
  <c r="AQ205" i="15"/>
  <c r="AR205" i="15"/>
  <c r="AT205" i="15"/>
  <c r="AU205" i="15"/>
  <c r="AV205" i="15"/>
  <c r="AW205" i="15"/>
  <c r="AX205" i="15"/>
  <c r="AY205" i="15"/>
  <c r="AZ205" i="15"/>
  <c r="BA205" i="15"/>
  <c r="BB205" i="15"/>
  <c r="BC205" i="15"/>
  <c r="BD205" i="15"/>
  <c r="BF205" i="15"/>
  <c r="BG205" i="15"/>
  <c r="BH205" i="15"/>
  <c r="BI205" i="15"/>
  <c r="BJ205" i="15"/>
  <c r="BK205" i="15"/>
  <c r="BL205" i="15"/>
  <c r="BM205" i="15"/>
  <c r="BN205" i="15"/>
  <c r="BO205" i="15"/>
  <c r="BP205" i="15"/>
  <c r="BR205" i="15"/>
  <c r="BS205" i="15"/>
  <c r="BT205" i="15"/>
  <c r="BU205" i="15"/>
  <c r="BV205" i="15"/>
  <c r="BW205" i="15"/>
  <c r="BX205" i="15"/>
  <c r="BY205" i="15"/>
  <c r="BZ205" i="15"/>
  <c r="CA205" i="15"/>
  <c r="CB205" i="15"/>
  <c r="H206" i="15"/>
  <c r="I206" i="15"/>
  <c r="J206" i="15"/>
  <c r="K206" i="15"/>
  <c r="L206" i="15"/>
  <c r="M206" i="15"/>
  <c r="N206" i="15"/>
  <c r="O206" i="15"/>
  <c r="P206" i="15"/>
  <c r="Q206" i="15"/>
  <c r="R206" i="15"/>
  <c r="S206" i="15"/>
  <c r="T206" i="15"/>
  <c r="V206" i="15"/>
  <c r="W206" i="15"/>
  <c r="X206" i="15"/>
  <c r="Y206" i="15"/>
  <c r="Z206" i="15"/>
  <c r="AA206" i="15"/>
  <c r="AB206" i="15"/>
  <c r="AC206" i="15"/>
  <c r="AD206" i="15"/>
  <c r="AE206" i="15"/>
  <c r="AF206" i="15"/>
  <c r="AH206" i="15"/>
  <c r="AI206" i="15"/>
  <c r="AJ206" i="15"/>
  <c r="AK206" i="15"/>
  <c r="AL206" i="15"/>
  <c r="AM206" i="15"/>
  <c r="AN206" i="15"/>
  <c r="AO206" i="15"/>
  <c r="AP206" i="15"/>
  <c r="AQ206" i="15"/>
  <c r="AR206" i="15"/>
  <c r="AT206" i="15"/>
  <c r="AU206" i="15"/>
  <c r="AV206" i="15"/>
  <c r="AW206" i="15"/>
  <c r="AX206" i="15"/>
  <c r="AY206" i="15"/>
  <c r="AZ206" i="15"/>
  <c r="BA206" i="15"/>
  <c r="BB206" i="15"/>
  <c r="BC206" i="15"/>
  <c r="BD206" i="15"/>
  <c r="BF206" i="15"/>
  <c r="BG206" i="15"/>
  <c r="BH206" i="15"/>
  <c r="BI206" i="15"/>
  <c r="BJ206" i="15"/>
  <c r="BK206" i="15"/>
  <c r="BL206" i="15"/>
  <c r="BM206" i="15"/>
  <c r="BN206" i="15"/>
  <c r="BO206" i="15"/>
  <c r="BP206" i="15"/>
  <c r="BR206" i="15"/>
  <c r="BS206" i="15"/>
  <c r="BT206" i="15"/>
  <c r="BU206" i="15"/>
  <c r="BV206" i="15"/>
  <c r="BW206" i="15"/>
  <c r="BX206" i="15"/>
  <c r="BY206" i="15"/>
  <c r="BZ206" i="15"/>
  <c r="CA206" i="15"/>
  <c r="CB206" i="15"/>
  <c r="H207" i="15"/>
  <c r="I207" i="15"/>
  <c r="J207" i="15"/>
  <c r="K207" i="15"/>
  <c r="L207" i="15"/>
  <c r="M207" i="15"/>
  <c r="N207" i="15"/>
  <c r="O207" i="15"/>
  <c r="P207" i="15"/>
  <c r="Q207" i="15"/>
  <c r="R207" i="15"/>
  <c r="S207" i="15"/>
  <c r="T207" i="15"/>
  <c r="U207" i="15"/>
  <c r="V207" i="15"/>
  <c r="W207" i="15"/>
  <c r="X207" i="15"/>
  <c r="Y207" i="15"/>
  <c r="Z207" i="15"/>
  <c r="AA207" i="15"/>
  <c r="AB207" i="15"/>
  <c r="AC207" i="15"/>
  <c r="AD207" i="15"/>
  <c r="AE207" i="15"/>
  <c r="AF207" i="15"/>
  <c r="AG207" i="15"/>
  <c r="AH207" i="15"/>
  <c r="AI207" i="15"/>
  <c r="AJ207" i="15"/>
  <c r="AK207" i="15"/>
  <c r="AL207" i="15"/>
  <c r="AM207" i="15"/>
  <c r="AN207" i="15"/>
  <c r="AO207" i="15"/>
  <c r="AP207" i="15"/>
  <c r="AQ207" i="15"/>
  <c r="AR207" i="15"/>
  <c r="AS207" i="15"/>
  <c r="AT207" i="15"/>
  <c r="AU207" i="15"/>
  <c r="AV207" i="15"/>
  <c r="AW207" i="15"/>
  <c r="AX207" i="15"/>
  <c r="AY207" i="15"/>
  <c r="AZ207" i="15"/>
  <c r="BA207" i="15"/>
  <c r="BB207" i="15"/>
  <c r="BC207" i="15"/>
  <c r="BD207" i="15"/>
  <c r="BE207" i="15"/>
  <c r="BF207" i="15"/>
  <c r="BG207" i="15"/>
  <c r="BH207" i="15"/>
  <c r="BI207" i="15"/>
  <c r="BJ207" i="15"/>
  <c r="BK207" i="15"/>
  <c r="BL207" i="15"/>
  <c r="BM207" i="15"/>
  <c r="BN207" i="15"/>
  <c r="BO207" i="15"/>
  <c r="BP207" i="15"/>
  <c r="BQ207" i="15"/>
  <c r="BR207" i="15"/>
  <c r="BS207" i="15"/>
  <c r="BT207" i="15"/>
  <c r="BU207" i="15"/>
  <c r="BV207" i="15"/>
  <c r="BW207" i="15"/>
  <c r="BX207" i="15"/>
  <c r="BY207" i="15"/>
  <c r="BZ207" i="15"/>
  <c r="CA207" i="15"/>
  <c r="CB207" i="15"/>
  <c r="CC207" i="15"/>
  <c r="I175" i="15"/>
  <c r="J175" i="15"/>
  <c r="K175" i="15"/>
  <c r="L175" i="15"/>
  <c r="M175" i="15"/>
  <c r="N175" i="15"/>
  <c r="O175" i="15"/>
  <c r="P175" i="15"/>
  <c r="Q175" i="15"/>
  <c r="R175" i="15"/>
  <c r="S175" i="15"/>
  <c r="T175" i="15"/>
  <c r="V175" i="15"/>
  <c r="W175" i="15"/>
  <c r="X175" i="15"/>
  <c r="Y175" i="15"/>
  <c r="Z175" i="15"/>
  <c r="AA175" i="15"/>
  <c r="AB175" i="15"/>
  <c r="AC175" i="15"/>
  <c r="AD175" i="15"/>
  <c r="AE175" i="15"/>
  <c r="AF175" i="15"/>
  <c r="AH175" i="15"/>
  <c r="AI175" i="15"/>
  <c r="AJ175" i="15"/>
  <c r="AK175" i="15"/>
  <c r="AL175" i="15"/>
  <c r="AM175" i="15"/>
  <c r="AN175" i="15"/>
  <c r="AO175" i="15"/>
  <c r="AP175" i="15"/>
  <c r="AQ175" i="15"/>
  <c r="AR175" i="15"/>
  <c r="AT175" i="15"/>
  <c r="AU175" i="15"/>
  <c r="AV175" i="15"/>
  <c r="AW175" i="15"/>
  <c r="AX175" i="15"/>
  <c r="AY175" i="15"/>
  <c r="AZ175" i="15"/>
  <c r="BA175" i="15"/>
  <c r="BB175" i="15"/>
  <c r="BC175" i="15"/>
  <c r="BD175" i="15"/>
  <c r="BF175" i="15"/>
  <c r="BG175" i="15"/>
  <c r="BH175" i="15"/>
  <c r="BI175" i="15"/>
  <c r="BJ175" i="15"/>
  <c r="BK175" i="15"/>
  <c r="BL175" i="15"/>
  <c r="BM175" i="15"/>
  <c r="BN175" i="15"/>
  <c r="BO175" i="15"/>
  <c r="BP175" i="15"/>
  <c r="BR175" i="15"/>
  <c r="BS175" i="15"/>
  <c r="BT175" i="15"/>
  <c r="BU175" i="15"/>
  <c r="BV175" i="15"/>
  <c r="BW175" i="15"/>
  <c r="BX175" i="15"/>
  <c r="BY175" i="15"/>
  <c r="BZ175" i="15"/>
  <c r="CA175" i="15"/>
  <c r="CB175" i="15"/>
  <c r="H175" i="15"/>
  <c r="E177" i="15"/>
  <c r="E181" i="15"/>
  <c r="E182" i="15"/>
  <c r="E183" i="15"/>
  <c r="E184" i="15"/>
  <c r="E185" i="15"/>
  <c r="E187" i="15"/>
  <c r="E188" i="15"/>
  <c r="E189" i="15"/>
  <c r="E191" i="15"/>
  <c r="E193" i="15"/>
  <c r="E194" i="15"/>
  <c r="E197" i="15"/>
  <c r="E198" i="15"/>
  <c r="E199" i="15"/>
  <c r="E203" i="15"/>
  <c r="E205" i="15"/>
  <c r="E206" i="15"/>
  <c r="E175" i="15"/>
  <c r="C169" i="10"/>
  <c r="C169" i="18"/>
  <c r="C169" i="19"/>
  <c r="C169" i="16"/>
  <c r="C169" i="17"/>
  <c r="C167" i="10"/>
  <c r="C167" i="18"/>
  <c r="C167" i="19"/>
  <c r="C167" i="16"/>
  <c r="C167" i="17"/>
  <c r="H168" i="15"/>
  <c r="I168" i="15"/>
  <c r="J168" i="15"/>
  <c r="K168" i="15"/>
  <c r="L168" i="15"/>
  <c r="M168" i="15"/>
  <c r="N168" i="15"/>
  <c r="O168" i="15"/>
  <c r="P168" i="15"/>
  <c r="Q168" i="15"/>
  <c r="R168" i="15"/>
  <c r="S168" i="15"/>
  <c r="T168" i="15"/>
  <c r="U168" i="15"/>
  <c r="V168" i="15"/>
  <c r="W168" i="15"/>
  <c r="X168" i="15"/>
  <c r="Y168" i="15"/>
  <c r="Z168" i="15"/>
  <c r="AA168" i="15"/>
  <c r="AB168" i="15"/>
  <c r="AC168" i="15"/>
  <c r="AD168" i="15"/>
  <c r="AE168" i="15"/>
  <c r="AF168" i="15"/>
  <c r="AH168" i="15"/>
  <c r="AI168" i="15"/>
  <c r="AJ168" i="15"/>
  <c r="AK168" i="15"/>
  <c r="AL168" i="15"/>
  <c r="AM168" i="15"/>
  <c r="AN168" i="15"/>
  <c r="AO168" i="15"/>
  <c r="AP168" i="15"/>
  <c r="AQ168" i="15"/>
  <c r="AR168" i="15"/>
  <c r="AT168" i="15"/>
  <c r="AU168" i="15"/>
  <c r="AV168" i="15"/>
  <c r="AW168" i="15"/>
  <c r="AX168" i="15"/>
  <c r="AY168" i="15"/>
  <c r="AZ168" i="15"/>
  <c r="BA168" i="15"/>
  <c r="BB168" i="15"/>
  <c r="BC168" i="15"/>
  <c r="BD168" i="15"/>
  <c r="BF168" i="15"/>
  <c r="BG168" i="15"/>
  <c r="BH168" i="15"/>
  <c r="BI168" i="15"/>
  <c r="BJ168" i="15"/>
  <c r="BK168" i="15"/>
  <c r="BL168" i="15"/>
  <c r="BM168" i="15"/>
  <c r="BN168" i="15"/>
  <c r="BO168" i="15"/>
  <c r="BP168" i="15"/>
  <c r="BR168" i="15"/>
  <c r="BS168" i="15"/>
  <c r="BT168" i="15"/>
  <c r="BU168" i="15"/>
  <c r="BV168" i="15"/>
  <c r="BW168" i="15"/>
  <c r="BX168" i="15"/>
  <c r="BY168" i="15"/>
  <c r="BZ168" i="15"/>
  <c r="CA168" i="15"/>
  <c r="CB168" i="15"/>
  <c r="H169" i="15"/>
  <c r="I169" i="15"/>
  <c r="J169" i="15"/>
  <c r="K169" i="15"/>
  <c r="L169" i="15"/>
  <c r="M169" i="15"/>
  <c r="N169" i="15"/>
  <c r="O169" i="15"/>
  <c r="P169" i="15"/>
  <c r="Q169" i="15"/>
  <c r="R169" i="15"/>
  <c r="S169" i="15"/>
  <c r="T169" i="15"/>
  <c r="U169" i="15"/>
  <c r="V169" i="15"/>
  <c r="W169" i="15"/>
  <c r="X169" i="15"/>
  <c r="Y169" i="15"/>
  <c r="Z169" i="15"/>
  <c r="AA169" i="15"/>
  <c r="AB169" i="15"/>
  <c r="AC169" i="15"/>
  <c r="AD169" i="15"/>
  <c r="AE169" i="15"/>
  <c r="AF169" i="15"/>
  <c r="AG169" i="15"/>
  <c r="AH169" i="15"/>
  <c r="AI169" i="15"/>
  <c r="AJ169" i="15"/>
  <c r="AK169" i="15"/>
  <c r="AL169" i="15"/>
  <c r="AM169" i="15"/>
  <c r="AN169" i="15"/>
  <c r="AO169" i="15"/>
  <c r="AP169" i="15"/>
  <c r="AQ169" i="15"/>
  <c r="AR169" i="15"/>
  <c r="AS169" i="15"/>
  <c r="AT169" i="15"/>
  <c r="AU169" i="15"/>
  <c r="AV169" i="15"/>
  <c r="AW169" i="15"/>
  <c r="AX169" i="15"/>
  <c r="AY169" i="15"/>
  <c r="AZ169" i="15"/>
  <c r="BA169" i="15"/>
  <c r="BB169" i="15"/>
  <c r="BC169" i="15"/>
  <c r="BD169" i="15"/>
  <c r="BF169" i="15"/>
  <c r="BG169" i="15"/>
  <c r="BH169" i="15"/>
  <c r="BI169" i="15"/>
  <c r="BJ169" i="15"/>
  <c r="BK169" i="15"/>
  <c r="BL169" i="15"/>
  <c r="BM169" i="15"/>
  <c r="BN169" i="15"/>
  <c r="BO169" i="15"/>
  <c r="BP169" i="15"/>
  <c r="BR169" i="15"/>
  <c r="BS169" i="15"/>
  <c r="BT169" i="15"/>
  <c r="BU169" i="15"/>
  <c r="BV169" i="15"/>
  <c r="BW169" i="15"/>
  <c r="BX169" i="15"/>
  <c r="BY169" i="15"/>
  <c r="BZ169" i="15"/>
  <c r="CA169" i="15"/>
  <c r="CB169" i="15"/>
  <c r="H170" i="15"/>
  <c r="I170" i="15"/>
  <c r="J170" i="15"/>
  <c r="K170" i="15"/>
  <c r="L170" i="15"/>
  <c r="M170" i="15"/>
  <c r="N170" i="15"/>
  <c r="O170" i="15"/>
  <c r="P170" i="15"/>
  <c r="Q170" i="15"/>
  <c r="R170" i="15"/>
  <c r="S170" i="15"/>
  <c r="T170" i="15"/>
  <c r="U170" i="15"/>
  <c r="V170" i="15"/>
  <c r="W170" i="15"/>
  <c r="X170" i="15"/>
  <c r="Y170" i="15"/>
  <c r="Z170" i="15"/>
  <c r="AA170" i="15"/>
  <c r="AB170" i="15"/>
  <c r="AC170" i="15"/>
  <c r="AD170" i="15"/>
  <c r="AE170" i="15"/>
  <c r="AF170" i="15"/>
  <c r="AG170" i="15"/>
  <c r="AH170" i="15"/>
  <c r="AI170" i="15"/>
  <c r="AJ170" i="15"/>
  <c r="AK170" i="15"/>
  <c r="AL170" i="15"/>
  <c r="AM170" i="15"/>
  <c r="AN170" i="15"/>
  <c r="AO170" i="15"/>
  <c r="AP170" i="15"/>
  <c r="AQ170" i="15"/>
  <c r="AR170" i="15"/>
  <c r="AS170" i="15"/>
  <c r="AT170" i="15"/>
  <c r="AU170" i="15"/>
  <c r="AV170" i="15"/>
  <c r="AW170" i="15"/>
  <c r="AX170" i="15"/>
  <c r="AY170" i="15"/>
  <c r="AZ170" i="15"/>
  <c r="BA170" i="15"/>
  <c r="BB170" i="15"/>
  <c r="BC170" i="15"/>
  <c r="BD170" i="15"/>
  <c r="BF170" i="15"/>
  <c r="BG170" i="15"/>
  <c r="BH170" i="15"/>
  <c r="BI170" i="15"/>
  <c r="BJ170" i="15"/>
  <c r="BK170" i="15"/>
  <c r="BL170" i="15"/>
  <c r="BM170" i="15"/>
  <c r="BN170" i="15"/>
  <c r="BO170" i="15"/>
  <c r="BP170" i="15"/>
  <c r="BR170" i="15"/>
  <c r="BS170" i="15"/>
  <c r="BT170" i="15"/>
  <c r="BU170" i="15"/>
  <c r="BV170" i="15"/>
  <c r="BW170" i="15"/>
  <c r="BX170" i="15"/>
  <c r="BY170" i="15"/>
  <c r="BZ170" i="15"/>
  <c r="CA170" i="15"/>
  <c r="CB170" i="15"/>
  <c r="H171" i="15"/>
  <c r="I171" i="15"/>
  <c r="J171" i="15"/>
  <c r="K171" i="15"/>
  <c r="L171" i="15"/>
  <c r="M171" i="15"/>
  <c r="N171" i="15"/>
  <c r="O171" i="15"/>
  <c r="P171" i="15"/>
  <c r="Q171" i="15"/>
  <c r="R171" i="15"/>
  <c r="S171" i="15"/>
  <c r="T171" i="15"/>
  <c r="U171" i="15"/>
  <c r="V171" i="15"/>
  <c r="W171" i="15"/>
  <c r="X171" i="15"/>
  <c r="Y171" i="15"/>
  <c r="Z171" i="15"/>
  <c r="AA171" i="15"/>
  <c r="AB171" i="15"/>
  <c r="AC171" i="15"/>
  <c r="AD171" i="15"/>
  <c r="AE171" i="15"/>
  <c r="AF171" i="15"/>
  <c r="AG171" i="15"/>
  <c r="AH171" i="15"/>
  <c r="AI171" i="15"/>
  <c r="AJ171" i="15"/>
  <c r="AK171" i="15"/>
  <c r="AL171" i="15"/>
  <c r="AM171" i="15"/>
  <c r="AN171" i="15"/>
  <c r="AO171" i="15"/>
  <c r="AP171" i="15"/>
  <c r="AQ171" i="15"/>
  <c r="AR171" i="15"/>
  <c r="AS171" i="15"/>
  <c r="AT171" i="15"/>
  <c r="AU171" i="15"/>
  <c r="AV171" i="15"/>
  <c r="AW171" i="15"/>
  <c r="AX171" i="15"/>
  <c r="AY171" i="15"/>
  <c r="AZ171" i="15"/>
  <c r="BA171" i="15"/>
  <c r="BB171" i="15"/>
  <c r="BC171" i="15"/>
  <c r="BD171" i="15"/>
  <c r="BE171" i="15"/>
  <c r="BF171" i="15"/>
  <c r="BG171" i="15"/>
  <c r="BH171" i="15"/>
  <c r="BI171" i="15"/>
  <c r="BJ171" i="15"/>
  <c r="BK171" i="15"/>
  <c r="BL171" i="15"/>
  <c r="BM171" i="15"/>
  <c r="BN171" i="15"/>
  <c r="BO171" i="15"/>
  <c r="BP171" i="15"/>
  <c r="BR171" i="15"/>
  <c r="BS171" i="15"/>
  <c r="BT171" i="15"/>
  <c r="BU171" i="15"/>
  <c r="BV171" i="15"/>
  <c r="BW171" i="15"/>
  <c r="BX171" i="15"/>
  <c r="BY171" i="15"/>
  <c r="BZ171" i="15"/>
  <c r="CA171" i="15"/>
  <c r="CB171" i="15"/>
  <c r="H172" i="15"/>
  <c r="I172" i="15"/>
  <c r="J172" i="15"/>
  <c r="K172" i="15"/>
  <c r="L172" i="15"/>
  <c r="M172" i="15"/>
  <c r="N172" i="15"/>
  <c r="O172" i="15"/>
  <c r="P172" i="15"/>
  <c r="Q172" i="15"/>
  <c r="R172" i="15"/>
  <c r="S172" i="15"/>
  <c r="T172" i="15"/>
  <c r="U172" i="15"/>
  <c r="V172" i="15"/>
  <c r="W172" i="15"/>
  <c r="X172" i="15"/>
  <c r="Y172" i="15"/>
  <c r="Z172" i="15"/>
  <c r="AA172" i="15"/>
  <c r="AB172" i="15"/>
  <c r="AC172" i="15"/>
  <c r="AD172" i="15"/>
  <c r="AE172" i="15"/>
  <c r="AF172" i="15"/>
  <c r="AG172" i="15"/>
  <c r="AH172" i="15"/>
  <c r="AI172" i="15"/>
  <c r="AJ172" i="15"/>
  <c r="AK172" i="15"/>
  <c r="AL172" i="15"/>
  <c r="AM172" i="15"/>
  <c r="AN172" i="15"/>
  <c r="AO172" i="15"/>
  <c r="AP172" i="15"/>
  <c r="AQ172" i="15"/>
  <c r="AR172" i="15"/>
  <c r="AS172" i="15"/>
  <c r="AT172" i="15"/>
  <c r="AU172" i="15"/>
  <c r="AV172" i="15"/>
  <c r="AW172" i="15"/>
  <c r="AX172" i="15"/>
  <c r="AY172" i="15"/>
  <c r="AZ172" i="15"/>
  <c r="BA172" i="15"/>
  <c r="BB172" i="15"/>
  <c r="BC172" i="15"/>
  <c r="BD172" i="15"/>
  <c r="BE172" i="15"/>
  <c r="BF172" i="15"/>
  <c r="BG172" i="15"/>
  <c r="BH172" i="15"/>
  <c r="BI172" i="15"/>
  <c r="BJ172" i="15"/>
  <c r="BK172" i="15"/>
  <c r="BL172" i="15"/>
  <c r="BM172" i="15"/>
  <c r="BN172" i="15"/>
  <c r="BO172" i="15"/>
  <c r="BP172" i="15"/>
  <c r="BR172" i="15"/>
  <c r="BS172" i="15"/>
  <c r="BT172" i="15"/>
  <c r="BU172" i="15"/>
  <c r="BV172" i="15"/>
  <c r="BW172" i="15"/>
  <c r="BX172" i="15"/>
  <c r="BY172" i="15"/>
  <c r="BZ172" i="15"/>
  <c r="CA172" i="15"/>
  <c r="CB172" i="15"/>
  <c r="I167" i="15"/>
  <c r="J167" i="15"/>
  <c r="K167" i="15"/>
  <c r="L167" i="15"/>
  <c r="M167" i="15"/>
  <c r="N167" i="15"/>
  <c r="O167" i="15"/>
  <c r="P167" i="15"/>
  <c r="Q167" i="15"/>
  <c r="R167" i="15"/>
  <c r="S167" i="15"/>
  <c r="T167" i="15"/>
  <c r="U167" i="15"/>
  <c r="V167" i="15"/>
  <c r="W167" i="15"/>
  <c r="X167" i="15"/>
  <c r="Y167" i="15"/>
  <c r="Z167" i="15"/>
  <c r="AA167" i="15"/>
  <c r="AB167" i="15"/>
  <c r="AC167" i="15"/>
  <c r="AD167" i="15"/>
  <c r="AE167" i="15"/>
  <c r="AF167" i="15"/>
  <c r="AH167" i="15"/>
  <c r="AI167" i="15"/>
  <c r="AJ167" i="15"/>
  <c r="AK167" i="15"/>
  <c r="AL167" i="15"/>
  <c r="AM167" i="15"/>
  <c r="AN167" i="15"/>
  <c r="AO167" i="15"/>
  <c r="AP167" i="15"/>
  <c r="AQ167" i="15"/>
  <c r="AR167" i="15"/>
  <c r="AT167" i="15"/>
  <c r="AU167" i="15"/>
  <c r="AV167" i="15"/>
  <c r="AW167" i="15"/>
  <c r="AX167" i="15"/>
  <c r="AY167" i="15"/>
  <c r="AZ167" i="15"/>
  <c r="BA167" i="15"/>
  <c r="BB167" i="15"/>
  <c r="BC167" i="15"/>
  <c r="BD167" i="15"/>
  <c r="BF167" i="15"/>
  <c r="BG167" i="15"/>
  <c r="BH167" i="15"/>
  <c r="BI167" i="15"/>
  <c r="BJ167" i="15"/>
  <c r="BK167" i="15"/>
  <c r="BL167" i="15"/>
  <c r="BM167" i="15"/>
  <c r="BN167" i="15"/>
  <c r="BO167" i="15"/>
  <c r="BP167" i="15"/>
  <c r="BR167" i="15"/>
  <c r="BS167" i="15"/>
  <c r="BT167" i="15"/>
  <c r="BU167" i="15"/>
  <c r="BV167" i="15"/>
  <c r="BW167" i="15"/>
  <c r="BX167" i="15"/>
  <c r="BY167" i="15"/>
  <c r="BZ167" i="15"/>
  <c r="CA167" i="15"/>
  <c r="CB167" i="15"/>
  <c r="H167" i="15"/>
  <c r="E169" i="15"/>
  <c r="E171" i="15"/>
  <c r="E167" i="15"/>
  <c r="H152" i="15"/>
  <c r="I152" i="15"/>
  <c r="J152" i="15"/>
  <c r="K152" i="15"/>
  <c r="L152" i="15"/>
  <c r="M152" i="15"/>
  <c r="N152" i="15"/>
  <c r="O152" i="15"/>
  <c r="P152" i="15"/>
  <c r="Q152" i="15"/>
  <c r="R152" i="15"/>
  <c r="S152" i="15"/>
  <c r="T152" i="15"/>
  <c r="V152" i="15"/>
  <c r="W152" i="15"/>
  <c r="X152" i="15"/>
  <c r="Y152" i="15"/>
  <c r="Z152" i="15"/>
  <c r="AA152" i="15"/>
  <c r="AB152" i="15"/>
  <c r="AC152" i="15"/>
  <c r="AD152" i="15"/>
  <c r="AE152" i="15"/>
  <c r="AF152" i="15"/>
  <c r="AH152" i="15"/>
  <c r="AI152" i="15"/>
  <c r="AJ152" i="15"/>
  <c r="AK152" i="15"/>
  <c r="AL152" i="15"/>
  <c r="AN152" i="15"/>
  <c r="AO152" i="15"/>
  <c r="AP152" i="15"/>
  <c r="AQ152" i="15"/>
  <c r="AR152" i="15"/>
  <c r="AS152" i="15"/>
  <c r="AT152" i="15"/>
  <c r="AU152" i="15"/>
  <c r="AV152" i="15"/>
  <c r="AW152" i="15"/>
  <c r="AX152" i="15"/>
  <c r="AY152" i="15"/>
  <c r="AZ152" i="15"/>
  <c r="BA152" i="15"/>
  <c r="BB152" i="15"/>
  <c r="BC152" i="15"/>
  <c r="BD152" i="15"/>
  <c r="BE152" i="15"/>
  <c r="BF152" i="15"/>
  <c r="BG152" i="15"/>
  <c r="BH152" i="15"/>
  <c r="BI152" i="15"/>
  <c r="BJ152" i="15"/>
  <c r="BK152" i="15"/>
  <c r="BL152" i="15"/>
  <c r="BM152" i="15"/>
  <c r="BN152" i="15"/>
  <c r="BO152" i="15"/>
  <c r="BP152" i="15"/>
  <c r="BQ152" i="15"/>
  <c r="BR152" i="15"/>
  <c r="BS152" i="15"/>
  <c r="BT152" i="15"/>
  <c r="BU152" i="15"/>
  <c r="BV152" i="15"/>
  <c r="BW152" i="15"/>
  <c r="BX152" i="15"/>
  <c r="BY152" i="15"/>
  <c r="BZ152" i="15"/>
  <c r="CA152" i="15"/>
  <c r="CB152" i="15"/>
  <c r="H153" i="15"/>
  <c r="I153" i="15"/>
  <c r="J153" i="15"/>
  <c r="K153" i="15"/>
  <c r="L153" i="15"/>
  <c r="M153" i="15"/>
  <c r="N153" i="15"/>
  <c r="O153" i="15"/>
  <c r="P153" i="15"/>
  <c r="Q153" i="15"/>
  <c r="R153" i="15"/>
  <c r="S153" i="15"/>
  <c r="T153" i="15"/>
  <c r="V153" i="15"/>
  <c r="W153" i="15"/>
  <c r="X153" i="15"/>
  <c r="Y153" i="15"/>
  <c r="Z153" i="15"/>
  <c r="AA153" i="15"/>
  <c r="AB153" i="15"/>
  <c r="AC153" i="15"/>
  <c r="AD153" i="15"/>
  <c r="AE153" i="15"/>
  <c r="AF153" i="15"/>
  <c r="AH153" i="15"/>
  <c r="AI153" i="15"/>
  <c r="AJ153" i="15"/>
  <c r="AK153" i="15"/>
  <c r="AL153" i="15"/>
  <c r="AN153" i="15"/>
  <c r="AO153" i="15"/>
  <c r="AP153" i="15"/>
  <c r="AQ153" i="15"/>
  <c r="AR153" i="15"/>
  <c r="AS153" i="15"/>
  <c r="AT153" i="15"/>
  <c r="AU153" i="15"/>
  <c r="AV153" i="15"/>
  <c r="AW153" i="15"/>
  <c r="AX153" i="15"/>
  <c r="AY153" i="15"/>
  <c r="AZ153" i="15"/>
  <c r="BA153" i="15"/>
  <c r="BB153" i="15"/>
  <c r="BC153" i="15"/>
  <c r="BD153" i="15"/>
  <c r="BE153" i="15"/>
  <c r="BF153" i="15"/>
  <c r="BG153" i="15"/>
  <c r="BH153" i="15"/>
  <c r="BI153" i="15"/>
  <c r="BJ153" i="15"/>
  <c r="BK153" i="15"/>
  <c r="BL153" i="15"/>
  <c r="BM153" i="15"/>
  <c r="BN153" i="15"/>
  <c r="BO153" i="15"/>
  <c r="BP153" i="15"/>
  <c r="BQ153" i="15"/>
  <c r="BR153" i="15"/>
  <c r="BS153" i="15"/>
  <c r="BT153" i="15"/>
  <c r="BU153" i="15"/>
  <c r="BV153" i="15"/>
  <c r="BW153" i="15"/>
  <c r="BX153" i="15"/>
  <c r="BY153" i="15"/>
  <c r="BZ153" i="15"/>
  <c r="CA153" i="15"/>
  <c r="CB153" i="15"/>
  <c r="H154" i="15"/>
  <c r="I154" i="15"/>
  <c r="J154" i="15"/>
  <c r="K154" i="15"/>
  <c r="L154" i="15"/>
  <c r="M154" i="15"/>
  <c r="N154" i="15"/>
  <c r="O154" i="15"/>
  <c r="P154" i="15"/>
  <c r="Q154" i="15"/>
  <c r="R154" i="15"/>
  <c r="S154" i="15"/>
  <c r="T154" i="15"/>
  <c r="V154" i="15"/>
  <c r="W154" i="15"/>
  <c r="X154" i="15"/>
  <c r="Y154" i="15"/>
  <c r="Z154" i="15"/>
  <c r="AA154" i="15"/>
  <c r="AB154" i="15"/>
  <c r="AC154" i="15"/>
  <c r="AD154" i="15"/>
  <c r="AE154" i="15"/>
  <c r="AF154" i="15"/>
  <c r="AH154" i="15"/>
  <c r="AI154" i="15"/>
  <c r="AJ154" i="15"/>
  <c r="AK154" i="15"/>
  <c r="AL154" i="15"/>
  <c r="AN154" i="15"/>
  <c r="AO154" i="15"/>
  <c r="AP154" i="15"/>
  <c r="AQ154" i="15"/>
  <c r="AR154" i="15"/>
  <c r="AS154" i="15"/>
  <c r="AT154" i="15"/>
  <c r="AU154" i="15"/>
  <c r="AV154" i="15"/>
  <c r="AW154" i="15"/>
  <c r="AX154" i="15"/>
  <c r="AY154" i="15"/>
  <c r="AZ154" i="15"/>
  <c r="BA154" i="15"/>
  <c r="BB154" i="15"/>
  <c r="BC154" i="15"/>
  <c r="BD154" i="15"/>
  <c r="BE154" i="15"/>
  <c r="BF154" i="15"/>
  <c r="BG154" i="15"/>
  <c r="BH154" i="15"/>
  <c r="BI154" i="15"/>
  <c r="BJ154" i="15"/>
  <c r="BK154" i="15"/>
  <c r="BL154" i="15"/>
  <c r="BM154" i="15"/>
  <c r="BN154" i="15"/>
  <c r="BO154" i="15"/>
  <c r="BP154" i="15"/>
  <c r="BQ154" i="15"/>
  <c r="BR154" i="15"/>
  <c r="BS154" i="15"/>
  <c r="BT154" i="15"/>
  <c r="BU154" i="15"/>
  <c r="BV154" i="15"/>
  <c r="BW154" i="15"/>
  <c r="BX154" i="15"/>
  <c r="BY154" i="15"/>
  <c r="BZ154" i="15"/>
  <c r="CA154" i="15"/>
  <c r="CB154" i="15"/>
  <c r="H155" i="15"/>
  <c r="I155" i="15"/>
  <c r="J155" i="15"/>
  <c r="K155" i="15"/>
  <c r="L155" i="15"/>
  <c r="M155" i="15"/>
  <c r="N155" i="15"/>
  <c r="O155" i="15"/>
  <c r="P155" i="15"/>
  <c r="Q155" i="15"/>
  <c r="R155" i="15"/>
  <c r="S155" i="15"/>
  <c r="T155" i="15"/>
  <c r="V155" i="15"/>
  <c r="W155" i="15"/>
  <c r="X155" i="15"/>
  <c r="Y155" i="15"/>
  <c r="Z155" i="15"/>
  <c r="AA155" i="15"/>
  <c r="AB155" i="15"/>
  <c r="AC155" i="15"/>
  <c r="AD155" i="15"/>
  <c r="AE155" i="15"/>
  <c r="AF155" i="15"/>
  <c r="AH155" i="15"/>
  <c r="AI155" i="15"/>
  <c r="AJ155" i="15"/>
  <c r="AK155" i="15"/>
  <c r="AL155" i="15"/>
  <c r="AN155" i="15"/>
  <c r="AO155" i="15"/>
  <c r="AP155" i="15"/>
  <c r="AQ155" i="15"/>
  <c r="AR155" i="15"/>
  <c r="AS155" i="15"/>
  <c r="AT155" i="15"/>
  <c r="AU155" i="15"/>
  <c r="AV155" i="15"/>
  <c r="AW155" i="15"/>
  <c r="AX155" i="15"/>
  <c r="AY155" i="15"/>
  <c r="AZ155" i="15"/>
  <c r="BA155" i="15"/>
  <c r="BB155" i="15"/>
  <c r="BC155" i="15"/>
  <c r="BD155" i="15"/>
  <c r="BE155" i="15"/>
  <c r="BF155" i="15"/>
  <c r="BG155" i="15"/>
  <c r="BH155" i="15"/>
  <c r="BI155" i="15"/>
  <c r="BJ155" i="15"/>
  <c r="BK155" i="15"/>
  <c r="BL155" i="15"/>
  <c r="BM155" i="15"/>
  <c r="BN155" i="15"/>
  <c r="BO155" i="15"/>
  <c r="BP155" i="15"/>
  <c r="BQ155" i="15"/>
  <c r="BR155" i="15"/>
  <c r="BS155" i="15"/>
  <c r="BT155" i="15"/>
  <c r="BU155" i="15"/>
  <c r="BV155" i="15"/>
  <c r="BW155" i="15"/>
  <c r="BX155" i="15"/>
  <c r="BY155" i="15"/>
  <c r="BZ155" i="15"/>
  <c r="CA155" i="15"/>
  <c r="CB155" i="15"/>
  <c r="H156" i="15"/>
  <c r="I156" i="15"/>
  <c r="J156" i="15"/>
  <c r="K156" i="15"/>
  <c r="L156" i="15"/>
  <c r="M156" i="15"/>
  <c r="N156" i="15"/>
  <c r="O156" i="15"/>
  <c r="P156" i="15"/>
  <c r="Q156" i="15"/>
  <c r="R156" i="15"/>
  <c r="S156" i="15"/>
  <c r="T156" i="15"/>
  <c r="V156" i="15"/>
  <c r="W156" i="15"/>
  <c r="X156" i="15"/>
  <c r="Y156" i="15"/>
  <c r="Z156" i="15"/>
  <c r="AA156" i="15"/>
  <c r="AB156" i="15"/>
  <c r="AC156" i="15"/>
  <c r="AD156" i="15"/>
  <c r="AE156" i="15"/>
  <c r="AF156" i="15"/>
  <c r="AH156" i="15"/>
  <c r="AI156" i="15"/>
  <c r="AJ156" i="15"/>
  <c r="AK156" i="15"/>
  <c r="AL156" i="15"/>
  <c r="AN156" i="15"/>
  <c r="AO156" i="15"/>
  <c r="AP156" i="15"/>
  <c r="AQ156" i="15"/>
  <c r="AR156" i="15"/>
  <c r="AS156" i="15"/>
  <c r="AT156" i="15"/>
  <c r="AU156" i="15"/>
  <c r="AV156" i="15"/>
  <c r="AW156" i="15"/>
  <c r="AX156" i="15"/>
  <c r="AY156" i="15"/>
  <c r="AZ156" i="15"/>
  <c r="BA156" i="15"/>
  <c r="BB156" i="15"/>
  <c r="BC156" i="15"/>
  <c r="BD156" i="15"/>
  <c r="BE156" i="15"/>
  <c r="BF156" i="15"/>
  <c r="BG156" i="15"/>
  <c r="BH156" i="15"/>
  <c r="BI156" i="15"/>
  <c r="BJ156" i="15"/>
  <c r="BK156" i="15"/>
  <c r="BL156" i="15"/>
  <c r="BM156" i="15"/>
  <c r="BN156" i="15"/>
  <c r="BO156" i="15"/>
  <c r="BP156" i="15"/>
  <c r="BQ156" i="15"/>
  <c r="BR156" i="15"/>
  <c r="BS156" i="15"/>
  <c r="BT156" i="15"/>
  <c r="BU156" i="15"/>
  <c r="BV156" i="15"/>
  <c r="BW156" i="15"/>
  <c r="BX156" i="15"/>
  <c r="BY156" i="15"/>
  <c r="BZ156" i="15"/>
  <c r="CA156" i="15"/>
  <c r="CB156" i="15"/>
  <c r="H157" i="15"/>
  <c r="I157" i="15"/>
  <c r="J157" i="15"/>
  <c r="K157" i="15"/>
  <c r="L157" i="15"/>
  <c r="M157" i="15"/>
  <c r="N157" i="15"/>
  <c r="O157" i="15"/>
  <c r="P157" i="15"/>
  <c r="Q157" i="15"/>
  <c r="R157" i="15"/>
  <c r="S157" i="15"/>
  <c r="T157" i="15"/>
  <c r="V157" i="15"/>
  <c r="W157" i="15"/>
  <c r="X157" i="15"/>
  <c r="Y157" i="15"/>
  <c r="Z157" i="15"/>
  <c r="AA157" i="15"/>
  <c r="AB157" i="15"/>
  <c r="AC157" i="15"/>
  <c r="AD157" i="15"/>
  <c r="AE157" i="15"/>
  <c r="AF157" i="15"/>
  <c r="AH157" i="15"/>
  <c r="AI157" i="15"/>
  <c r="AJ157" i="15"/>
  <c r="AK157" i="15"/>
  <c r="AL157" i="15"/>
  <c r="AN157" i="15"/>
  <c r="AO157" i="15"/>
  <c r="AP157" i="15"/>
  <c r="AQ157" i="15"/>
  <c r="AR157" i="15"/>
  <c r="AS157" i="15"/>
  <c r="AT157" i="15"/>
  <c r="AU157" i="15"/>
  <c r="AV157" i="15"/>
  <c r="AW157" i="15"/>
  <c r="AX157" i="15"/>
  <c r="AY157" i="15"/>
  <c r="AZ157" i="15"/>
  <c r="BA157" i="15"/>
  <c r="BB157" i="15"/>
  <c r="BC157" i="15"/>
  <c r="BD157" i="15"/>
  <c r="BE157" i="15"/>
  <c r="BF157" i="15"/>
  <c r="BG157" i="15"/>
  <c r="BH157" i="15"/>
  <c r="BI157" i="15"/>
  <c r="BJ157" i="15"/>
  <c r="BK157" i="15"/>
  <c r="BL157" i="15"/>
  <c r="BM157" i="15"/>
  <c r="BN157" i="15"/>
  <c r="BO157" i="15"/>
  <c r="BP157" i="15"/>
  <c r="BQ157" i="15"/>
  <c r="BR157" i="15"/>
  <c r="BS157" i="15"/>
  <c r="BT157" i="15"/>
  <c r="BU157" i="15"/>
  <c r="BV157" i="15"/>
  <c r="BW157" i="15"/>
  <c r="BX157" i="15"/>
  <c r="BY157" i="15"/>
  <c r="BZ157" i="15"/>
  <c r="CA157" i="15"/>
  <c r="CB157" i="15"/>
  <c r="H158" i="15"/>
  <c r="I158" i="15"/>
  <c r="J158" i="15"/>
  <c r="K158" i="15"/>
  <c r="L158" i="15"/>
  <c r="M158" i="15"/>
  <c r="N158" i="15"/>
  <c r="O158" i="15"/>
  <c r="P158" i="15"/>
  <c r="Q158" i="15"/>
  <c r="R158" i="15"/>
  <c r="S158" i="15"/>
  <c r="T158" i="15"/>
  <c r="V158" i="15"/>
  <c r="W158" i="15"/>
  <c r="X158" i="15"/>
  <c r="Y158" i="15"/>
  <c r="Z158" i="15"/>
  <c r="AA158" i="15"/>
  <c r="AB158" i="15"/>
  <c r="AC158" i="15"/>
  <c r="AD158" i="15"/>
  <c r="AE158" i="15"/>
  <c r="AF158" i="15"/>
  <c r="AH158" i="15"/>
  <c r="AI158" i="15"/>
  <c r="AJ158" i="15"/>
  <c r="AK158" i="15"/>
  <c r="AL158" i="15"/>
  <c r="AN158" i="15"/>
  <c r="AO158" i="15"/>
  <c r="AP158" i="15"/>
  <c r="AQ158" i="15"/>
  <c r="AR158" i="15"/>
  <c r="AS158" i="15"/>
  <c r="AT158" i="15"/>
  <c r="AU158" i="15"/>
  <c r="AV158" i="15"/>
  <c r="AW158" i="15"/>
  <c r="AX158" i="15"/>
  <c r="AY158" i="15"/>
  <c r="AZ158" i="15"/>
  <c r="BA158" i="15"/>
  <c r="BB158" i="15"/>
  <c r="BC158" i="15"/>
  <c r="BD158" i="15"/>
  <c r="BE158" i="15"/>
  <c r="BF158" i="15"/>
  <c r="BG158" i="15"/>
  <c r="BH158" i="15"/>
  <c r="BI158" i="15"/>
  <c r="BJ158" i="15"/>
  <c r="BK158" i="15"/>
  <c r="BL158" i="15"/>
  <c r="BM158" i="15"/>
  <c r="BN158" i="15"/>
  <c r="BO158" i="15"/>
  <c r="BP158" i="15"/>
  <c r="BQ158" i="15"/>
  <c r="BR158" i="15"/>
  <c r="BS158" i="15"/>
  <c r="BT158" i="15"/>
  <c r="BU158" i="15"/>
  <c r="BV158" i="15"/>
  <c r="BW158" i="15"/>
  <c r="BX158" i="15"/>
  <c r="BY158" i="15"/>
  <c r="BZ158" i="15"/>
  <c r="CA158" i="15"/>
  <c r="CB158" i="15"/>
  <c r="H159" i="15"/>
  <c r="I159" i="15"/>
  <c r="J159" i="15"/>
  <c r="K159" i="15"/>
  <c r="L159" i="15"/>
  <c r="M159" i="15"/>
  <c r="N159" i="15"/>
  <c r="O159" i="15"/>
  <c r="P159" i="15"/>
  <c r="Q159" i="15"/>
  <c r="R159" i="15"/>
  <c r="S159" i="15"/>
  <c r="T159" i="15"/>
  <c r="V159" i="15"/>
  <c r="W159" i="15"/>
  <c r="H160" i="15"/>
  <c r="I160" i="15"/>
  <c r="J160" i="15"/>
  <c r="K160" i="15"/>
  <c r="L160" i="15"/>
  <c r="M160" i="15"/>
  <c r="N160" i="15"/>
  <c r="O160" i="15"/>
  <c r="P160" i="15"/>
  <c r="Q160" i="15"/>
  <c r="R160" i="15"/>
  <c r="S160" i="15"/>
  <c r="T160" i="15"/>
  <c r="V160" i="15"/>
  <c r="W160" i="15"/>
  <c r="X160" i="15"/>
  <c r="Y160" i="15"/>
  <c r="Z160" i="15"/>
  <c r="AA160" i="15"/>
  <c r="AB160" i="15"/>
  <c r="AC160" i="15"/>
  <c r="AD160" i="15"/>
  <c r="AE160" i="15"/>
  <c r="AF160" i="15"/>
  <c r="AH160" i="15"/>
  <c r="AI160" i="15"/>
  <c r="AJ160" i="15"/>
  <c r="AK160" i="15"/>
  <c r="AL160" i="15"/>
  <c r="AN160" i="15"/>
  <c r="AO160" i="15"/>
  <c r="AP160" i="15"/>
  <c r="AQ160" i="15"/>
  <c r="AR160" i="15"/>
  <c r="AS160" i="15"/>
  <c r="AT160" i="15"/>
  <c r="AU160" i="15"/>
  <c r="AV160" i="15"/>
  <c r="AW160" i="15"/>
  <c r="AX160" i="15"/>
  <c r="AY160" i="15"/>
  <c r="AZ160" i="15"/>
  <c r="BA160" i="15"/>
  <c r="BB160" i="15"/>
  <c r="BC160" i="15"/>
  <c r="BD160" i="15"/>
  <c r="BE160" i="15"/>
  <c r="BF160" i="15"/>
  <c r="BG160" i="15"/>
  <c r="BH160" i="15"/>
  <c r="BI160" i="15"/>
  <c r="BJ160" i="15"/>
  <c r="BK160" i="15"/>
  <c r="BL160" i="15"/>
  <c r="BM160" i="15"/>
  <c r="BN160" i="15"/>
  <c r="BO160" i="15"/>
  <c r="BP160" i="15"/>
  <c r="BQ160" i="15"/>
  <c r="BR160" i="15"/>
  <c r="BS160" i="15"/>
  <c r="BT160" i="15"/>
  <c r="BU160" i="15"/>
  <c r="BV160" i="15"/>
  <c r="BW160" i="15"/>
  <c r="BX160" i="15"/>
  <c r="BY160" i="15"/>
  <c r="BZ160" i="15"/>
  <c r="CA160" i="15"/>
  <c r="CB160" i="15"/>
  <c r="H161" i="15"/>
  <c r="I161" i="15"/>
  <c r="J161" i="15"/>
  <c r="K161" i="15"/>
  <c r="L161" i="15"/>
  <c r="M161" i="15"/>
  <c r="N161" i="15"/>
  <c r="O161" i="15"/>
  <c r="P161" i="15"/>
  <c r="Q161" i="15"/>
  <c r="R161" i="15"/>
  <c r="S161" i="15"/>
  <c r="T161" i="15"/>
  <c r="V161" i="15"/>
  <c r="W161" i="15"/>
  <c r="X161" i="15"/>
  <c r="Y161" i="15"/>
  <c r="Z161" i="15"/>
  <c r="AA161" i="15"/>
  <c r="AB161" i="15"/>
  <c r="AC161" i="15"/>
  <c r="AD161" i="15"/>
  <c r="AE161" i="15"/>
  <c r="AF161" i="15"/>
  <c r="AH161" i="15"/>
  <c r="AI161" i="15"/>
  <c r="AJ161" i="15"/>
  <c r="AK161" i="15"/>
  <c r="AL161" i="15"/>
  <c r="AN161" i="15"/>
  <c r="AO161" i="15"/>
  <c r="AP161" i="15"/>
  <c r="AQ161" i="15"/>
  <c r="AR161" i="15"/>
  <c r="AS161" i="15"/>
  <c r="AT161" i="15"/>
  <c r="AU161" i="15"/>
  <c r="AV161" i="15"/>
  <c r="AW161" i="15"/>
  <c r="AX161" i="15"/>
  <c r="AY161" i="15"/>
  <c r="AZ161" i="15"/>
  <c r="BA161" i="15"/>
  <c r="BB161" i="15"/>
  <c r="BC161" i="15"/>
  <c r="BD161" i="15"/>
  <c r="BE161" i="15"/>
  <c r="BF161" i="15"/>
  <c r="BG161" i="15"/>
  <c r="BH161" i="15"/>
  <c r="BI161" i="15"/>
  <c r="BJ161" i="15"/>
  <c r="BK161" i="15"/>
  <c r="BL161" i="15"/>
  <c r="BM161" i="15"/>
  <c r="BN161" i="15"/>
  <c r="BO161" i="15"/>
  <c r="BP161" i="15"/>
  <c r="BQ161" i="15"/>
  <c r="BR161" i="15"/>
  <c r="BS161" i="15"/>
  <c r="BT161" i="15"/>
  <c r="BU161" i="15"/>
  <c r="BV161" i="15"/>
  <c r="BW161" i="15"/>
  <c r="BX161" i="15"/>
  <c r="BY161" i="15"/>
  <c r="BZ161" i="15"/>
  <c r="CA161" i="15"/>
  <c r="CB161" i="15"/>
  <c r="H162" i="15"/>
  <c r="I162" i="15"/>
  <c r="J162" i="15"/>
  <c r="K162" i="15"/>
  <c r="L162" i="15"/>
  <c r="M162" i="15"/>
  <c r="N162" i="15"/>
  <c r="O162" i="15"/>
  <c r="P162" i="15"/>
  <c r="Q162" i="15"/>
  <c r="R162" i="15"/>
  <c r="S162" i="15"/>
  <c r="T162" i="15"/>
  <c r="V162" i="15"/>
  <c r="W162" i="15"/>
  <c r="X162" i="15"/>
  <c r="Y162" i="15"/>
  <c r="Z162" i="15"/>
  <c r="AA162" i="15"/>
  <c r="AB162" i="15"/>
  <c r="AC162" i="15"/>
  <c r="AD162" i="15"/>
  <c r="AE162" i="15"/>
  <c r="AF162" i="15"/>
  <c r="AH162" i="15"/>
  <c r="AI162" i="15"/>
  <c r="AJ162" i="15"/>
  <c r="AK162" i="15"/>
  <c r="AL162" i="15"/>
  <c r="AN162" i="15"/>
  <c r="AO162" i="15"/>
  <c r="AP162" i="15"/>
  <c r="AQ162" i="15"/>
  <c r="AR162" i="15"/>
  <c r="AS162" i="15"/>
  <c r="AT162" i="15"/>
  <c r="AU162" i="15"/>
  <c r="AV162" i="15"/>
  <c r="AW162" i="15"/>
  <c r="AX162" i="15"/>
  <c r="AY162" i="15"/>
  <c r="AZ162" i="15"/>
  <c r="BA162" i="15"/>
  <c r="BB162" i="15"/>
  <c r="BC162" i="15"/>
  <c r="BD162" i="15"/>
  <c r="BE162" i="15"/>
  <c r="BF162" i="15"/>
  <c r="BG162" i="15"/>
  <c r="BH162" i="15"/>
  <c r="BI162" i="15"/>
  <c r="BJ162" i="15"/>
  <c r="BK162" i="15"/>
  <c r="BL162" i="15"/>
  <c r="BM162" i="15"/>
  <c r="BN162" i="15"/>
  <c r="BO162" i="15"/>
  <c r="BP162" i="15"/>
  <c r="BQ162" i="15"/>
  <c r="BR162" i="15"/>
  <c r="BS162" i="15"/>
  <c r="BT162" i="15"/>
  <c r="BU162" i="15"/>
  <c r="BV162" i="15"/>
  <c r="BW162" i="15"/>
  <c r="BX162" i="15"/>
  <c r="BY162" i="15"/>
  <c r="BZ162" i="15"/>
  <c r="CA162" i="15"/>
  <c r="CB162" i="15"/>
  <c r="H163" i="15"/>
  <c r="I163" i="15"/>
  <c r="J163" i="15"/>
  <c r="K163" i="15"/>
  <c r="L163" i="15"/>
  <c r="M163" i="15"/>
  <c r="N163" i="15"/>
  <c r="O163" i="15"/>
  <c r="P163" i="15"/>
  <c r="Q163" i="15"/>
  <c r="R163" i="15"/>
  <c r="S163" i="15"/>
  <c r="T163" i="15"/>
  <c r="V163" i="15"/>
  <c r="W163" i="15"/>
  <c r="X163" i="15"/>
  <c r="Y163" i="15"/>
  <c r="Z163" i="15"/>
  <c r="AA163" i="15"/>
  <c r="AB163" i="15"/>
  <c r="AC163" i="15"/>
  <c r="AD163" i="15"/>
  <c r="AE163" i="15"/>
  <c r="AF163" i="15"/>
  <c r="AH163" i="15"/>
  <c r="AI163" i="15"/>
  <c r="AJ163" i="15"/>
  <c r="AK163" i="15"/>
  <c r="AL163" i="15"/>
  <c r="AN163" i="15"/>
  <c r="AO163" i="15"/>
  <c r="AP163" i="15"/>
  <c r="AQ163" i="15"/>
  <c r="AR163" i="15"/>
  <c r="AS163" i="15"/>
  <c r="AT163" i="15"/>
  <c r="AU163" i="15"/>
  <c r="AV163" i="15"/>
  <c r="AW163" i="15"/>
  <c r="AX163" i="15"/>
  <c r="AY163" i="15"/>
  <c r="AZ163" i="15"/>
  <c r="BA163" i="15"/>
  <c r="BB163" i="15"/>
  <c r="BC163" i="15"/>
  <c r="BD163" i="15"/>
  <c r="BE163" i="15"/>
  <c r="BF163" i="15"/>
  <c r="BG163" i="15"/>
  <c r="BH163" i="15"/>
  <c r="BI163" i="15"/>
  <c r="BJ163" i="15"/>
  <c r="BK163" i="15"/>
  <c r="BL163" i="15"/>
  <c r="BM163" i="15"/>
  <c r="BN163" i="15"/>
  <c r="BO163" i="15"/>
  <c r="BP163" i="15"/>
  <c r="BQ163" i="15"/>
  <c r="BR163" i="15"/>
  <c r="BS163" i="15"/>
  <c r="BT163" i="15"/>
  <c r="BU163" i="15"/>
  <c r="BV163" i="15"/>
  <c r="BW163" i="15"/>
  <c r="BX163" i="15"/>
  <c r="BY163" i="15"/>
  <c r="BZ163" i="15"/>
  <c r="CA163" i="15"/>
  <c r="CB163" i="15"/>
  <c r="H164" i="15"/>
  <c r="I164" i="15"/>
  <c r="J164" i="15"/>
  <c r="K164" i="15"/>
  <c r="L164" i="15"/>
  <c r="M164" i="15"/>
  <c r="N164" i="15"/>
  <c r="O164" i="15"/>
  <c r="P164" i="15"/>
  <c r="Q164" i="15"/>
  <c r="R164" i="15"/>
  <c r="S164" i="15"/>
  <c r="T164" i="15"/>
  <c r="V164" i="15"/>
  <c r="W164" i="15"/>
  <c r="X164" i="15"/>
  <c r="Y164" i="15"/>
  <c r="Z164" i="15"/>
  <c r="AA164" i="15"/>
  <c r="AB164" i="15"/>
  <c r="AC164" i="15"/>
  <c r="AD164" i="15"/>
  <c r="AE164" i="15"/>
  <c r="AF164" i="15"/>
  <c r="AH164" i="15"/>
  <c r="AI164" i="15"/>
  <c r="AJ164" i="15"/>
  <c r="AK164" i="15"/>
  <c r="AL164" i="15"/>
  <c r="AN164" i="15"/>
  <c r="AO164" i="15"/>
  <c r="AP164" i="15"/>
  <c r="AQ164" i="15"/>
  <c r="AR164" i="15"/>
  <c r="AS164" i="15"/>
  <c r="AT164" i="15"/>
  <c r="AU164" i="15"/>
  <c r="AV164" i="15"/>
  <c r="AW164" i="15"/>
  <c r="AX164" i="15"/>
  <c r="AY164" i="15"/>
  <c r="AZ164" i="15"/>
  <c r="BA164" i="15"/>
  <c r="BB164" i="15"/>
  <c r="BC164" i="15"/>
  <c r="BD164" i="15"/>
  <c r="BE164" i="15"/>
  <c r="BF164" i="15"/>
  <c r="BG164" i="15"/>
  <c r="BH164" i="15"/>
  <c r="BI164" i="15"/>
  <c r="BJ164" i="15"/>
  <c r="BK164" i="15"/>
  <c r="BL164" i="15"/>
  <c r="BM164" i="15"/>
  <c r="BN164" i="15"/>
  <c r="BO164" i="15"/>
  <c r="BP164" i="15"/>
  <c r="BQ164" i="15"/>
  <c r="BR164" i="15"/>
  <c r="BS164" i="15"/>
  <c r="BT164" i="15"/>
  <c r="BU164" i="15"/>
  <c r="BV164" i="15"/>
  <c r="BW164" i="15"/>
  <c r="BX164" i="15"/>
  <c r="BY164" i="15"/>
  <c r="BZ164" i="15"/>
  <c r="CA164" i="15"/>
  <c r="CB164" i="15"/>
  <c r="I151" i="15"/>
  <c r="J151" i="15"/>
  <c r="K151" i="15"/>
  <c r="L151" i="15"/>
  <c r="M151" i="15"/>
  <c r="N151" i="15"/>
  <c r="O151" i="15"/>
  <c r="P151" i="15"/>
  <c r="Q151" i="15"/>
  <c r="R151" i="15"/>
  <c r="S151" i="15"/>
  <c r="T151" i="15"/>
  <c r="V151" i="15"/>
  <c r="W151" i="15"/>
  <c r="X151" i="15"/>
  <c r="Y151" i="15"/>
  <c r="Z151" i="15"/>
  <c r="AA151" i="15"/>
  <c r="AB151" i="15"/>
  <c r="AC151" i="15"/>
  <c r="AD151" i="15"/>
  <c r="AE151" i="15"/>
  <c r="AF151" i="15"/>
  <c r="AH151" i="15"/>
  <c r="AI151" i="15"/>
  <c r="AJ151" i="15"/>
  <c r="AK151" i="15"/>
  <c r="AL151" i="15"/>
  <c r="AN151" i="15"/>
  <c r="AO151" i="15"/>
  <c r="AP151" i="15"/>
  <c r="AQ151" i="15"/>
  <c r="AR151" i="15"/>
  <c r="AS151" i="15"/>
  <c r="AT151" i="15"/>
  <c r="AU151" i="15"/>
  <c r="AV151" i="15"/>
  <c r="AW151" i="15"/>
  <c r="AX151" i="15"/>
  <c r="AY151" i="15"/>
  <c r="AZ151" i="15"/>
  <c r="BA151" i="15"/>
  <c r="BB151" i="15"/>
  <c r="BC151" i="15"/>
  <c r="BD151" i="15"/>
  <c r="BE151" i="15"/>
  <c r="BF151" i="15"/>
  <c r="BG151" i="15"/>
  <c r="BH151" i="15"/>
  <c r="BI151" i="15"/>
  <c r="BJ151" i="15"/>
  <c r="BK151" i="15"/>
  <c r="BL151" i="15"/>
  <c r="BM151" i="15"/>
  <c r="BN151" i="15"/>
  <c r="BO151" i="15"/>
  <c r="BP151" i="15"/>
  <c r="BQ151" i="15"/>
  <c r="BR151" i="15"/>
  <c r="BS151" i="15"/>
  <c r="BT151" i="15"/>
  <c r="BU151" i="15"/>
  <c r="BV151" i="15"/>
  <c r="BW151" i="15"/>
  <c r="BX151" i="15"/>
  <c r="BY151" i="15"/>
  <c r="BZ151" i="15"/>
  <c r="CA151" i="15"/>
  <c r="CB151" i="15"/>
  <c r="H151" i="15"/>
  <c r="E152" i="15"/>
  <c r="E153" i="15"/>
  <c r="E154" i="15"/>
  <c r="E155" i="15"/>
  <c r="E156" i="15"/>
  <c r="E157" i="15"/>
  <c r="E158" i="15"/>
  <c r="E159" i="15"/>
  <c r="E160" i="15"/>
  <c r="E161" i="15"/>
  <c r="E162" i="15"/>
  <c r="E163" i="15"/>
  <c r="E164" i="15"/>
  <c r="E151" i="15"/>
  <c r="H118" i="15"/>
  <c r="I118" i="15"/>
  <c r="J118" i="15"/>
  <c r="K118" i="15"/>
  <c r="L118" i="15"/>
  <c r="M118" i="15"/>
  <c r="N118" i="15"/>
  <c r="O118" i="15"/>
  <c r="P118" i="15"/>
  <c r="Q118" i="15"/>
  <c r="R118" i="15"/>
  <c r="S118" i="15"/>
  <c r="T118" i="15"/>
  <c r="V118" i="15"/>
  <c r="W118" i="15"/>
  <c r="X118" i="15"/>
  <c r="Y118" i="15"/>
  <c r="Z118" i="15"/>
  <c r="AA118" i="15"/>
  <c r="AB118" i="15"/>
  <c r="AC118" i="15"/>
  <c r="AD118" i="15"/>
  <c r="AE118" i="15"/>
  <c r="AF118" i="15"/>
  <c r="AH118" i="15"/>
  <c r="AI118" i="15"/>
  <c r="AJ118" i="15"/>
  <c r="AK118" i="15"/>
  <c r="AL118" i="15"/>
  <c r="AN118" i="15"/>
  <c r="AO118" i="15"/>
  <c r="AP118" i="15"/>
  <c r="AQ118" i="15"/>
  <c r="AR118" i="15"/>
  <c r="AS118" i="15"/>
  <c r="AT118" i="15"/>
  <c r="AU118" i="15"/>
  <c r="AV118" i="15"/>
  <c r="AW118" i="15"/>
  <c r="AX118" i="15"/>
  <c r="AY118" i="15"/>
  <c r="AZ118" i="15"/>
  <c r="BA118" i="15"/>
  <c r="BB118" i="15"/>
  <c r="BC118" i="15"/>
  <c r="BD118" i="15"/>
  <c r="BE118" i="15"/>
  <c r="BF118" i="15"/>
  <c r="BG118" i="15"/>
  <c r="BH118" i="15"/>
  <c r="BI118" i="15"/>
  <c r="BJ118" i="15"/>
  <c r="BK118" i="15"/>
  <c r="BL118" i="15"/>
  <c r="BM118" i="15"/>
  <c r="BN118" i="15"/>
  <c r="BO118" i="15"/>
  <c r="BP118" i="15"/>
  <c r="BQ118" i="15"/>
  <c r="BR118" i="15"/>
  <c r="BS118" i="15"/>
  <c r="BT118" i="15"/>
  <c r="BU118" i="15"/>
  <c r="BV118" i="15"/>
  <c r="BW118" i="15"/>
  <c r="BX118" i="15"/>
  <c r="BY118" i="15"/>
  <c r="BZ118" i="15"/>
  <c r="CA118" i="15"/>
  <c r="CB118" i="15"/>
  <c r="H119" i="15"/>
  <c r="I119" i="15"/>
  <c r="J119" i="15"/>
  <c r="K119" i="15"/>
  <c r="L119" i="15"/>
  <c r="M119" i="15"/>
  <c r="N119" i="15"/>
  <c r="O119" i="15"/>
  <c r="P119" i="15"/>
  <c r="Q119" i="15"/>
  <c r="R119" i="15"/>
  <c r="S119" i="15"/>
  <c r="T119" i="15"/>
  <c r="V119" i="15"/>
  <c r="W119" i="15"/>
  <c r="X119" i="15"/>
  <c r="Y119" i="15"/>
  <c r="Z119" i="15"/>
  <c r="AA119" i="15"/>
  <c r="AB119" i="15"/>
  <c r="AC119" i="15"/>
  <c r="AD119" i="15"/>
  <c r="AE119" i="15"/>
  <c r="AF119" i="15"/>
  <c r="AH119" i="15"/>
  <c r="AI119" i="15"/>
  <c r="AJ119" i="15"/>
  <c r="AK119" i="15"/>
  <c r="AL119" i="15"/>
  <c r="AN119" i="15"/>
  <c r="AO119" i="15"/>
  <c r="AP119" i="15"/>
  <c r="AQ119" i="15"/>
  <c r="AR119" i="15"/>
  <c r="AS119" i="15"/>
  <c r="AT119" i="15"/>
  <c r="AU119" i="15"/>
  <c r="AV119" i="15"/>
  <c r="AW119" i="15"/>
  <c r="AX119" i="15"/>
  <c r="AY119" i="15"/>
  <c r="AZ119" i="15"/>
  <c r="BA119" i="15"/>
  <c r="BB119" i="15"/>
  <c r="BC119" i="15"/>
  <c r="BD119" i="15"/>
  <c r="BE119" i="15"/>
  <c r="BF119" i="15"/>
  <c r="BG119" i="15"/>
  <c r="BH119" i="15"/>
  <c r="BI119" i="15"/>
  <c r="BJ119" i="15"/>
  <c r="BK119" i="15"/>
  <c r="BL119" i="15"/>
  <c r="BM119" i="15"/>
  <c r="BN119" i="15"/>
  <c r="BO119" i="15"/>
  <c r="BP119" i="15"/>
  <c r="BQ119" i="15"/>
  <c r="BR119" i="15"/>
  <c r="BS119" i="15"/>
  <c r="BT119" i="15"/>
  <c r="BU119" i="15"/>
  <c r="BV119" i="15"/>
  <c r="BW119" i="15"/>
  <c r="BX119" i="15"/>
  <c r="BY119" i="15"/>
  <c r="BZ119" i="15"/>
  <c r="CA119" i="15"/>
  <c r="CB119" i="15"/>
  <c r="H120" i="15"/>
  <c r="I120" i="15"/>
  <c r="J120" i="15"/>
  <c r="K120" i="15"/>
  <c r="L120" i="15"/>
  <c r="M120" i="15"/>
  <c r="N120" i="15"/>
  <c r="O120" i="15"/>
  <c r="P120" i="15"/>
  <c r="Q120" i="15"/>
  <c r="R120" i="15"/>
  <c r="S120" i="15"/>
  <c r="T120" i="15"/>
  <c r="V120" i="15"/>
  <c r="W120" i="15"/>
  <c r="X120" i="15"/>
  <c r="Y120" i="15"/>
  <c r="Z120" i="15"/>
  <c r="AA120" i="15"/>
  <c r="AB120" i="15"/>
  <c r="AC120" i="15"/>
  <c r="AD120" i="15"/>
  <c r="AE120" i="15"/>
  <c r="AF120" i="15"/>
  <c r="AH120" i="15"/>
  <c r="AI120" i="15"/>
  <c r="AJ120" i="15"/>
  <c r="AK120" i="15"/>
  <c r="AL120" i="15"/>
  <c r="AN120" i="15"/>
  <c r="AO120" i="15"/>
  <c r="AP120" i="15"/>
  <c r="AQ120" i="15"/>
  <c r="AR120" i="15"/>
  <c r="AS120" i="15"/>
  <c r="AT120" i="15"/>
  <c r="AU120" i="15"/>
  <c r="AV120" i="15"/>
  <c r="AW120" i="15"/>
  <c r="AX120" i="15"/>
  <c r="AY120" i="15"/>
  <c r="AZ120" i="15"/>
  <c r="BA120" i="15"/>
  <c r="BB120" i="15"/>
  <c r="BC120" i="15"/>
  <c r="BD120" i="15"/>
  <c r="BE120" i="15"/>
  <c r="BF120" i="15"/>
  <c r="BG120" i="15"/>
  <c r="BH120" i="15"/>
  <c r="BI120" i="15"/>
  <c r="BJ120" i="15"/>
  <c r="BK120" i="15"/>
  <c r="BL120" i="15"/>
  <c r="BM120" i="15"/>
  <c r="BN120" i="15"/>
  <c r="BO120" i="15"/>
  <c r="BP120" i="15"/>
  <c r="BQ120" i="15"/>
  <c r="BR120" i="15"/>
  <c r="BS120" i="15"/>
  <c r="BT120" i="15"/>
  <c r="BU120" i="15"/>
  <c r="BV120" i="15"/>
  <c r="BW120" i="15"/>
  <c r="BX120" i="15"/>
  <c r="BY120" i="15"/>
  <c r="BZ120" i="15"/>
  <c r="CA120" i="15"/>
  <c r="CB120" i="15"/>
  <c r="H121" i="15"/>
  <c r="I121" i="15"/>
  <c r="J121" i="15"/>
  <c r="K121" i="15"/>
  <c r="L121" i="15"/>
  <c r="M121" i="15"/>
  <c r="N121" i="15"/>
  <c r="O121" i="15"/>
  <c r="P121" i="15"/>
  <c r="Q121" i="15"/>
  <c r="R121" i="15"/>
  <c r="S121" i="15"/>
  <c r="T121" i="15"/>
  <c r="V121" i="15"/>
  <c r="W121" i="15"/>
  <c r="X121" i="15"/>
  <c r="Y121" i="15"/>
  <c r="Z121" i="15"/>
  <c r="AA121" i="15"/>
  <c r="AB121" i="15"/>
  <c r="AC121" i="15"/>
  <c r="AD121" i="15"/>
  <c r="AE121" i="15"/>
  <c r="AF121" i="15"/>
  <c r="AH121" i="15"/>
  <c r="AI121" i="15"/>
  <c r="AJ121" i="15"/>
  <c r="AK121" i="15"/>
  <c r="AL121" i="15"/>
  <c r="AN121" i="15"/>
  <c r="AO121" i="15"/>
  <c r="AP121" i="15"/>
  <c r="AQ121" i="15"/>
  <c r="AR121" i="15"/>
  <c r="AS121" i="15"/>
  <c r="AT121" i="15"/>
  <c r="AU121" i="15"/>
  <c r="AV121" i="15"/>
  <c r="AW121" i="15"/>
  <c r="AX121" i="15"/>
  <c r="AY121" i="15"/>
  <c r="AZ121" i="15"/>
  <c r="BA121" i="15"/>
  <c r="BB121" i="15"/>
  <c r="BC121" i="15"/>
  <c r="BD121" i="15"/>
  <c r="BE121" i="15"/>
  <c r="BF121" i="15"/>
  <c r="BG121" i="15"/>
  <c r="BH121" i="15"/>
  <c r="BI121" i="15"/>
  <c r="BJ121" i="15"/>
  <c r="BK121" i="15"/>
  <c r="BL121" i="15"/>
  <c r="BM121" i="15"/>
  <c r="BN121" i="15"/>
  <c r="BO121" i="15"/>
  <c r="BP121" i="15"/>
  <c r="BQ121" i="15"/>
  <c r="BR121" i="15"/>
  <c r="BS121" i="15"/>
  <c r="BT121" i="15"/>
  <c r="BU121" i="15"/>
  <c r="BV121" i="15"/>
  <c r="BW121" i="15"/>
  <c r="BX121" i="15"/>
  <c r="BY121" i="15"/>
  <c r="BZ121" i="15"/>
  <c r="CA121" i="15"/>
  <c r="CB121" i="15"/>
  <c r="H123" i="15"/>
  <c r="I123" i="15"/>
  <c r="J123" i="15"/>
  <c r="K123" i="15"/>
  <c r="L123" i="15"/>
  <c r="M123" i="15"/>
  <c r="N123" i="15"/>
  <c r="O123" i="15"/>
  <c r="P123" i="15"/>
  <c r="Q123" i="15"/>
  <c r="R123" i="15"/>
  <c r="S123" i="15"/>
  <c r="T123" i="15"/>
  <c r="V123" i="15"/>
  <c r="W123" i="15"/>
  <c r="X123" i="15"/>
  <c r="Y123" i="15"/>
  <c r="Z123" i="15"/>
  <c r="AA123" i="15"/>
  <c r="AB123" i="15"/>
  <c r="AC123" i="15"/>
  <c r="AD123" i="15"/>
  <c r="AE123" i="15"/>
  <c r="AF123" i="15"/>
  <c r="AH123" i="15"/>
  <c r="AI123" i="15"/>
  <c r="AJ123" i="15"/>
  <c r="AK123" i="15"/>
  <c r="AL123" i="15"/>
  <c r="AN123" i="15"/>
  <c r="AO123" i="15"/>
  <c r="AP123" i="15"/>
  <c r="AQ123" i="15"/>
  <c r="AR123" i="15"/>
  <c r="AS123" i="15"/>
  <c r="AT123" i="15"/>
  <c r="AU123" i="15"/>
  <c r="AV123" i="15"/>
  <c r="AW123" i="15"/>
  <c r="AX123" i="15"/>
  <c r="AY123" i="15"/>
  <c r="AZ123" i="15"/>
  <c r="BA123" i="15"/>
  <c r="BB123" i="15"/>
  <c r="BC123" i="15"/>
  <c r="BD123" i="15"/>
  <c r="BE123" i="15"/>
  <c r="BF123" i="15"/>
  <c r="BG123" i="15"/>
  <c r="BH123" i="15"/>
  <c r="BI123" i="15"/>
  <c r="BJ123" i="15"/>
  <c r="BK123" i="15"/>
  <c r="BL123" i="15"/>
  <c r="BM123" i="15"/>
  <c r="BN123" i="15"/>
  <c r="BO123" i="15"/>
  <c r="BP123" i="15"/>
  <c r="BQ123" i="15"/>
  <c r="BR123" i="15"/>
  <c r="BS123" i="15"/>
  <c r="BT123" i="15"/>
  <c r="BU123" i="15"/>
  <c r="BV123" i="15"/>
  <c r="BW123" i="15"/>
  <c r="BX123" i="15"/>
  <c r="BY123" i="15"/>
  <c r="BZ123" i="15"/>
  <c r="CA123" i="15"/>
  <c r="CB123" i="15"/>
  <c r="H124" i="15"/>
  <c r="I124" i="15"/>
  <c r="J124" i="15"/>
  <c r="K124" i="15"/>
  <c r="L124" i="15"/>
  <c r="M124" i="15"/>
  <c r="N124" i="15"/>
  <c r="O124" i="15"/>
  <c r="P124" i="15"/>
  <c r="Q124" i="15"/>
  <c r="R124" i="15"/>
  <c r="S124" i="15"/>
  <c r="T124" i="15"/>
  <c r="V124" i="15"/>
  <c r="W124" i="15"/>
  <c r="X124" i="15"/>
  <c r="Y124" i="15"/>
  <c r="Z124" i="15"/>
  <c r="AA124" i="15"/>
  <c r="AB124" i="15"/>
  <c r="AC124" i="15"/>
  <c r="AD124" i="15"/>
  <c r="AE124" i="15"/>
  <c r="AF124" i="15"/>
  <c r="AH124" i="15"/>
  <c r="AI124" i="15"/>
  <c r="AJ124" i="15"/>
  <c r="AK124" i="15"/>
  <c r="AL124" i="15"/>
  <c r="AN124" i="15"/>
  <c r="AO124" i="15"/>
  <c r="AP124" i="15"/>
  <c r="AQ124" i="15"/>
  <c r="AR124" i="15"/>
  <c r="AS124" i="15"/>
  <c r="AT124" i="15"/>
  <c r="AU124" i="15"/>
  <c r="AV124" i="15"/>
  <c r="AW124" i="15"/>
  <c r="AX124" i="15"/>
  <c r="AY124" i="15"/>
  <c r="AZ124" i="15"/>
  <c r="BA124" i="15"/>
  <c r="BB124" i="15"/>
  <c r="BC124" i="15"/>
  <c r="BD124" i="15"/>
  <c r="BE124" i="15"/>
  <c r="BF124" i="15"/>
  <c r="BG124" i="15"/>
  <c r="BH124" i="15"/>
  <c r="BI124" i="15"/>
  <c r="BJ124" i="15"/>
  <c r="BK124" i="15"/>
  <c r="BL124" i="15"/>
  <c r="BM124" i="15"/>
  <c r="BN124" i="15"/>
  <c r="BO124" i="15"/>
  <c r="BP124" i="15"/>
  <c r="BQ124" i="15"/>
  <c r="BR124" i="15"/>
  <c r="BS124" i="15"/>
  <c r="BT124" i="15"/>
  <c r="BU124" i="15"/>
  <c r="BV124" i="15"/>
  <c r="BW124" i="15"/>
  <c r="BX124" i="15"/>
  <c r="BY124" i="15"/>
  <c r="BZ124" i="15"/>
  <c r="CA124" i="15"/>
  <c r="CB124" i="15"/>
  <c r="H125" i="15"/>
  <c r="I125" i="15"/>
  <c r="J125" i="15"/>
  <c r="K125" i="15"/>
  <c r="L125" i="15"/>
  <c r="M125" i="15"/>
  <c r="N125" i="15"/>
  <c r="O125" i="15"/>
  <c r="P125" i="15"/>
  <c r="Q125" i="15"/>
  <c r="R125" i="15"/>
  <c r="S125" i="15"/>
  <c r="T125" i="15"/>
  <c r="U125" i="15"/>
  <c r="V125" i="15"/>
  <c r="W125" i="15"/>
  <c r="X125" i="15"/>
  <c r="Y125" i="15"/>
  <c r="Z125" i="15"/>
  <c r="AA125" i="15"/>
  <c r="AB125" i="15"/>
  <c r="AC125" i="15"/>
  <c r="AD125" i="15"/>
  <c r="AE125" i="15"/>
  <c r="AF125" i="15"/>
  <c r="AG125" i="15"/>
  <c r="AH125" i="15"/>
  <c r="AI125" i="15"/>
  <c r="AJ125" i="15"/>
  <c r="AK125" i="15"/>
  <c r="AL125" i="15"/>
  <c r="AM125" i="15"/>
  <c r="AN125" i="15"/>
  <c r="AO125" i="15"/>
  <c r="AP125" i="15"/>
  <c r="AQ125" i="15"/>
  <c r="AR125" i="15"/>
  <c r="AS125" i="15"/>
  <c r="AT125" i="15"/>
  <c r="AU125" i="15"/>
  <c r="AV125" i="15"/>
  <c r="AW125" i="15"/>
  <c r="AX125" i="15"/>
  <c r="AY125" i="15"/>
  <c r="AZ125" i="15"/>
  <c r="BA125" i="15"/>
  <c r="BB125" i="15"/>
  <c r="BC125" i="15"/>
  <c r="BD125" i="15"/>
  <c r="BE125" i="15"/>
  <c r="BF125" i="15"/>
  <c r="BG125" i="15"/>
  <c r="BH125" i="15"/>
  <c r="BI125" i="15"/>
  <c r="BJ125" i="15"/>
  <c r="BK125" i="15"/>
  <c r="BL125" i="15"/>
  <c r="BM125" i="15"/>
  <c r="BN125" i="15"/>
  <c r="BO125" i="15"/>
  <c r="BP125" i="15"/>
  <c r="BQ125" i="15"/>
  <c r="BR125" i="15"/>
  <c r="BS125" i="15"/>
  <c r="BT125" i="15"/>
  <c r="BU125" i="15"/>
  <c r="BV125" i="15"/>
  <c r="BW125" i="15"/>
  <c r="BX125" i="15"/>
  <c r="BY125" i="15"/>
  <c r="BZ125" i="15"/>
  <c r="CA125" i="15"/>
  <c r="CB125" i="15"/>
  <c r="H126" i="15"/>
  <c r="I126" i="15"/>
  <c r="J126" i="15"/>
  <c r="K126" i="15"/>
  <c r="L126" i="15"/>
  <c r="M126" i="15"/>
  <c r="N126" i="15"/>
  <c r="O126" i="15"/>
  <c r="P126" i="15"/>
  <c r="Q126" i="15"/>
  <c r="R126" i="15"/>
  <c r="S126" i="15"/>
  <c r="T126" i="15"/>
  <c r="V126" i="15"/>
  <c r="W126" i="15"/>
  <c r="X126" i="15"/>
  <c r="Y126" i="15"/>
  <c r="Z126" i="15"/>
  <c r="AA126" i="15"/>
  <c r="AB126" i="15"/>
  <c r="AC126" i="15"/>
  <c r="AD126" i="15"/>
  <c r="AE126" i="15"/>
  <c r="AF126" i="15"/>
  <c r="AH126" i="15"/>
  <c r="AI126" i="15"/>
  <c r="AJ126" i="15"/>
  <c r="AK126" i="15"/>
  <c r="AL126" i="15"/>
  <c r="AN126" i="15"/>
  <c r="AO126" i="15"/>
  <c r="AP126" i="15"/>
  <c r="AQ126" i="15"/>
  <c r="AR126" i="15"/>
  <c r="AS126" i="15"/>
  <c r="AT126" i="15"/>
  <c r="AU126" i="15"/>
  <c r="AV126" i="15"/>
  <c r="AW126" i="15"/>
  <c r="AX126" i="15"/>
  <c r="AY126" i="15"/>
  <c r="AZ126" i="15"/>
  <c r="BA126" i="15"/>
  <c r="BB126" i="15"/>
  <c r="BC126" i="15"/>
  <c r="BD126" i="15"/>
  <c r="BE126" i="15"/>
  <c r="BF126" i="15"/>
  <c r="BG126" i="15"/>
  <c r="BH126" i="15"/>
  <c r="BI126" i="15"/>
  <c r="BJ126" i="15"/>
  <c r="BK126" i="15"/>
  <c r="BL126" i="15"/>
  <c r="BM126" i="15"/>
  <c r="BN126" i="15"/>
  <c r="BO126" i="15"/>
  <c r="BP126" i="15"/>
  <c r="BQ126" i="15"/>
  <c r="BR126" i="15"/>
  <c r="BS126" i="15"/>
  <c r="BT126" i="15"/>
  <c r="BU126" i="15"/>
  <c r="BV126" i="15"/>
  <c r="BW126" i="15"/>
  <c r="BX126" i="15"/>
  <c r="BY126" i="15"/>
  <c r="BZ126" i="15"/>
  <c r="CA126" i="15"/>
  <c r="CB126" i="15"/>
  <c r="H127" i="15"/>
  <c r="I127" i="15"/>
  <c r="J127" i="15"/>
  <c r="K127" i="15"/>
  <c r="L127" i="15"/>
  <c r="M127" i="15"/>
  <c r="N127" i="15"/>
  <c r="O127" i="15"/>
  <c r="P127" i="15"/>
  <c r="Q127" i="15"/>
  <c r="R127" i="15"/>
  <c r="S127" i="15"/>
  <c r="T127" i="15"/>
  <c r="V127" i="15"/>
  <c r="W127" i="15"/>
  <c r="X127" i="15"/>
  <c r="Y127" i="15"/>
  <c r="Z127" i="15"/>
  <c r="AA127" i="15"/>
  <c r="AB127" i="15"/>
  <c r="AC127" i="15"/>
  <c r="AD127" i="15"/>
  <c r="AE127" i="15"/>
  <c r="AF127" i="15"/>
  <c r="AH127" i="15"/>
  <c r="AI127" i="15"/>
  <c r="AJ127" i="15"/>
  <c r="AK127" i="15"/>
  <c r="AL127" i="15"/>
  <c r="AN127" i="15"/>
  <c r="AO127" i="15"/>
  <c r="AP127" i="15"/>
  <c r="AQ127" i="15"/>
  <c r="AR127" i="15"/>
  <c r="AS127" i="15"/>
  <c r="AT127" i="15"/>
  <c r="AU127" i="15"/>
  <c r="AV127" i="15"/>
  <c r="AW127" i="15"/>
  <c r="AX127" i="15"/>
  <c r="AY127" i="15"/>
  <c r="AZ127" i="15"/>
  <c r="BA127" i="15"/>
  <c r="BB127" i="15"/>
  <c r="BC127" i="15"/>
  <c r="BD127" i="15"/>
  <c r="BE127" i="15"/>
  <c r="BF127" i="15"/>
  <c r="BG127" i="15"/>
  <c r="BH127" i="15"/>
  <c r="BI127" i="15"/>
  <c r="BJ127" i="15"/>
  <c r="BK127" i="15"/>
  <c r="BL127" i="15"/>
  <c r="BM127" i="15"/>
  <c r="BN127" i="15"/>
  <c r="BO127" i="15"/>
  <c r="BP127" i="15"/>
  <c r="BQ127" i="15"/>
  <c r="BR127" i="15"/>
  <c r="BS127" i="15"/>
  <c r="BT127" i="15"/>
  <c r="BU127" i="15"/>
  <c r="BV127" i="15"/>
  <c r="BW127" i="15"/>
  <c r="BX127" i="15"/>
  <c r="BY127" i="15"/>
  <c r="BZ127" i="15"/>
  <c r="CA127" i="15"/>
  <c r="CB127" i="15"/>
  <c r="H128" i="15"/>
  <c r="I128" i="15"/>
  <c r="J128" i="15"/>
  <c r="K128" i="15"/>
  <c r="L128" i="15"/>
  <c r="M128" i="15"/>
  <c r="N128" i="15"/>
  <c r="O128" i="15"/>
  <c r="P128" i="15"/>
  <c r="Q128" i="15"/>
  <c r="R128" i="15"/>
  <c r="S128" i="15"/>
  <c r="T128" i="15"/>
  <c r="V128" i="15"/>
  <c r="W128" i="15"/>
  <c r="X128" i="15"/>
  <c r="Y128" i="15"/>
  <c r="Z128" i="15"/>
  <c r="AA128" i="15"/>
  <c r="AB128" i="15"/>
  <c r="AC128" i="15"/>
  <c r="AD128" i="15"/>
  <c r="AE128" i="15"/>
  <c r="AF128" i="15"/>
  <c r="AH128" i="15"/>
  <c r="AI128" i="15"/>
  <c r="AJ128" i="15"/>
  <c r="AK128" i="15"/>
  <c r="AL128" i="15"/>
  <c r="AN128" i="15"/>
  <c r="AO128" i="15"/>
  <c r="AP128" i="15"/>
  <c r="AQ128" i="15"/>
  <c r="AR128" i="15"/>
  <c r="AS128" i="15"/>
  <c r="AT128" i="15"/>
  <c r="AU128" i="15"/>
  <c r="AV128" i="15"/>
  <c r="AW128" i="15"/>
  <c r="AX128" i="15"/>
  <c r="AY128" i="15"/>
  <c r="AZ128" i="15"/>
  <c r="BA128" i="15"/>
  <c r="BB128" i="15"/>
  <c r="BC128" i="15"/>
  <c r="BD128" i="15"/>
  <c r="BE128" i="15"/>
  <c r="BF128" i="15"/>
  <c r="BG128" i="15"/>
  <c r="BH128" i="15"/>
  <c r="BI128" i="15"/>
  <c r="BJ128" i="15"/>
  <c r="BK128" i="15"/>
  <c r="BL128" i="15"/>
  <c r="BM128" i="15"/>
  <c r="BN128" i="15"/>
  <c r="BO128" i="15"/>
  <c r="BP128" i="15"/>
  <c r="BQ128" i="15"/>
  <c r="BR128" i="15"/>
  <c r="BS128" i="15"/>
  <c r="BT128" i="15"/>
  <c r="BU128" i="15"/>
  <c r="BV128" i="15"/>
  <c r="BW128" i="15"/>
  <c r="BX128" i="15"/>
  <c r="BY128" i="15"/>
  <c r="BZ128" i="15"/>
  <c r="CA128" i="15"/>
  <c r="CB128" i="15"/>
  <c r="H129" i="15"/>
  <c r="I129" i="15"/>
  <c r="J129" i="15"/>
  <c r="K129" i="15"/>
  <c r="L129" i="15"/>
  <c r="M129" i="15"/>
  <c r="N129" i="15"/>
  <c r="O129" i="15"/>
  <c r="P129" i="15"/>
  <c r="Q129" i="15"/>
  <c r="R129" i="15"/>
  <c r="S129" i="15"/>
  <c r="T129" i="15"/>
  <c r="V129" i="15"/>
  <c r="W129" i="15"/>
  <c r="X129" i="15"/>
  <c r="Y129" i="15"/>
  <c r="Z129" i="15"/>
  <c r="AA129" i="15"/>
  <c r="AB129" i="15"/>
  <c r="AC129" i="15"/>
  <c r="AD129" i="15"/>
  <c r="AE129" i="15"/>
  <c r="AF129" i="15"/>
  <c r="AH129" i="15"/>
  <c r="AI129" i="15"/>
  <c r="AJ129" i="15"/>
  <c r="AK129" i="15"/>
  <c r="AL129" i="15"/>
  <c r="AN129" i="15"/>
  <c r="AO129" i="15"/>
  <c r="AP129" i="15"/>
  <c r="AQ129" i="15"/>
  <c r="AR129" i="15"/>
  <c r="AS129" i="15"/>
  <c r="AT129" i="15"/>
  <c r="AU129" i="15"/>
  <c r="AV129" i="15"/>
  <c r="AW129" i="15"/>
  <c r="AX129" i="15"/>
  <c r="AY129" i="15"/>
  <c r="AZ129" i="15"/>
  <c r="BA129" i="15"/>
  <c r="BB129" i="15"/>
  <c r="BC129" i="15"/>
  <c r="BD129" i="15"/>
  <c r="BE129" i="15"/>
  <c r="BF129" i="15"/>
  <c r="BG129" i="15"/>
  <c r="BH129" i="15"/>
  <c r="BI129" i="15"/>
  <c r="BJ129" i="15"/>
  <c r="BK129" i="15"/>
  <c r="BL129" i="15"/>
  <c r="BM129" i="15"/>
  <c r="BN129" i="15"/>
  <c r="BO129" i="15"/>
  <c r="BP129" i="15"/>
  <c r="BQ129" i="15"/>
  <c r="BR129" i="15"/>
  <c r="BS129" i="15"/>
  <c r="BT129" i="15"/>
  <c r="BU129" i="15"/>
  <c r="BV129" i="15"/>
  <c r="BW129" i="15"/>
  <c r="BX129" i="15"/>
  <c r="BY129" i="15"/>
  <c r="BZ129" i="15"/>
  <c r="CA129" i="15"/>
  <c r="CB129" i="15"/>
  <c r="H130" i="15"/>
  <c r="I130" i="15"/>
  <c r="J130" i="15"/>
  <c r="K130" i="15"/>
  <c r="L130" i="15"/>
  <c r="M130" i="15"/>
  <c r="N130" i="15"/>
  <c r="O130" i="15"/>
  <c r="P130" i="15"/>
  <c r="Q130" i="15"/>
  <c r="R130" i="15"/>
  <c r="S130" i="15"/>
  <c r="T130" i="15"/>
  <c r="V130" i="15"/>
  <c r="W130" i="15"/>
  <c r="X130" i="15"/>
  <c r="Y130" i="15"/>
  <c r="Z130" i="15"/>
  <c r="AA130" i="15"/>
  <c r="AB130" i="15"/>
  <c r="AC130" i="15"/>
  <c r="AD130" i="15"/>
  <c r="AE130" i="15"/>
  <c r="AF130" i="15"/>
  <c r="AH130" i="15"/>
  <c r="AI130" i="15"/>
  <c r="AJ130" i="15"/>
  <c r="AK130" i="15"/>
  <c r="AL130" i="15"/>
  <c r="AN130" i="15"/>
  <c r="AO130" i="15"/>
  <c r="AP130" i="15"/>
  <c r="AQ130" i="15"/>
  <c r="AR130" i="15"/>
  <c r="AS130" i="15"/>
  <c r="AT130" i="15"/>
  <c r="AU130" i="15"/>
  <c r="AV130" i="15"/>
  <c r="AW130" i="15"/>
  <c r="AX130" i="15"/>
  <c r="AY130" i="15"/>
  <c r="AZ130" i="15"/>
  <c r="BA130" i="15"/>
  <c r="BB130" i="15"/>
  <c r="BC130" i="15"/>
  <c r="BD130" i="15"/>
  <c r="BE130" i="15"/>
  <c r="BF130" i="15"/>
  <c r="BG130" i="15"/>
  <c r="BH130" i="15"/>
  <c r="BI130" i="15"/>
  <c r="BJ130" i="15"/>
  <c r="BK130" i="15"/>
  <c r="BL130" i="15"/>
  <c r="BM130" i="15"/>
  <c r="BN130" i="15"/>
  <c r="BO130" i="15"/>
  <c r="BP130" i="15"/>
  <c r="BQ130" i="15"/>
  <c r="BR130" i="15"/>
  <c r="BS130" i="15"/>
  <c r="BT130" i="15"/>
  <c r="BU130" i="15"/>
  <c r="BV130" i="15"/>
  <c r="BW130" i="15"/>
  <c r="BX130" i="15"/>
  <c r="BY130" i="15"/>
  <c r="BZ130" i="15"/>
  <c r="CA130" i="15"/>
  <c r="CB130" i="15"/>
  <c r="H131" i="15"/>
  <c r="I131" i="15"/>
  <c r="J131" i="15"/>
  <c r="K131" i="15"/>
  <c r="L131" i="15"/>
  <c r="M131" i="15"/>
  <c r="N131" i="15"/>
  <c r="O131" i="15"/>
  <c r="P131" i="15"/>
  <c r="Q131" i="15"/>
  <c r="R131" i="15"/>
  <c r="S131" i="15"/>
  <c r="T131" i="15"/>
  <c r="V131" i="15"/>
  <c r="W131" i="15"/>
  <c r="X131" i="15"/>
  <c r="Y131" i="15"/>
  <c r="Z131" i="15"/>
  <c r="AA131" i="15"/>
  <c r="AB131" i="15"/>
  <c r="AC131" i="15"/>
  <c r="AD131" i="15"/>
  <c r="AE131" i="15"/>
  <c r="AF131" i="15"/>
  <c r="AH131" i="15"/>
  <c r="AI131" i="15"/>
  <c r="AJ131" i="15"/>
  <c r="AK131" i="15"/>
  <c r="AL131" i="15"/>
  <c r="AN131" i="15"/>
  <c r="AO131" i="15"/>
  <c r="AP131" i="15"/>
  <c r="AQ131" i="15"/>
  <c r="AR131" i="15"/>
  <c r="AS131" i="15"/>
  <c r="AT131" i="15"/>
  <c r="AU131" i="15"/>
  <c r="AV131" i="15"/>
  <c r="AW131" i="15"/>
  <c r="AX131" i="15"/>
  <c r="AY131" i="15"/>
  <c r="AZ131" i="15"/>
  <c r="BA131" i="15"/>
  <c r="BB131" i="15"/>
  <c r="BC131" i="15"/>
  <c r="BD131" i="15"/>
  <c r="BE131" i="15"/>
  <c r="BF131" i="15"/>
  <c r="BG131" i="15"/>
  <c r="BH131" i="15"/>
  <c r="BI131" i="15"/>
  <c r="BJ131" i="15"/>
  <c r="BK131" i="15"/>
  <c r="BL131" i="15"/>
  <c r="BM131" i="15"/>
  <c r="BN131" i="15"/>
  <c r="BO131" i="15"/>
  <c r="BP131" i="15"/>
  <c r="BQ131" i="15"/>
  <c r="BR131" i="15"/>
  <c r="BS131" i="15"/>
  <c r="BT131" i="15"/>
  <c r="BU131" i="15"/>
  <c r="BV131" i="15"/>
  <c r="BW131" i="15"/>
  <c r="BX131" i="15"/>
  <c r="BY131" i="15"/>
  <c r="BZ131" i="15"/>
  <c r="CA131" i="15"/>
  <c r="CB131" i="15"/>
  <c r="H132" i="15"/>
  <c r="I132" i="15"/>
  <c r="J132" i="15"/>
  <c r="K132" i="15"/>
  <c r="L132" i="15"/>
  <c r="M132" i="15"/>
  <c r="N132" i="15"/>
  <c r="O132" i="15"/>
  <c r="P132" i="15"/>
  <c r="Q132" i="15"/>
  <c r="R132" i="15"/>
  <c r="S132" i="15"/>
  <c r="T132" i="15"/>
  <c r="V132" i="15"/>
  <c r="W132" i="15"/>
  <c r="X132" i="15"/>
  <c r="Y132" i="15"/>
  <c r="Z132" i="15"/>
  <c r="AA132" i="15"/>
  <c r="AB132" i="15"/>
  <c r="AC132" i="15"/>
  <c r="AD132" i="15"/>
  <c r="AE132" i="15"/>
  <c r="AF132" i="15"/>
  <c r="AH132" i="15"/>
  <c r="AI132" i="15"/>
  <c r="AJ132" i="15"/>
  <c r="AK132" i="15"/>
  <c r="AL132" i="15"/>
  <c r="AN132" i="15"/>
  <c r="AO132" i="15"/>
  <c r="AP132" i="15"/>
  <c r="AQ132" i="15"/>
  <c r="AR132" i="15"/>
  <c r="AS132" i="15"/>
  <c r="AT132" i="15"/>
  <c r="AU132" i="15"/>
  <c r="AV132" i="15"/>
  <c r="AW132" i="15"/>
  <c r="AX132" i="15"/>
  <c r="AY132" i="15"/>
  <c r="AZ132" i="15"/>
  <c r="BA132" i="15"/>
  <c r="BB132" i="15"/>
  <c r="BC132" i="15"/>
  <c r="BD132" i="15"/>
  <c r="BE132" i="15"/>
  <c r="BF132" i="15"/>
  <c r="BG132" i="15"/>
  <c r="BH132" i="15"/>
  <c r="BI132" i="15"/>
  <c r="BJ132" i="15"/>
  <c r="BK132" i="15"/>
  <c r="BL132" i="15"/>
  <c r="BM132" i="15"/>
  <c r="BN132" i="15"/>
  <c r="BO132" i="15"/>
  <c r="BP132" i="15"/>
  <c r="BQ132" i="15"/>
  <c r="BR132" i="15"/>
  <c r="BS132" i="15"/>
  <c r="BT132" i="15"/>
  <c r="BU132" i="15"/>
  <c r="BV132" i="15"/>
  <c r="BW132" i="15"/>
  <c r="BX132" i="15"/>
  <c r="BY132" i="15"/>
  <c r="BZ132" i="15"/>
  <c r="CA132" i="15"/>
  <c r="CB132" i="15"/>
  <c r="H133" i="15"/>
  <c r="I133" i="15"/>
  <c r="J133" i="15"/>
  <c r="K133" i="15"/>
  <c r="L133" i="15"/>
  <c r="M133" i="15"/>
  <c r="N133" i="15"/>
  <c r="O133" i="15"/>
  <c r="P133" i="15"/>
  <c r="Q133" i="15"/>
  <c r="R133" i="15"/>
  <c r="S133" i="15"/>
  <c r="T133" i="15"/>
  <c r="V133" i="15"/>
  <c r="W133" i="15"/>
  <c r="X133" i="15"/>
  <c r="Y133" i="15"/>
  <c r="Z133" i="15"/>
  <c r="AA133" i="15"/>
  <c r="AB133" i="15"/>
  <c r="AC133" i="15"/>
  <c r="AD133" i="15"/>
  <c r="AE133" i="15"/>
  <c r="AF133" i="15"/>
  <c r="AH133" i="15"/>
  <c r="AI133" i="15"/>
  <c r="AJ133" i="15"/>
  <c r="AK133" i="15"/>
  <c r="AL133" i="15"/>
  <c r="AN133" i="15"/>
  <c r="AO133" i="15"/>
  <c r="AP133" i="15"/>
  <c r="AQ133" i="15"/>
  <c r="AR133" i="15"/>
  <c r="AS133" i="15"/>
  <c r="AT133" i="15"/>
  <c r="AU133" i="15"/>
  <c r="AV133" i="15"/>
  <c r="AW133" i="15"/>
  <c r="AX133" i="15"/>
  <c r="AY133" i="15"/>
  <c r="AZ133" i="15"/>
  <c r="BA133" i="15"/>
  <c r="BB133" i="15"/>
  <c r="BC133" i="15"/>
  <c r="BD133" i="15"/>
  <c r="BE133" i="15"/>
  <c r="BF133" i="15"/>
  <c r="BG133" i="15"/>
  <c r="BH133" i="15"/>
  <c r="BI133" i="15"/>
  <c r="BJ133" i="15"/>
  <c r="BK133" i="15"/>
  <c r="BL133" i="15"/>
  <c r="BM133" i="15"/>
  <c r="BN133" i="15"/>
  <c r="BO133" i="15"/>
  <c r="BP133" i="15"/>
  <c r="BQ133" i="15"/>
  <c r="BR133" i="15"/>
  <c r="BS133" i="15"/>
  <c r="BT133" i="15"/>
  <c r="BU133" i="15"/>
  <c r="BV133" i="15"/>
  <c r="BW133" i="15"/>
  <c r="BX133" i="15"/>
  <c r="BY133" i="15"/>
  <c r="BZ133" i="15"/>
  <c r="CA133" i="15"/>
  <c r="CB133" i="15"/>
  <c r="H134" i="15"/>
  <c r="I134" i="15"/>
  <c r="J134" i="15"/>
  <c r="K134" i="15"/>
  <c r="L134" i="15"/>
  <c r="M134" i="15"/>
  <c r="N134" i="15"/>
  <c r="O134" i="15"/>
  <c r="P134" i="15"/>
  <c r="Q134" i="15"/>
  <c r="R134" i="15"/>
  <c r="S134" i="15"/>
  <c r="T134" i="15"/>
  <c r="V134" i="15"/>
  <c r="W134" i="15"/>
  <c r="X134" i="15"/>
  <c r="Y134" i="15"/>
  <c r="Z134" i="15"/>
  <c r="AA134" i="15"/>
  <c r="AB134" i="15"/>
  <c r="AC134" i="15"/>
  <c r="AD134" i="15"/>
  <c r="AE134" i="15"/>
  <c r="AF134" i="15"/>
  <c r="AH134" i="15"/>
  <c r="AI134" i="15"/>
  <c r="AJ134" i="15"/>
  <c r="AK134" i="15"/>
  <c r="AL134" i="15"/>
  <c r="AN134" i="15"/>
  <c r="AO134" i="15"/>
  <c r="AP134" i="15"/>
  <c r="AQ134" i="15"/>
  <c r="AR134" i="15"/>
  <c r="AS134" i="15"/>
  <c r="AT134" i="15"/>
  <c r="AU134" i="15"/>
  <c r="AV134" i="15"/>
  <c r="AW134" i="15"/>
  <c r="AX134" i="15"/>
  <c r="AY134" i="15"/>
  <c r="AZ134" i="15"/>
  <c r="BA134" i="15"/>
  <c r="BB134" i="15"/>
  <c r="BC134" i="15"/>
  <c r="BD134" i="15"/>
  <c r="BE134" i="15"/>
  <c r="BF134" i="15"/>
  <c r="BG134" i="15"/>
  <c r="BH134" i="15"/>
  <c r="BI134" i="15"/>
  <c r="BJ134" i="15"/>
  <c r="BK134" i="15"/>
  <c r="BL134" i="15"/>
  <c r="BM134" i="15"/>
  <c r="BN134" i="15"/>
  <c r="BO134" i="15"/>
  <c r="BP134" i="15"/>
  <c r="BQ134" i="15"/>
  <c r="BR134" i="15"/>
  <c r="BS134" i="15"/>
  <c r="BT134" i="15"/>
  <c r="BU134" i="15"/>
  <c r="BV134" i="15"/>
  <c r="BW134" i="15"/>
  <c r="BX134" i="15"/>
  <c r="BY134" i="15"/>
  <c r="BZ134" i="15"/>
  <c r="CA134" i="15"/>
  <c r="CB134" i="15"/>
  <c r="H135" i="15"/>
  <c r="I135" i="15"/>
  <c r="J135" i="15"/>
  <c r="K135" i="15"/>
  <c r="L135" i="15"/>
  <c r="M135" i="15"/>
  <c r="N135" i="15"/>
  <c r="O135" i="15"/>
  <c r="P135" i="15"/>
  <c r="Q135" i="15"/>
  <c r="R135" i="15"/>
  <c r="S135" i="15"/>
  <c r="T135" i="15"/>
  <c r="V135" i="15"/>
  <c r="W135" i="15"/>
  <c r="X135" i="15"/>
  <c r="Y135" i="15"/>
  <c r="Z135" i="15"/>
  <c r="AA135" i="15"/>
  <c r="AB135" i="15"/>
  <c r="AC135" i="15"/>
  <c r="AD135" i="15"/>
  <c r="AE135" i="15"/>
  <c r="AF135" i="15"/>
  <c r="AH135" i="15"/>
  <c r="AI135" i="15"/>
  <c r="AJ135" i="15"/>
  <c r="AK135" i="15"/>
  <c r="AL135" i="15"/>
  <c r="AN135" i="15"/>
  <c r="AO135" i="15"/>
  <c r="AP135" i="15"/>
  <c r="AQ135" i="15"/>
  <c r="AR135" i="15"/>
  <c r="AS135" i="15"/>
  <c r="AT135" i="15"/>
  <c r="AU135" i="15"/>
  <c r="AV135" i="15"/>
  <c r="AW135" i="15"/>
  <c r="AX135" i="15"/>
  <c r="AY135" i="15"/>
  <c r="AZ135" i="15"/>
  <c r="BA135" i="15"/>
  <c r="BB135" i="15"/>
  <c r="BC135" i="15"/>
  <c r="BD135" i="15"/>
  <c r="BE135" i="15"/>
  <c r="BF135" i="15"/>
  <c r="BG135" i="15"/>
  <c r="BH135" i="15"/>
  <c r="BI135" i="15"/>
  <c r="BJ135" i="15"/>
  <c r="BK135" i="15"/>
  <c r="BL135" i="15"/>
  <c r="BM135" i="15"/>
  <c r="BN135" i="15"/>
  <c r="BO135" i="15"/>
  <c r="BP135" i="15"/>
  <c r="BQ135" i="15"/>
  <c r="BR135" i="15"/>
  <c r="BS135" i="15"/>
  <c r="BT135" i="15"/>
  <c r="BU135" i="15"/>
  <c r="BV135" i="15"/>
  <c r="BW135" i="15"/>
  <c r="BX135" i="15"/>
  <c r="BY135" i="15"/>
  <c r="BZ135" i="15"/>
  <c r="CA135" i="15"/>
  <c r="CB135" i="15"/>
  <c r="H136" i="15"/>
  <c r="I136" i="15"/>
  <c r="J136" i="15"/>
  <c r="K136" i="15"/>
  <c r="L136" i="15"/>
  <c r="M136" i="15"/>
  <c r="N136" i="15"/>
  <c r="O136" i="15"/>
  <c r="P136" i="15"/>
  <c r="Q136" i="15"/>
  <c r="R136" i="15"/>
  <c r="S136" i="15"/>
  <c r="T136" i="15"/>
  <c r="V136" i="15"/>
  <c r="W136" i="15"/>
  <c r="X136" i="15"/>
  <c r="Y136" i="15"/>
  <c r="Z136" i="15"/>
  <c r="AA136" i="15"/>
  <c r="AB136" i="15"/>
  <c r="AC136" i="15"/>
  <c r="AD136" i="15"/>
  <c r="AE136" i="15"/>
  <c r="AF136" i="15"/>
  <c r="AH136" i="15"/>
  <c r="AI136" i="15"/>
  <c r="AJ136" i="15"/>
  <c r="AK136" i="15"/>
  <c r="AL136" i="15"/>
  <c r="AN136" i="15"/>
  <c r="AO136" i="15"/>
  <c r="AP136" i="15"/>
  <c r="AQ136" i="15"/>
  <c r="AR136" i="15"/>
  <c r="AS136" i="15"/>
  <c r="AT136" i="15"/>
  <c r="AU136" i="15"/>
  <c r="AV136" i="15"/>
  <c r="AW136" i="15"/>
  <c r="AX136" i="15"/>
  <c r="AY136" i="15"/>
  <c r="AZ136" i="15"/>
  <c r="BA136" i="15"/>
  <c r="BB136" i="15"/>
  <c r="BC136" i="15"/>
  <c r="BD136" i="15"/>
  <c r="BE136" i="15"/>
  <c r="BF136" i="15"/>
  <c r="BG136" i="15"/>
  <c r="BH136" i="15"/>
  <c r="BI136" i="15"/>
  <c r="BJ136" i="15"/>
  <c r="BK136" i="15"/>
  <c r="BL136" i="15"/>
  <c r="BM136" i="15"/>
  <c r="BN136" i="15"/>
  <c r="BO136" i="15"/>
  <c r="BP136" i="15"/>
  <c r="BQ136" i="15"/>
  <c r="BR136" i="15"/>
  <c r="BS136" i="15"/>
  <c r="BT136" i="15"/>
  <c r="BU136" i="15"/>
  <c r="BV136" i="15"/>
  <c r="BW136" i="15"/>
  <c r="BX136" i="15"/>
  <c r="BY136" i="15"/>
  <c r="BZ136" i="15"/>
  <c r="CA136" i="15"/>
  <c r="CB136" i="15"/>
  <c r="H137" i="15"/>
  <c r="I137" i="15"/>
  <c r="J137" i="15"/>
  <c r="K137" i="15"/>
  <c r="L137" i="15"/>
  <c r="M137" i="15"/>
  <c r="N137" i="15"/>
  <c r="O137" i="15"/>
  <c r="P137" i="15"/>
  <c r="Q137" i="15"/>
  <c r="R137" i="15"/>
  <c r="S137" i="15"/>
  <c r="T137" i="15"/>
  <c r="V137" i="15"/>
  <c r="W137" i="15"/>
  <c r="X137" i="15"/>
  <c r="Y137" i="15"/>
  <c r="Z137" i="15"/>
  <c r="AA137" i="15"/>
  <c r="AB137" i="15"/>
  <c r="AC137" i="15"/>
  <c r="AD137" i="15"/>
  <c r="AE137" i="15"/>
  <c r="AF137" i="15"/>
  <c r="AH137" i="15"/>
  <c r="AI137" i="15"/>
  <c r="AJ137" i="15"/>
  <c r="AK137" i="15"/>
  <c r="AL137" i="15"/>
  <c r="AN137" i="15"/>
  <c r="AO137" i="15"/>
  <c r="AP137" i="15"/>
  <c r="AQ137" i="15"/>
  <c r="AR137" i="15"/>
  <c r="AS137" i="15"/>
  <c r="AT137" i="15"/>
  <c r="AU137" i="15"/>
  <c r="AV137" i="15"/>
  <c r="AW137" i="15"/>
  <c r="AX137" i="15"/>
  <c r="AY137" i="15"/>
  <c r="AZ137" i="15"/>
  <c r="BA137" i="15"/>
  <c r="BB137" i="15"/>
  <c r="BC137" i="15"/>
  <c r="BD137" i="15"/>
  <c r="BE137" i="15"/>
  <c r="BF137" i="15"/>
  <c r="BG137" i="15"/>
  <c r="BH137" i="15"/>
  <c r="BI137" i="15"/>
  <c r="BJ137" i="15"/>
  <c r="BK137" i="15"/>
  <c r="BL137" i="15"/>
  <c r="BM137" i="15"/>
  <c r="BN137" i="15"/>
  <c r="BO137" i="15"/>
  <c r="BP137" i="15"/>
  <c r="BQ137" i="15"/>
  <c r="BR137" i="15"/>
  <c r="BS137" i="15"/>
  <c r="BT137" i="15"/>
  <c r="BU137" i="15"/>
  <c r="BV137" i="15"/>
  <c r="BW137" i="15"/>
  <c r="BX137" i="15"/>
  <c r="BY137" i="15"/>
  <c r="BZ137" i="15"/>
  <c r="CA137" i="15"/>
  <c r="CB137" i="15"/>
  <c r="H138" i="15"/>
  <c r="I138" i="15"/>
  <c r="J138" i="15"/>
  <c r="K138" i="15"/>
  <c r="L138" i="15"/>
  <c r="M138" i="15"/>
  <c r="N138" i="15"/>
  <c r="O138" i="15"/>
  <c r="P138" i="15"/>
  <c r="Q138" i="15"/>
  <c r="R138" i="15"/>
  <c r="S138" i="15"/>
  <c r="T138" i="15"/>
  <c r="V138" i="15"/>
  <c r="W138" i="15"/>
  <c r="X138" i="15"/>
  <c r="Y138" i="15"/>
  <c r="Z138" i="15"/>
  <c r="AA138" i="15"/>
  <c r="AB138" i="15"/>
  <c r="AC138" i="15"/>
  <c r="AD138" i="15"/>
  <c r="AE138" i="15"/>
  <c r="AF138" i="15"/>
  <c r="AH138" i="15"/>
  <c r="AI138" i="15"/>
  <c r="AJ138" i="15"/>
  <c r="AK138" i="15"/>
  <c r="AL138" i="15"/>
  <c r="AN138" i="15"/>
  <c r="AO138" i="15"/>
  <c r="AP138" i="15"/>
  <c r="AQ138" i="15"/>
  <c r="AR138" i="15"/>
  <c r="AS138" i="15"/>
  <c r="AT138" i="15"/>
  <c r="AU138" i="15"/>
  <c r="AV138" i="15"/>
  <c r="AW138" i="15"/>
  <c r="AX138" i="15"/>
  <c r="AY138" i="15"/>
  <c r="AZ138" i="15"/>
  <c r="BA138" i="15"/>
  <c r="BB138" i="15"/>
  <c r="BC138" i="15"/>
  <c r="BD138" i="15"/>
  <c r="BE138" i="15"/>
  <c r="BF138" i="15"/>
  <c r="BG138" i="15"/>
  <c r="BH138" i="15"/>
  <c r="BI138" i="15"/>
  <c r="BJ138" i="15"/>
  <c r="BK138" i="15"/>
  <c r="BL138" i="15"/>
  <c r="BM138" i="15"/>
  <c r="BN138" i="15"/>
  <c r="BO138" i="15"/>
  <c r="BP138" i="15"/>
  <c r="BQ138" i="15"/>
  <c r="BR138" i="15"/>
  <c r="BS138" i="15"/>
  <c r="BT138" i="15"/>
  <c r="BU138" i="15"/>
  <c r="BV138" i="15"/>
  <c r="BW138" i="15"/>
  <c r="BX138" i="15"/>
  <c r="BY138" i="15"/>
  <c r="BZ138" i="15"/>
  <c r="CA138" i="15"/>
  <c r="CB138" i="15"/>
  <c r="H139" i="15"/>
  <c r="I139" i="15"/>
  <c r="J139" i="15"/>
  <c r="K139" i="15"/>
  <c r="L139" i="15"/>
  <c r="M139" i="15"/>
  <c r="N139" i="15"/>
  <c r="O139" i="15"/>
  <c r="P139" i="15"/>
  <c r="Q139" i="15"/>
  <c r="R139" i="15"/>
  <c r="S139" i="15"/>
  <c r="T139" i="15"/>
  <c r="V139" i="15"/>
  <c r="W139" i="15"/>
  <c r="X139" i="15"/>
  <c r="Y139" i="15"/>
  <c r="Z139" i="15"/>
  <c r="AA139" i="15"/>
  <c r="AB139" i="15"/>
  <c r="AC139" i="15"/>
  <c r="AD139" i="15"/>
  <c r="AE139" i="15"/>
  <c r="AF139" i="15"/>
  <c r="AH139" i="15"/>
  <c r="AI139" i="15"/>
  <c r="AJ139" i="15"/>
  <c r="AK139" i="15"/>
  <c r="AL139" i="15"/>
  <c r="AN139" i="15"/>
  <c r="AO139" i="15"/>
  <c r="AP139" i="15"/>
  <c r="AQ139" i="15"/>
  <c r="AR139" i="15"/>
  <c r="AS139" i="15"/>
  <c r="AT139" i="15"/>
  <c r="AU139" i="15"/>
  <c r="AV139" i="15"/>
  <c r="AW139" i="15"/>
  <c r="AX139" i="15"/>
  <c r="AY139" i="15"/>
  <c r="AZ139" i="15"/>
  <c r="BA139" i="15"/>
  <c r="BB139" i="15"/>
  <c r="BC139" i="15"/>
  <c r="BD139" i="15"/>
  <c r="BE139" i="15"/>
  <c r="BF139" i="15"/>
  <c r="BG139" i="15"/>
  <c r="BH139" i="15"/>
  <c r="BI139" i="15"/>
  <c r="BJ139" i="15"/>
  <c r="BK139" i="15"/>
  <c r="BL139" i="15"/>
  <c r="BM139" i="15"/>
  <c r="BN139" i="15"/>
  <c r="BO139" i="15"/>
  <c r="BP139" i="15"/>
  <c r="BQ139" i="15"/>
  <c r="BR139" i="15"/>
  <c r="BS139" i="15"/>
  <c r="BT139" i="15"/>
  <c r="BU139" i="15"/>
  <c r="BV139" i="15"/>
  <c r="BW139" i="15"/>
  <c r="BX139" i="15"/>
  <c r="BY139" i="15"/>
  <c r="BZ139" i="15"/>
  <c r="CA139" i="15"/>
  <c r="CB139" i="15"/>
  <c r="H140" i="15"/>
  <c r="I140" i="15"/>
  <c r="J140" i="15"/>
  <c r="K140" i="15"/>
  <c r="L140" i="15"/>
  <c r="M140" i="15"/>
  <c r="N140" i="15"/>
  <c r="O140" i="15"/>
  <c r="P140" i="15"/>
  <c r="Q140" i="15"/>
  <c r="R140" i="15"/>
  <c r="S140" i="15"/>
  <c r="T140" i="15"/>
  <c r="U140" i="15"/>
  <c r="V140" i="15"/>
  <c r="W140" i="15"/>
  <c r="X140" i="15"/>
  <c r="Y140" i="15"/>
  <c r="Z140" i="15"/>
  <c r="AA140" i="15"/>
  <c r="AB140" i="15"/>
  <c r="AC140" i="15"/>
  <c r="AD140" i="15"/>
  <c r="AE140" i="15"/>
  <c r="AF140" i="15"/>
  <c r="AG140" i="15"/>
  <c r="AH140" i="15"/>
  <c r="AI140" i="15"/>
  <c r="AJ140" i="15"/>
  <c r="AK140" i="15"/>
  <c r="AL140" i="15"/>
  <c r="AM140" i="15"/>
  <c r="AN140" i="15"/>
  <c r="AO140" i="15"/>
  <c r="AP140" i="15"/>
  <c r="AQ140" i="15"/>
  <c r="AR140" i="15"/>
  <c r="AS140" i="15"/>
  <c r="AT140" i="15"/>
  <c r="AU140" i="15"/>
  <c r="AV140" i="15"/>
  <c r="AW140" i="15"/>
  <c r="AX140" i="15"/>
  <c r="AY140" i="15"/>
  <c r="AZ140" i="15"/>
  <c r="BA140" i="15"/>
  <c r="BB140" i="15"/>
  <c r="BC140" i="15"/>
  <c r="BD140" i="15"/>
  <c r="BE140" i="15"/>
  <c r="BF140" i="15"/>
  <c r="BG140" i="15"/>
  <c r="BH140" i="15"/>
  <c r="BI140" i="15"/>
  <c r="BJ140" i="15"/>
  <c r="BK140" i="15"/>
  <c r="BL140" i="15"/>
  <c r="BM140" i="15"/>
  <c r="BN140" i="15"/>
  <c r="BO140" i="15"/>
  <c r="BP140" i="15"/>
  <c r="BQ140" i="15"/>
  <c r="BR140" i="15"/>
  <c r="BS140" i="15"/>
  <c r="BT140" i="15"/>
  <c r="BU140" i="15"/>
  <c r="BV140" i="15"/>
  <c r="BW140" i="15"/>
  <c r="BX140" i="15"/>
  <c r="BY140" i="15"/>
  <c r="BZ140" i="15"/>
  <c r="CA140" i="15"/>
  <c r="CB140" i="15"/>
  <c r="H141" i="15"/>
  <c r="I141" i="15"/>
  <c r="J141" i="15"/>
  <c r="K141" i="15"/>
  <c r="L141" i="15"/>
  <c r="M141" i="15"/>
  <c r="N141" i="15"/>
  <c r="O141" i="15"/>
  <c r="P141" i="15"/>
  <c r="Q141" i="15"/>
  <c r="R141" i="15"/>
  <c r="S141" i="15"/>
  <c r="T141" i="15"/>
  <c r="U141" i="15"/>
  <c r="V141" i="15"/>
  <c r="W141" i="15"/>
  <c r="X141" i="15"/>
  <c r="Y141" i="15"/>
  <c r="Z141" i="15"/>
  <c r="AA141" i="15"/>
  <c r="AB141" i="15"/>
  <c r="AC141" i="15"/>
  <c r="AD141" i="15"/>
  <c r="AE141" i="15"/>
  <c r="AF141" i="15"/>
  <c r="AG141" i="15"/>
  <c r="AH141" i="15"/>
  <c r="AI141" i="15"/>
  <c r="AJ141" i="15"/>
  <c r="AK141" i="15"/>
  <c r="AL141" i="15"/>
  <c r="AM141" i="15"/>
  <c r="AN141" i="15"/>
  <c r="AO141" i="15"/>
  <c r="AP141" i="15"/>
  <c r="AQ141" i="15"/>
  <c r="AR141" i="15"/>
  <c r="AS141" i="15"/>
  <c r="AT141" i="15"/>
  <c r="AU141" i="15"/>
  <c r="AV141" i="15"/>
  <c r="AW141" i="15"/>
  <c r="AX141" i="15"/>
  <c r="AY141" i="15"/>
  <c r="AZ141" i="15"/>
  <c r="BA141" i="15"/>
  <c r="BB141" i="15"/>
  <c r="BC141" i="15"/>
  <c r="BD141" i="15"/>
  <c r="BE141" i="15"/>
  <c r="BF141" i="15"/>
  <c r="BG141" i="15"/>
  <c r="BH141" i="15"/>
  <c r="BI141" i="15"/>
  <c r="BJ141" i="15"/>
  <c r="BK141" i="15"/>
  <c r="BL141" i="15"/>
  <c r="BM141" i="15"/>
  <c r="BN141" i="15"/>
  <c r="BO141" i="15"/>
  <c r="BP141" i="15"/>
  <c r="BQ141" i="15"/>
  <c r="BR141" i="15"/>
  <c r="BS141" i="15"/>
  <c r="BT141" i="15"/>
  <c r="BU141" i="15"/>
  <c r="BV141" i="15"/>
  <c r="BW141" i="15"/>
  <c r="BX141" i="15"/>
  <c r="BY141" i="15"/>
  <c r="BZ141" i="15"/>
  <c r="CA141" i="15"/>
  <c r="CB141" i="15"/>
  <c r="H142" i="15"/>
  <c r="I142" i="15"/>
  <c r="J142" i="15"/>
  <c r="K142" i="15"/>
  <c r="L142" i="15"/>
  <c r="M142" i="15"/>
  <c r="N142" i="15"/>
  <c r="O142" i="15"/>
  <c r="P142" i="15"/>
  <c r="Q142" i="15"/>
  <c r="R142" i="15"/>
  <c r="S142" i="15"/>
  <c r="T142" i="15"/>
  <c r="U142" i="15"/>
  <c r="V142" i="15"/>
  <c r="W142" i="15"/>
  <c r="X142" i="15"/>
  <c r="Y142" i="15"/>
  <c r="Z142" i="15"/>
  <c r="AA142" i="15"/>
  <c r="AB142" i="15"/>
  <c r="AC142" i="15"/>
  <c r="AD142" i="15"/>
  <c r="AE142" i="15"/>
  <c r="AF142" i="15"/>
  <c r="AG142" i="15"/>
  <c r="AH142" i="15"/>
  <c r="AI142" i="15"/>
  <c r="AJ142" i="15"/>
  <c r="AK142" i="15"/>
  <c r="AL142" i="15"/>
  <c r="AM142" i="15"/>
  <c r="AN142" i="15"/>
  <c r="AO142" i="15"/>
  <c r="AP142" i="15"/>
  <c r="AQ142" i="15"/>
  <c r="AR142" i="15"/>
  <c r="AS142" i="15"/>
  <c r="AT142" i="15"/>
  <c r="AU142" i="15"/>
  <c r="AV142" i="15"/>
  <c r="AW142" i="15"/>
  <c r="AX142" i="15"/>
  <c r="AY142" i="15"/>
  <c r="AZ142" i="15"/>
  <c r="BA142" i="15"/>
  <c r="BB142" i="15"/>
  <c r="BC142" i="15"/>
  <c r="BD142" i="15"/>
  <c r="BE142" i="15"/>
  <c r="BF142" i="15"/>
  <c r="BG142" i="15"/>
  <c r="BH142" i="15"/>
  <c r="BI142" i="15"/>
  <c r="BJ142" i="15"/>
  <c r="BK142" i="15"/>
  <c r="BL142" i="15"/>
  <c r="BM142" i="15"/>
  <c r="BN142" i="15"/>
  <c r="BO142" i="15"/>
  <c r="BP142" i="15"/>
  <c r="BQ142" i="15"/>
  <c r="BR142" i="15"/>
  <c r="BS142" i="15"/>
  <c r="BT142" i="15"/>
  <c r="BU142" i="15"/>
  <c r="BV142" i="15"/>
  <c r="BW142" i="15"/>
  <c r="BX142" i="15"/>
  <c r="BY142" i="15"/>
  <c r="BZ142" i="15"/>
  <c r="CA142" i="15"/>
  <c r="CB142" i="15"/>
  <c r="H143" i="15"/>
  <c r="I143" i="15"/>
  <c r="J143" i="15"/>
  <c r="K143" i="15"/>
  <c r="L143" i="15"/>
  <c r="M143" i="15"/>
  <c r="N143" i="15"/>
  <c r="O143" i="15"/>
  <c r="P143" i="15"/>
  <c r="Q143" i="15"/>
  <c r="R143" i="15"/>
  <c r="S143" i="15"/>
  <c r="T143" i="15"/>
  <c r="V143" i="15"/>
  <c r="W143" i="15"/>
  <c r="X143" i="15"/>
  <c r="Y143" i="15"/>
  <c r="Z143" i="15"/>
  <c r="AA143" i="15"/>
  <c r="AB143" i="15"/>
  <c r="AC143" i="15"/>
  <c r="AD143" i="15"/>
  <c r="AE143" i="15"/>
  <c r="AF143" i="15"/>
  <c r="AH143" i="15"/>
  <c r="AI143" i="15"/>
  <c r="AJ143" i="15"/>
  <c r="AK143" i="15"/>
  <c r="AL143" i="15"/>
  <c r="AN143" i="15"/>
  <c r="AO143" i="15"/>
  <c r="AP143" i="15"/>
  <c r="AQ143" i="15"/>
  <c r="AR143" i="15"/>
  <c r="AS143" i="15"/>
  <c r="AT143" i="15"/>
  <c r="AU143" i="15"/>
  <c r="AV143" i="15"/>
  <c r="AW143" i="15"/>
  <c r="AX143" i="15"/>
  <c r="AY143" i="15"/>
  <c r="AZ143" i="15"/>
  <c r="BA143" i="15"/>
  <c r="BB143" i="15"/>
  <c r="BC143" i="15"/>
  <c r="BD143" i="15"/>
  <c r="BE143" i="15"/>
  <c r="BF143" i="15"/>
  <c r="BG143" i="15"/>
  <c r="BH143" i="15"/>
  <c r="BI143" i="15"/>
  <c r="BJ143" i="15"/>
  <c r="BK143" i="15"/>
  <c r="BL143" i="15"/>
  <c r="BM143" i="15"/>
  <c r="BN143" i="15"/>
  <c r="BO143" i="15"/>
  <c r="BP143" i="15"/>
  <c r="BQ143" i="15"/>
  <c r="BR143" i="15"/>
  <c r="BS143" i="15"/>
  <c r="BT143" i="15"/>
  <c r="BU143" i="15"/>
  <c r="BV143" i="15"/>
  <c r="BW143" i="15"/>
  <c r="BX143" i="15"/>
  <c r="BY143" i="15"/>
  <c r="BZ143" i="15"/>
  <c r="CA143" i="15"/>
  <c r="CB143" i="15"/>
  <c r="H144" i="15"/>
  <c r="I144" i="15"/>
  <c r="J144" i="15"/>
  <c r="K144" i="15"/>
  <c r="L144" i="15"/>
  <c r="M144" i="15"/>
  <c r="N144" i="15"/>
  <c r="O144" i="15"/>
  <c r="P144" i="15"/>
  <c r="Q144" i="15"/>
  <c r="R144" i="15"/>
  <c r="S144" i="15"/>
  <c r="T144" i="15"/>
  <c r="U144" i="15"/>
  <c r="V144" i="15"/>
  <c r="W144" i="15"/>
  <c r="X144" i="15"/>
  <c r="Y144" i="15"/>
  <c r="Z144" i="15"/>
  <c r="AA144" i="15"/>
  <c r="AB144" i="15"/>
  <c r="AC144" i="15"/>
  <c r="AD144" i="15"/>
  <c r="AE144" i="15"/>
  <c r="AF144" i="15"/>
  <c r="AG144" i="15"/>
  <c r="AH144" i="15"/>
  <c r="AI144" i="15"/>
  <c r="AJ144" i="15"/>
  <c r="AK144" i="15"/>
  <c r="AL144" i="15"/>
  <c r="AM144" i="15"/>
  <c r="AN144" i="15"/>
  <c r="AO144" i="15"/>
  <c r="AP144" i="15"/>
  <c r="AQ144" i="15"/>
  <c r="AR144" i="15"/>
  <c r="AS144" i="15"/>
  <c r="AT144" i="15"/>
  <c r="AU144" i="15"/>
  <c r="AV144" i="15"/>
  <c r="AW144" i="15"/>
  <c r="AX144" i="15"/>
  <c r="AY144" i="15"/>
  <c r="AZ144" i="15"/>
  <c r="BA144" i="15"/>
  <c r="BB144" i="15"/>
  <c r="BC144" i="15"/>
  <c r="BD144" i="15"/>
  <c r="BE144" i="15"/>
  <c r="BF144" i="15"/>
  <c r="BG144" i="15"/>
  <c r="BH144" i="15"/>
  <c r="BI144" i="15"/>
  <c r="BJ144" i="15"/>
  <c r="BK144" i="15"/>
  <c r="BL144" i="15"/>
  <c r="BM144" i="15"/>
  <c r="BN144" i="15"/>
  <c r="BO144" i="15"/>
  <c r="BP144" i="15"/>
  <c r="BR144" i="15"/>
  <c r="BS144" i="15"/>
  <c r="BT144" i="15"/>
  <c r="BU144" i="15"/>
  <c r="BV144" i="15"/>
  <c r="BW144" i="15"/>
  <c r="BX144" i="15"/>
  <c r="BY144" i="15"/>
  <c r="BZ144" i="15"/>
  <c r="CA144" i="15"/>
  <c r="CB144" i="15"/>
  <c r="H145" i="15"/>
  <c r="I145" i="15"/>
  <c r="J145" i="15"/>
  <c r="K145" i="15"/>
  <c r="L145" i="15"/>
  <c r="M145" i="15"/>
  <c r="N145" i="15"/>
  <c r="O145" i="15"/>
  <c r="P145" i="15"/>
  <c r="Q145" i="15"/>
  <c r="R145" i="15"/>
  <c r="S145" i="15"/>
  <c r="T145" i="15"/>
  <c r="U145" i="15"/>
  <c r="V145" i="15"/>
  <c r="W145" i="15"/>
  <c r="X145" i="15"/>
  <c r="Y145" i="15"/>
  <c r="Z145" i="15"/>
  <c r="AA145" i="15"/>
  <c r="AB145" i="15"/>
  <c r="AC145" i="15"/>
  <c r="AD145" i="15"/>
  <c r="AE145" i="15"/>
  <c r="AF145" i="15"/>
  <c r="AG145" i="15"/>
  <c r="AH145" i="15"/>
  <c r="AI145" i="15"/>
  <c r="AJ145" i="15"/>
  <c r="AK145" i="15"/>
  <c r="AL145" i="15"/>
  <c r="AM145" i="15"/>
  <c r="AN145" i="15"/>
  <c r="AO145" i="15"/>
  <c r="AP145" i="15"/>
  <c r="AQ145" i="15"/>
  <c r="AR145" i="15"/>
  <c r="AS145" i="15"/>
  <c r="AT145" i="15"/>
  <c r="AU145" i="15"/>
  <c r="AV145" i="15"/>
  <c r="AW145" i="15"/>
  <c r="AX145" i="15"/>
  <c r="AY145" i="15"/>
  <c r="AZ145" i="15"/>
  <c r="BA145" i="15"/>
  <c r="BB145" i="15"/>
  <c r="BC145" i="15"/>
  <c r="BD145" i="15"/>
  <c r="BE145" i="15"/>
  <c r="BF145" i="15"/>
  <c r="BG145" i="15"/>
  <c r="BH145" i="15"/>
  <c r="BI145" i="15"/>
  <c r="BJ145" i="15"/>
  <c r="BK145" i="15"/>
  <c r="BL145" i="15"/>
  <c r="BM145" i="15"/>
  <c r="BN145" i="15"/>
  <c r="BO145" i="15"/>
  <c r="BP145" i="15"/>
  <c r="BQ145" i="15"/>
  <c r="BR145" i="15"/>
  <c r="BS145" i="15"/>
  <c r="BT145" i="15"/>
  <c r="BU145" i="15"/>
  <c r="BV145" i="15"/>
  <c r="BW145" i="15"/>
  <c r="BX145" i="15"/>
  <c r="BY145" i="15"/>
  <c r="BZ145" i="15"/>
  <c r="CA145" i="15"/>
  <c r="CB145" i="15"/>
  <c r="CC145" i="15"/>
  <c r="H146" i="15"/>
  <c r="I146" i="15"/>
  <c r="J146" i="15"/>
  <c r="K146" i="15"/>
  <c r="L146" i="15"/>
  <c r="M146" i="15"/>
  <c r="N146" i="15"/>
  <c r="O146" i="15"/>
  <c r="P146" i="15"/>
  <c r="Q146" i="15"/>
  <c r="R146" i="15"/>
  <c r="S146" i="15"/>
  <c r="T146" i="15"/>
  <c r="U146" i="15"/>
  <c r="V146" i="15"/>
  <c r="W146" i="15"/>
  <c r="X146" i="15"/>
  <c r="Y146" i="15"/>
  <c r="Z146" i="15"/>
  <c r="AA146" i="15"/>
  <c r="AB146" i="15"/>
  <c r="AC146" i="15"/>
  <c r="AD146" i="15"/>
  <c r="AE146" i="15"/>
  <c r="AF146" i="15"/>
  <c r="AG146" i="15"/>
  <c r="AH146" i="15"/>
  <c r="AI146" i="15"/>
  <c r="AJ146" i="15"/>
  <c r="AK146" i="15"/>
  <c r="AL146" i="15"/>
  <c r="AM146" i="15"/>
  <c r="AN146" i="15"/>
  <c r="AO146" i="15"/>
  <c r="AP146" i="15"/>
  <c r="AQ146" i="15"/>
  <c r="AR146" i="15"/>
  <c r="AS146" i="15"/>
  <c r="AT146" i="15"/>
  <c r="AU146" i="15"/>
  <c r="AV146" i="15"/>
  <c r="AW146" i="15"/>
  <c r="AX146" i="15"/>
  <c r="AY146" i="15"/>
  <c r="AZ146" i="15"/>
  <c r="BA146" i="15"/>
  <c r="BB146" i="15"/>
  <c r="BC146" i="15"/>
  <c r="BD146" i="15"/>
  <c r="BE146" i="15"/>
  <c r="BF146" i="15"/>
  <c r="BG146" i="15"/>
  <c r="BH146" i="15"/>
  <c r="BI146" i="15"/>
  <c r="BJ146" i="15"/>
  <c r="BK146" i="15"/>
  <c r="BL146" i="15"/>
  <c r="BM146" i="15"/>
  <c r="BN146" i="15"/>
  <c r="BO146" i="15"/>
  <c r="BP146" i="15"/>
  <c r="BR146" i="15"/>
  <c r="BS146" i="15"/>
  <c r="BT146" i="15"/>
  <c r="BU146" i="15"/>
  <c r="BV146" i="15"/>
  <c r="BW146" i="15"/>
  <c r="BX146" i="15"/>
  <c r="BY146" i="15"/>
  <c r="BZ146" i="15"/>
  <c r="CA146" i="15"/>
  <c r="CB146" i="15"/>
  <c r="H147" i="15"/>
  <c r="I147" i="15"/>
  <c r="J147" i="15"/>
  <c r="K147" i="15"/>
  <c r="L147" i="15"/>
  <c r="M147" i="15"/>
  <c r="N147" i="15"/>
  <c r="O147" i="15"/>
  <c r="P147" i="15"/>
  <c r="Q147" i="15"/>
  <c r="R147" i="15"/>
  <c r="S147" i="15"/>
  <c r="T147" i="15"/>
  <c r="U147" i="15"/>
  <c r="V147" i="15"/>
  <c r="W147" i="15"/>
  <c r="X147" i="15"/>
  <c r="Y147" i="15"/>
  <c r="Z147" i="15"/>
  <c r="AA147" i="15"/>
  <c r="AB147" i="15"/>
  <c r="AC147" i="15"/>
  <c r="AD147" i="15"/>
  <c r="AE147" i="15"/>
  <c r="AF147" i="15"/>
  <c r="AG147" i="15"/>
  <c r="AH147" i="15"/>
  <c r="AI147" i="15"/>
  <c r="AJ147" i="15"/>
  <c r="AK147" i="15"/>
  <c r="AL147" i="15"/>
  <c r="AM147" i="15"/>
  <c r="AN147" i="15"/>
  <c r="AO147" i="15"/>
  <c r="AP147" i="15"/>
  <c r="AQ147" i="15"/>
  <c r="AR147" i="15"/>
  <c r="AS147" i="15"/>
  <c r="AT147" i="15"/>
  <c r="AU147" i="15"/>
  <c r="AV147" i="15"/>
  <c r="AW147" i="15"/>
  <c r="AX147" i="15"/>
  <c r="AY147" i="15"/>
  <c r="AZ147" i="15"/>
  <c r="BA147" i="15"/>
  <c r="BB147" i="15"/>
  <c r="BC147" i="15"/>
  <c r="BD147" i="15"/>
  <c r="BE147" i="15"/>
  <c r="BF147" i="15"/>
  <c r="BG147" i="15"/>
  <c r="BH147" i="15"/>
  <c r="BI147" i="15"/>
  <c r="BJ147" i="15"/>
  <c r="BK147" i="15"/>
  <c r="BL147" i="15"/>
  <c r="BM147" i="15"/>
  <c r="BN147" i="15"/>
  <c r="BO147" i="15"/>
  <c r="BP147" i="15"/>
  <c r="BR147" i="15"/>
  <c r="BS147" i="15"/>
  <c r="BT147" i="15"/>
  <c r="BU147" i="15"/>
  <c r="BV147" i="15"/>
  <c r="BW147" i="15"/>
  <c r="BX147" i="15"/>
  <c r="BY147" i="15"/>
  <c r="BZ147" i="15"/>
  <c r="CA147" i="15"/>
  <c r="CB147" i="15"/>
  <c r="H148" i="15"/>
  <c r="I148" i="15"/>
  <c r="J148" i="15"/>
  <c r="K148" i="15"/>
  <c r="L148" i="15"/>
  <c r="M148" i="15"/>
  <c r="N148" i="15"/>
  <c r="O148" i="15"/>
  <c r="P148" i="15"/>
  <c r="Q148" i="15"/>
  <c r="R148" i="15"/>
  <c r="S148" i="15"/>
  <c r="T148" i="15"/>
  <c r="U148" i="15"/>
  <c r="V148" i="15"/>
  <c r="W148" i="15"/>
  <c r="X148" i="15"/>
  <c r="Y148" i="15"/>
  <c r="Z148" i="15"/>
  <c r="AA148" i="15"/>
  <c r="AB148" i="15"/>
  <c r="AC148" i="15"/>
  <c r="AD148" i="15"/>
  <c r="AE148" i="15"/>
  <c r="AF148" i="15"/>
  <c r="AG148" i="15"/>
  <c r="AH148" i="15"/>
  <c r="AI148" i="15"/>
  <c r="AJ148" i="15"/>
  <c r="AK148" i="15"/>
  <c r="AL148" i="15"/>
  <c r="AM148" i="15"/>
  <c r="AN148" i="15"/>
  <c r="AO148" i="15"/>
  <c r="AP148" i="15"/>
  <c r="AQ148" i="15"/>
  <c r="AR148" i="15"/>
  <c r="AS148" i="15"/>
  <c r="AT148" i="15"/>
  <c r="AU148" i="15"/>
  <c r="AV148" i="15"/>
  <c r="AW148" i="15"/>
  <c r="AX148" i="15"/>
  <c r="AY148" i="15"/>
  <c r="AZ148" i="15"/>
  <c r="BA148" i="15"/>
  <c r="BB148" i="15"/>
  <c r="BC148" i="15"/>
  <c r="BD148" i="15"/>
  <c r="BE148" i="15"/>
  <c r="BF148" i="15"/>
  <c r="BG148" i="15"/>
  <c r="BH148" i="15"/>
  <c r="BI148" i="15"/>
  <c r="BJ148" i="15"/>
  <c r="BK148" i="15"/>
  <c r="BL148" i="15"/>
  <c r="BM148" i="15"/>
  <c r="BN148" i="15"/>
  <c r="BO148" i="15"/>
  <c r="BP148" i="15"/>
  <c r="BQ148" i="15"/>
  <c r="BR148" i="15"/>
  <c r="BS148" i="15"/>
  <c r="BT148" i="15"/>
  <c r="BU148" i="15"/>
  <c r="BV148" i="15"/>
  <c r="BW148" i="15"/>
  <c r="BX148" i="15"/>
  <c r="BY148" i="15"/>
  <c r="BZ148" i="15"/>
  <c r="CA148" i="15"/>
  <c r="CB148" i="15"/>
  <c r="H149" i="15"/>
  <c r="I149" i="15"/>
  <c r="J149" i="15"/>
  <c r="K149" i="15"/>
  <c r="L149" i="15"/>
  <c r="M149" i="15"/>
  <c r="N149" i="15"/>
  <c r="O149" i="15"/>
  <c r="P149" i="15"/>
  <c r="Q149" i="15"/>
  <c r="R149" i="15"/>
  <c r="S149" i="15"/>
  <c r="T149" i="15"/>
  <c r="U149" i="15"/>
  <c r="V149" i="15"/>
  <c r="W149" i="15"/>
  <c r="X149" i="15"/>
  <c r="Y149" i="15"/>
  <c r="Z149" i="15"/>
  <c r="AA149" i="15"/>
  <c r="AB149" i="15"/>
  <c r="AC149" i="15"/>
  <c r="AD149" i="15"/>
  <c r="AE149" i="15"/>
  <c r="AF149" i="15"/>
  <c r="AG149" i="15"/>
  <c r="AH149" i="15"/>
  <c r="AI149" i="15"/>
  <c r="AJ149" i="15"/>
  <c r="AK149" i="15"/>
  <c r="AL149" i="15"/>
  <c r="AM149" i="15"/>
  <c r="AN149" i="15"/>
  <c r="AO149" i="15"/>
  <c r="AP149" i="15"/>
  <c r="AQ149" i="15"/>
  <c r="AR149" i="15"/>
  <c r="AS149" i="15"/>
  <c r="AT149" i="15"/>
  <c r="AU149" i="15"/>
  <c r="AV149" i="15"/>
  <c r="AW149" i="15"/>
  <c r="AX149" i="15"/>
  <c r="AY149" i="15"/>
  <c r="AZ149" i="15"/>
  <c r="BA149" i="15"/>
  <c r="BB149" i="15"/>
  <c r="BC149" i="15"/>
  <c r="BD149" i="15"/>
  <c r="BE149" i="15"/>
  <c r="BF149" i="15"/>
  <c r="BG149" i="15"/>
  <c r="BH149" i="15"/>
  <c r="BI149" i="15"/>
  <c r="BJ149" i="15"/>
  <c r="BK149" i="15"/>
  <c r="BL149" i="15"/>
  <c r="BM149" i="15"/>
  <c r="BN149" i="15"/>
  <c r="BO149" i="15"/>
  <c r="BP149" i="15"/>
  <c r="BQ149" i="15"/>
  <c r="BR149" i="15"/>
  <c r="BS149" i="15"/>
  <c r="BT149" i="15"/>
  <c r="BU149" i="15"/>
  <c r="BV149" i="15"/>
  <c r="BW149" i="15"/>
  <c r="BX149" i="15"/>
  <c r="BY149" i="15"/>
  <c r="BZ149" i="15"/>
  <c r="CA149" i="15"/>
  <c r="CB149" i="15"/>
  <c r="I117" i="15"/>
  <c r="J117" i="15"/>
  <c r="K117" i="15"/>
  <c r="L117" i="15"/>
  <c r="M117" i="15"/>
  <c r="N117" i="15"/>
  <c r="O117" i="15"/>
  <c r="P117" i="15"/>
  <c r="Q117" i="15"/>
  <c r="R117" i="15"/>
  <c r="S117" i="15"/>
  <c r="T117" i="15"/>
  <c r="V117" i="15"/>
  <c r="W117" i="15"/>
  <c r="X117" i="15"/>
  <c r="Y117" i="15"/>
  <c r="Z117" i="15"/>
  <c r="AA117" i="15"/>
  <c r="AB117" i="15"/>
  <c r="AC117" i="15"/>
  <c r="AD117" i="15"/>
  <c r="AE117" i="15"/>
  <c r="AF117" i="15"/>
  <c r="AH117" i="15"/>
  <c r="AI117" i="15"/>
  <c r="AJ117" i="15"/>
  <c r="AK117" i="15"/>
  <c r="AL117" i="15"/>
  <c r="AN117" i="15"/>
  <c r="AO117" i="15"/>
  <c r="AP117" i="15"/>
  <c r="AQ117" i="15"/>
  <c r="AR117" i="15"/>
  <c r="AS117" i="15"/>
  <c r="AT117" i="15"/>
  <c r="AU117" i="15"/>
  <c r="AV117" i="15"/>
  <c r="AW117" i="15"/>
  <c r="AX117" i="15"/>
  <c r="AY117" i="15"/>
  <c r="AZ117" i="15"/>
  <c r="BA117" i="15"/>
  <c r="BB117" i="15"/>
  <c r="BC117" i="15"/>
  <c r="BD117" i="15"/>
  <c r="BE117" i="15"/>
  <c r="BF117" i="15"/>
  <c r="BG117" i="15"/>
  <c r="BH117" i="15"/>
  <c r="BI117" i="15"/>
  <c r="BJ117" i="15"/>
  <c r="BK117" i="15"/>
  <c r="BL117" i="15"/>
  <c r="BM117" i="15"/>
  <c r="BN117" i="15"/>
  <c r="BO117" i="15"/>
  <c r="BP117" i="15"/>
  <c r="BQ117" i="15"/>
  <c r="BR117" i="15"/>
  <c r="BS117" i="15"/>
  <c r="BT117" i="15"/>
  <c r="BU117" i="15"/>
  <c r="BV117" i="15"/>
  <c r="BW117" i="15"/>
  <c r="BX117" i="15"/>
  <c r="BY117" i="15"/>
  <c r="BZ117" i="15"/>
  <c r="CA117" i="15"/>
  <c r="CB117" i="15"/>
  <c r="H117" i="15"/>
  <c r="F84" i="15"/>
  <c r="F173" i="15"/>
  <c r="E118" i="15"/>
  <c r="E119" i="15"/>
  <c r="E120" i="15"/>
  <c r="E121" i="15"/>
  <c r="E123" i="15"/>
  <c r="E124" i="15"/>
  <c r="E125" i="15"/>
  <c r="E126" i="15"/>
  <c r="E127" i="15"/>
  <c r="E128" i="15"/>
  <c r="E129" i="15"/>
  <c r="E130" i="15"/>
  <c r="E131" i="15"/>
  <c r="E132" i="15"/>
  <c r="E133" i="15"/>
  <c r="E134" i="15"/>
  <c r="E135" i="15"/>
  <c r="E136" i="15"/>
  <c r="E137" i="15"/>
  <c r="E138" i="15"/>
  <c r="E139" i="15"/>
  <c r="E140" i="15"/>
  <c r="E141" i="15"/>
  <c r="E142" i="15"/>
  <c r="E143" i="15"/>
  <c r="E144" i="15"/>
  <c r="E145" i="15"/>
  <c r="E146" i="15"/>
  <c r="E147" i="15"/>
  <c r="E148" i="15"/>
  <c r="E149" i="15"/>
  <c r="E117" i="15"/>
  <c r="H116" i="16"/>
  <c r="I116" i="16"/>
  <c r="J116" i="16"/>
  <c r="K116" i="16"/>
  <c r="L116" i="16"/>
  <c r="M116" i="16"/>
  <c r="N116" i="16"/>
  <c r="O116" i="16"/>
  <c r="P116" i="16"/>
  <c r="Q116" i="16"/>
  <c r="R116" i="16"/>
  <c r="S116" i="16"/>
  <c r="T116" i="16"/>
  <c r="V116" i="16"/>
  <c r="W116" i="16"/>
  <c r="X116" i="16"/>
  <c r="Y116" i="16"/>
  <c r="Z116" i="16"/>
  <c r="AA116" i="16"/>
  <c r="AB116" i="16"/>
  <c r="AC116" i="16"/>
  <c r="AD116" i="16"/>
  <c r="AE116" i="16"/>
  <c r="AF116" i="16"/>
  <c r="AH116" i="16"/>
  <c r="AI116" i="16"/>
  <c r="AJ116" i="16"/>
  <c r="AK116" i="16"/>
  <c r="AL116" i="16"/>
  <c r="AN116" i="16"/>
  <c r="AO116" i="16"/>
  <c r="AP116" i="16"/>
  <c r="AQ116" i="16"/>
  <c r="AR116" i="16"/>
  <c r="AS116" i="16"/>
  <c r="AT116" i="16"/>
  <c r="AU116" i="16"/>
  <c r="AV116" i="16"/>
  <c r="AW116" i="16"/>
  <c r="AX116" i="16"/>
  <c r="AY116" i="16"/>
  <c r="AZ116" i="16"/>
  <c r="BA116" i="16"/>
  <c r="BB116" i="16"/>
  <c r="BC116" i="16"/>
  <c r="BD116" i="16"/>
  <c r="BE116" i="16"/>
  <c r="BF116" i="16"/>
  <c r="BG116" i="16"/>
  <c r="BH116" i="16"/>
  <c r="BI116" i="16"/>
  <c r="BJ116" i="16"/>
  <c r="BK116" i="16"/>
  <c r="BL116" i="16"/>
  <c r="BM116" i="16"/>
  <c r="BN116" i="16"/>
  <c r="BO116" i="16"/>
  <c r="BP116" i="16"/>
  <c r="BR116" i="16"/>
  <c r="BS116" i="16"/>
  <c r="BT116" i="16"/>
  <c r="BU116" i="16"/>
  <c r="BV116" i="16"/>
  <c r="BW116" i="16"/>
  <c r="BX116" i="16"/>
  <c r="BY116" i="16"/>
  <c r="BZ116" i="16"/>
  <c r="CA116" i="16"/>
  <c r="CB116" i="16"/>
  <c r="H116" i="19"/>
  <c r="I116" i="19"/>
  <c r="J116" i="19"/>
  <c r="K116" i="19"/>
  <c r="L116" i="19"/>
  <c r="M116" i="19"/>
  <c r="N116" i="19"/>
  <c r="O116" i="19"/>
  <c r="P116" i="19"/>
  <c r="Q116" i="19"/>
  <c r="R116" i="19"/>
  <c r="S116" i="19"/>
  <c r="T116" i="19"/>
  <c r="V116" i="19"/>
  <c r="W116" i="19"/>
  <c r="X116" i="19"/>
  <c r="Y116" i="19"/>
  <c r="Z116" i="19"/>
  <c r="AA116" i="19"/>
  <c r="AB116" i="19"/>
  <c r="AC116" i="19"/>
  <c r="AD116" i="19"/>
  <c r="AE116" i="19"/>
  <c r="AF116" i="19"/>
  <c r="AH116" i="19"/>
  <c r="AI116" i="19"/>
  <c r="AJ116" i="19"/>
  <c r="AK116" i="19"/>
  <c r="AL116" i="19"/>
  <c r="AN116" i="19"/>
  <c r="AO116" i="19"/>
  <c r="AP116" i="19"/>
  <c r="AQ116" i="19"/>
  <c r="AR116" i="19"/>
  <c r="AS116" i="19"/>
  <c r="AT116" i="19"/>
  <c r="AU116" i="19"/>
  <c r="AV116" i="19"/>
  <c r="AW116" i="19"/>
  <c r="AX116" i="19"/>
  <c r="AY116" i="19"/>
  <c r="AZ116" i="19"/>
  <c r="BA116" i="19"/>
  <c r="BB116" i="19"/>
  <c r="BC116" i="19"/>
  <c r="BD116" i="19"/>
  <c r="BE116" i="19"/>
  <c r="BF116" i="19"/>
  <c r="BG116" i="19"/>
  <c r="BH116" i="19"/>
  <c r="BI116" i="19"/>
  <c r="BJ116" i="19"/>
  <c r="BK116" i="19"/>
  <c r="BL116" i="19"/>
  <c r="BM116" i="19"/>
  <c r="BN116" i="19"/>
  <c r="BO116" i="19"/>
  <c r="BP116" i="19"/>
  <c r="BR116" i="19"/>
  <c r="BS116" i="19"/>
  <c r="BT116" i="19"/>
  <c r="BU116" i="19"/>
  <c r="BV116" i="19"/>
  <c r="BW116" i="19"/>
  <c r="BX116" i="19"/>
  <c r="BY116" i="19"/>
  <c r="BZ116" i="19"/>
  <c r="CA116" i="19"/>
  <c r="CB116" i="19"/>
  <c r="H116" i="18"/>
  <c r="I116" i="18"/>
  <c r="J116" i="18"/>
  <c r="K116" i="18"/>
  <c r="L116" i="18"/>
  <c r="M116" i="18"/>
  <c r="N116" i="18"/>
  <c r="O116" i="18"/>
  <c r="P116" i="18"/>
  <c r="Q116" i="18"/>
  <c r="R116" i="18"/>
  <c r="S116" i="18"/>
  <c r="T116" i="18"/>
  <c r="V116" i="18"/>
  <c r="W116" i="18"/>
  <c r="X116" i="18"/>
  <c r="Y116" i="18"/>
  <c r="Z116" i="18"/>
  <c r="AA116" i="18"/>
  <c r="AB116" i="18"/>
  <c r="AC116" i="18"/>
  <c r="AD116" i="18"/>
  <c r="AE116" i="18"/>
  <c r="AF116" i="18"/>
  <c r="AH116" i="18"/>
  <c r="AI116" i="18"/>
  <c r="AJ116" i="18"/>
  <c r="AK116" i="18"/>
  <c r="AL116" i="18"/>
  <c r="AN116" i="18"/>
  <c r="AO116" i="18"/>
  <c r="AP116" i="18"/>
  <c r="AQ116" i="18"/>
  <c r="AR116" i="18"/>
  <c r="AS116" i="18"/>
  <c r="AT116" i="18"/>
  <c r="AU116" i="18"/>
  <c r="AV116" i="18"/>
  <c r="AW116" i="18"/>
  <c r="AX116" i="18"/>
  <c r="AY116" i="18"/>
  <c r="AZ116" i="18"/>
  <c r="BA116" i="18"/>
  <c r="BB116" i="18"/>
  <c r="BC116" i="18"/>
  <c r="BD116" i="18"/>
  <c r="BE116" i="18"/>
  <c r="BF116" i="18"/>
  <c r="BG116" i="18"/>
  <c r="BH116" i="18"/>
  <c r="BI116" i="18"/>
  <c r="BJ116" i="18"/>
  <c r="BK116" i="18"/>
  <c r="BL116" i="18"/>
  <c r="BM116" i="18"/>
  <c r="BN116" i="18"/>
  <c r="BO116" i="18"/>
  <c r="BP116" i="18"/>
  <c r="BR116" i="18"/>
  <c r="BS116" i="18"/>
  <c r="BT116" i="18"/>
  <c r="BU116" i="18"/>
  <c r="BV116" i="18"/>
  <c r="BW116" i="18"/>
  <c r="BX116" i="18"/>
  <c r="BY116" i="18"/>
  <c r="BZ116" i="18"/>
  <c r="CA116" i="18"/>
  <c r="CB116" i="18"/>
  <c r="H116" i="17"/>
  <c r="I116" i="17"/>
  <c r="J116" i="17"/>
  <c r="K116" i="17"/>
  <c r="L116" i="17"/>
  <c r="M116" i="17"/>
  <c r="N116" i="17"/>
  <c r="O116" i="17"/>
  <c r="P116" i="17"/>
  <c r="Q116" i="17"/>
  <c r="R116" i="17"/>
  <c r="S116" i="17"/>
  <c r="T116" i="17"/>
  <c r="V116" i="17"/>
  <c r="W116" i="17"/>
  <c r="X116" i="17"/>
  <c r="Y116" i="17"/>
  <c r="Z116" i="17"/>
  <c r="AA116" i="17"/>
  <c r="AB116" i="17"/>
  <c r="AC116" i="17"/>
  <c r="AD116" i="17"/>
  <c r="AE116" i="17"/>
  <c r="AF116" i="17"/>
  <c r="AH116" i="17"/>
  <c r="AI116" i="17"/>
  <c r="AJ116" i="17"/>
  <c r="AK116" i="17"/>
  <c r="AL116" i="17"/>
  <c r="AN116" i="17"/>
  <c r="AO116" i="17"/>
  <c r="AP116" i="17"/>
  <c r="AQ116" i="17"/>
  <c r="AR116" i="17"/>
  <c r="AS116" i="17"/>
  <c r="AT116" i="17"/>
  <c r="AU116" i="17"/>
  <c r="AV116" i="17"/>
  <c r="AW116" i="17"/>
  <c r="AX116" i="17"/>
  <c r="AY116" i="17"/>
  <c r="AZ116" i="17"/>
  <c r="BA116" i="17"/>
  <c r="BB116" i="17"/>
  <c r="BC116" i="17"/>
  <c r="BD116" i="17"/>
  <c r="BE116" i="17"/>
  <c r="BF116" i="17"/>
  <c r="BG116" i="17"/>
  <c r="BH116" i="17"/>
  <c r="BI116" i="17"/>
  <c r="BJ116" i="17"/>
  <c r="BK116" i="17"/>
  <c r="BL116" i="17"/>
  <c r="BM116" i="17"/>
  <c r="BN116" i="17"/>
  <c r="BO116" i="17"/>
  <c r="BP116" i="17"/>
  <c r="BR116" i="17"/>
  <c r="BS116" i="17"/>
  <c r="BT116" i="17"/>
  <c r="BU116" i="17"/>
  <c r="BV116" i="17"/>
  <c r="BW116" i="17"/>
  <c r="BX116" i="17"/>
  <c r="BY116" i="17"/>
  <c r="BZ116" i="17"/>
  <c r="CA116" i="17"/>
  <c r="CB116" i="17"/>
  <c r="F165" i="15" l="1"/>
  <c r="F115" i="15"/>
  <c r="M150" i="15"/>
  <c r="S150" i="15"/>
  <c r="O150" i="15"/>
  <c r="K150" i="15"/>
  <c r="W150" i="15"/>
  <c r="R150" i="15"/>
  <c r="N150" i="15"/>
  <c r="J150" i="15"/>
  <c r="V150" i="15"/>
  <c r="Q150" i="15"/>
  <c r="I150" i="15"/>
  <c r="T150" i="15"/>
  <c r="P150" i="15"/>
  <c r="L150" i="15"/>
  <c r="H150" i="15"/>
  <c r="X150" i="15"/>
  <c r="W150" i="16"/>
  <c r="X150" i="16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E17" i="2"/>
  <c r="E18" i="2"/>
  <c r="E19" i="2"/>
  <c r="E16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R12" i="2"/>
  <c r="BS12" i="2"/>
  <c r="BT12" i="2"/>
  <c r="BU12" i="2"/>
  <c r="BV12" i="2"/>
  <c r="BW12" i="2"/>
  <c r="BX12" i="2"/>
  <c r="BY12" i="2"/>
  <c r="BZ12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E20" i="2"/>
  <c r="E21" i="2"/>
  <c r="E22" i="2"/>
  <c r="E23" i="2"/>
  <c r="E13" i="2"/>
  <c r="E14" i="2"/>
  <c r="E15" i="2"/>
  <c r="E12" i="2"/>
  <c r="B16" i="2" a="1"/>
  <c r="B16" i="2" s="1"/>
  <c r="C27" i="2" s="1"/>
  <c r="B12" i="2" a="1"/>
  <c r="B12" i="2" s="1"/>
  <c r="C26" i="2" s="1"/>
  <c r="Z150" i="16" l="1"/>
  <c r="Z159" i="15"/>
  <c r="Z150" i="15" s="1"/>
  <c r="Y150" i="16"/>
  <c r="Y159" i="15"/>
  <c r="Y150" i="15" s="1"/>
  <c r="E27" i="2"/>
  <c r="E28" i="2"/>
  <c r="E26" i="2"/>
  <c r="BY26" i="2"/>
  <c r="BU26" i="2"/>
  <c r="BQ26" i="2"/>
  <c r="BM26" i="2"/>
  <c r="BI26" i="2"/>
  <c r="BE26" i="2"/>
  <c r="BA26" i="2"/>
  <c r="AW26" i="2"/>
  <c r="AS26" i="2"/>
  <c r="AO26" i="2"/>
  <c r="AK26" i="2"/>
  <c r="AG26" i="2"/>
  <c r="AC26" i="2"/>
  <c r="Y26" i="2"/>
  <c r="U26" i="2"/>
  <c r="Q26" i="2"/>
  <c r="M26" i="2"/>
  <c r="I26" i="2"/>
  <c r="BY27" i="2"/>
  <c r="BU27" i="2"/>
  <c r="BQ27" i="2"/>
  <c r="BM27" i="2"/>
  <c r="BI27" i="2"/>
  <c r="BE27" i="2"/>
  <c r="BA27" i="2"/>
  <c r="AW27" i="2"/>
  <c r="AS27" i="2"/>
  <c r="AO27" i="2"/>
  <c r="AK27" i="2"/>
  <c r="AG27" i="2"/>
  <c r="AC27" i="2"/>
  <c r="Y27" i="2"/>
  <c r="U27" i="2"/>
  <c r="Q27" i="2"/>
  <c r="M27" i="2"/>
  <c r="I27" i="2"/>
  <c r="BX26" i="2"/>
  <c r="BT26" i="2"/>
  <c r="BP26" i="2"/>
  <c r="BL26" i="2"/>
  <c r="BH26" i="2"/>
  <c r="BD26" i="2"/>
  <c r="AZ26" i="2"/>
  <c r="AV26" i="2"/>
  <c r="AR26" i="2"/>
  <c r="AN26" i="2"/>
  <c r="AJ26" i="2"/>
  <c r="BX27" i="2"/>
  <c r="BT27" i="2"/>
  <c r="BP27" i="2"/>
  <c r="BL27" i="2"/>
  <c r="BH27" i="2"/>
  <c r="BD27" i="2"/>
  <c r="AZ27" i="2"/>
  <c r="AV27" i="2"/>
  <c r="AR27" i="2"/>
  <c r="AN27" i="2"/>
  <c r="AJ27" i="2"/>
  <c r="AF27" i="2"/>
  <c r="AB27" i="2"/>
  <c r="X27" i="2"/>
  <c r="T27" i="2"/>
  <c r="P27" i="2"/>
  <c r="L27" i="2"/>
  <c r="H27" i="2"/>
  <c r="R26" i="2"/>
  <c r="BW26" i="2"/>
  <c r="BS26" i="2"/>
  <c r="BO26" i="2"/>
  <c r="BK26" i="2"/>
  <c r="BG26" i="2"/>
  <c r="BC26" i="2"/>
  <c r="AY26" i="2"/>
  <c r="AU26" i="2"/>
  <c r="AQ26" i="2"/>
  <c r="AM26" i="2"/>
  <c r="AI26" i="2"/>
  <c r="AE26" i="2"/>
  <c r="AA26" i="2"/>
  <c r="W26" i="2"/>
  <c r="S26" i="2"/>
  <c r="O26" i="2"/>
  <c r="K26" i="2"/>
  <c r="G26" i="2"/>
  <c r="BW27" i="2"/>
  <c r="BS27" i="2"/>
  <c r="BO27" i="2"/>
  <c r="BK27" i="2"/>
  <c r="BG27" i="2"/>
  <c r="BC27" i="2"/>
  <c r="AY27" i="2"/>
  <c r="AU27" i="2"/>
  <c r="AQ27" i="2"/>
  <c r="AM27" i="2"/>
  <c r="AI27" i="2"/>
  <c r="AE27" i="2"/>
  <c r="AA27" i="2"/>
  <c r="W27" i="2"/>
  <c r="S27" i="2"/>
  <c r="O27" i="2"/>
  <c r="K27" i="2"/>
  <c r="G27" i="2"/>
  <c r="BZ26" i="2"/>
  <c r="BV26" i="2"/>
  <c r="BR26" i="2"/>
  <c r="BN26" i="2"/>
  <c r="BJ26" i="2"/>
  <c r="BF26" i="2"/>
  <c r="BB26" i="2"/>
  <c r="AX26" i="2"/>
  <c r="AT26" i="2"/>
  <c r="AP26" i="2"/>
  <c r="AL26" i="2"/>
  <c r="AH26" i="2"/>
  <c r="AD26" i="2"/>
  <c r="Z26" i="2"/>
  <c r="V26" i="2"/>
  <c r="N26" i="2"/>
  <c r="J26" i="2"/>
  <c r="F26" i="2"/>
  <c r="BZ27" i="2"/>
  <c r="BV27" i="2"/>
  <c r="BR27" i="2"/>
  <c r="BN27" i="2"/>
  <c r="BJ27" i="2"/>
  <c r="BF27" i="2"/>
  <c r="BB27" i="2"/>
  <c r="AX27" i="2"/>
  <c r="AT27" i="2"/>
  <c r="AP27" i="2"/>
  <c r="AL27" i="2"/>
  <c r="AH27" i="2"/>
  <c r="AD27" i="2"/>
  <c r="Z27" i="2"/>
  <c r="V27" i="2"/>
  <c r="R27" i="2"/>
  <c r="N27" i="2"/>
  <c r="J27" i="2"/>
  <c r="F27" i="2"/>
  <c r="AF26" i="2"/>
  <c r="AB26" i="2"/>
  <c r="X26" i="2"/>
  <c r="T26" i="2"/>
  <c r="P26" i="2"/>
  <c r="L26" i="2"/>
  <c r="H26" i="2"/>
  <c r="C72" i="2"/>
  <c r="C71" i="2"/>
  <c r="C63" i="2"/>
  <c r="C62" i="2"/>
  <c r="C54" i="2"/>
  <c r="C53" i="2"/>
  <c r="C45" i="2"/>
  <c r="C44" i="2"/>
  <c r="C36" i="2"/>
  <c r="C35" i="2"/>
  <c r="AA150" i="16" l="1"/>
  <c r="AA159" i="15"/>
  <c r="AA150" i="15" s="1"/>
  <c r="G206" i="19"/>
  <c r="G205" i="19"/>
  <c r="G199" i="19"/>
  <c r="G187" i="19"/>
  <c r="G184" i="19"/>
  <c r="G183" i="19"/>
  <c r="G182" i="19"/>
  <c r="G181" i="19"/>
  <c r="CB174" i="19"/>
  <c r="CB24" i="19" s="1"/>
  <c r="CA174" i="19"/>
  <c r="CA24" i="19" s="1"/>
  <c r="BX72" i="2" s="1"/>
  <c r="BZ174" i="19"/>
  <c r="BZ24" i="19" s="1"/>
  <c r="BW72" i="2" s="1"/>
  <c r="BY174" i="19"/>
  <c r="BY24" i="19" s="1"/>
  <c r="BX174" i="19"/>
  <c r="BX24" i="19" s="1"/>
  <c r="BW174" i="19"/>
  <c r="BW24" i="19" s="1"/>
  <c r="BT72" i="2" s="1"/>
  <c r="BV174" i="19"/>
  <c r="BV24" i="19" s="1"/>
  <c r="BS72" i="2" s="1"/>
  <c r="BU174" i="19"/>
  <c r="BU24" i="19" s="1"/>
  <c r="BT174" i="19"/>
  <c r="BT24" i="19" s="1"/>
  <c r="BS174" i="19"/>
  <c r="BS24" i="19" s="1"/>
  <c r="BP72" i="2" s="1"/>
  <c r="BR174" i="19"/>
  <c r="BR24" i="19" s="1"/>
  <c r="BO72" i="2" s="1"/>
  <c r="BP174" i="19"/>
  <c r="BP24" i="19" s="1"/>
  <c r="BO174" i="19"/>
  <c r="BO24" i="19" s="1"/>
  <c r="BL72" i="2" s="1"/>
  <c r="BN174" i="19"/>
  <c r="BN24" i="19" s="1"/>
  <c r="BK72" i="2" s="1"/>
  <c r="BM174" i="19"/>
  <c r="BM24" i="19" s="1"/>
  <c r="BL174" i="19"/>
  <c r="BL24" i="19" s="1"/>
  <c r="BK174" i="19"/>
  <c r="BK24" i="19" s="1"/>
  <c r="BH72" i="2" s="1"/>
  <c r="BJ174" i="19"/>
  <c r="BJ24" i="19" s="1"/>
  <c r="BG72" i="2" s="1"/>
  <c r="BI174" i="19"/>
  <c r="BI24" i="19" s="1"/>
  <c r="BH174" i="19"/>
  <c r="BH24" i="19" s="1"/>
  <c r="BG174" i="19"/>
  <c r="BF174" i="19"/>
  <c r="BF24" i="19" s="1"/>
  <c r="BC72" i="2" s="1"/>
  <c r="BD174" i="19"/>
  <c r="BD24" i="19" s="1"/>
  <c r="BC174" i="19"/>
  <c r="BC24" i="19" s="1"/>
  <c r="AZ72" i="2" s="1"/>
  <c r="BB174" i="19"/>
  <c r="BB24" i="19" s="1"/>
  <c r="AY72" i="2" s="1"/>
  <c r="BA174" i="19"/>
  <c r="BA24" i="19" s="1"/>
  <c r="AZ174" i="19"/>
  <c r="AZ24" i="19" s="1"/>
  <c r="AY174" i="19"/>
  <c r="AY24" i="19" s="1"/>
  <c r="AV72" i="2" s="1"/>
  <c r="AX174" i="19"/>
  <c r="AX24" i="19" s="1"/>
  <c r="AU72" i="2" s="1"/>
  <c r="AW174" i="19"/>
  <c r="AW24" i="19" s="1"/>
  <c r="AV174" i="19"/>
  <c r="AV24" i="19" s="1"/>
  <c r="AU174" i="19"/>
  <c r="AU24" i="19" s="1"/>
  <c r="AR72" i="2" s="1"/>
  <c r="AT174" i="19"/>
  <c r="AT24" i="19" s="1"/>
  <c r="AQ72" i="2" s="1"/>
  <c r="AR174" i="19"/>
  <c r="AR24" i="19" s="1"/>
  <c r="AQ174" i="19"/>
  <c r="AQ24" i="19" s="1"/>
  <c r="AN72" i="2" s="1"/>
  <c r="AP174" i="19"/>
  <c r="AP24" i="19" s="1"/>
  <c r="AM72" i="2" s="1"/>
  <c r="AO174" i="19"/>
  <c r="AO24" i="19" s="1"/>
  <c r="AN174" i="19"/>
  <c r="AN24" i="19" s="1"/>
  <c r="AM174" i="19"/>
  <c r="AM24" i="19" s="1"/>
  <c r="AJ72" i="2" s="1"/>
  <c r="AL174" i="19"/>
  <c r="AL24" i="19" s="1"/>
  <c r="AI72" i="2" s="1"/>
  <c r="AK174" i="19"/>
  <c r="AJ174" i="19"/>
  <c r="AJ24" i="19" s="1"/>
  <c r="AI174" i="19"/>
  <c r="AI24" i="19" s="1"/>
  <c r="AF72" i="2" s="1"/>
  <c r="AH174" i="19"/>
  <c r="AH24" i="19" s="1"/>
  <c r="AE72" i="2" s="1"/>
  <c r="AF174" i="19"/>
  <c r="AF24" i="19" s="1"/>
  <c r="AE174" i="19"/>
  <c r="AE24" i="19" s="1"/>
  <c r="AB72" i="2" s="1"/>
  <c r="AD174" i="19"/>
  <c r="AD24" i="19" s="1"/>
  <c r="AA72" i="2" s="1"/>
  <c r="AC174" i="19"/>
  <c r="AC24" i="19" s="1"/>
  <c r="AB174" i="19"/>
  <c r="AB24" i="19" s="1"/>
  <c r="AA174" i="19"/>
  <c r="AA24" i="19" s="1"/>
  <c r="X72" i="2" s="1"/>
  <c r="Z174" i="19"/>
  <c r="Z24" i="19" s="1"/>
  <c r="W72" i="2" s="1"/>
  <c r="Y174" i="19"/>
  <c r="Y24" i="19" s="1"/>
  <c r="X174" i="19"/>
  <c r="X24" i="19" s="1"/>
  <c r="W174" i="19"/>
  <c r="W24" i="19" s="1"/>
  <c r="T72" i="2" s="1"/>
  <c r="V174" i="19"/>
  <c r="V24" i="19" s="1"/>
  <c r="S72" i="2" s="1"/>
  <c r="T174" i="19"/>
  <c r="T24" i="19" s="1"/>
  <c r="S174" i="19"/>
  <c r="S24" i="19" s="1"/>
  <c r="P72" i="2" s="1"/>
  <c r="R174" i="19"/>
  <c r="R24" i="19" s="1"/>
  <c r="O72" i="2" s="1"/>
  <c r="Q174" i="19"/>
  <c r="Q24" i="19" s="1"/>
  <c r="P174" i="19"/>
  <c r="P24" i="19" s="1"/>
  <c r="O174" i="19"/>
  <c r="O24" i="19" s="1"/>
  <c r="L72" i="2" s="1"/>
  <c r="N174" i="19"/>
  <c r="N24" i="19" s="1"/>
  <c r="K72" i="2" s="1"/>
  <c r="M174" i="19"/>
  <c r="M24" i="19" s="1"/>
  <c r="L174" i="19"/>
  <c r="L24" i="19" s="1"/>
  <c r="K174" i="19"/>
  <c r="K24" i="19" s="1"/>
  <c r="H72" i="2" s="1"/>
  <c r="J174" i="19"/>
  <c r="J24" i="19" s="1"/>
  <c r="G72" i="2" s="1"/>
  <c r="I174" i="19"/>
  <c r="I24" i="19" s="1"/>
  <c r="H174" i="19"/>
  <c r="H24" i="19" s="1"/>
  <c r="E172" i="19"/>
  <c r="G172" i="19" s="1"/>
  <c r="G171" i="19"/>
  <c r="E170" i="19"/>
  <c r="G170" i="19" s="1"/>
  <c r="G169" i="19"/>
  <c r="E168" i="19"/>
  <c r="G168" i="19" s="1"/>
  <c r="G167" i="19"/>
  <c r="CB166" i="19"/>
  <c r="CB23" i="19" s="1"/>
  <c r="CA166" i="19"/>
  <c r="CA23" i="19" s="1"/>
  <c r="BX63" i="2" s="1"/>
  <c r="BZ166" i="19"/>
  <c r="BZ23" i="19" s="1"/>
  <c r="BW63" i="2" s="1"/>
  <c r="BY166" i="19"/>
  <c r="BY23" i="19" s="1"/>
  <c r="BV63" i="2" s="1"/>
  <c r="BX166" i="19"/>
  <c r="BX23" i="19" s="1"/>
  <c r="BW166" i="19"/>
  <c r="BW23" i="19" s="1"/>
  <c r="BT63" i="2" s="1"/>
  <c r="BV166" i="19"/>
  <c r="BV23" i="19" s="1"/>
  <c r="BS63" i="2" s="1"/>
  <c r="BU166" i="19"/>
  <c r="BU23" i="19" s="1"/>
  <c r="BR63" i="2" s="1"/>
  <c r="BT166" i="19"/>
  <c r="BT23" i="19" s="1"/>
  <c r="BS166" i="19"/>
  <c r="BS23" i="19" s="1"/>
  <c r="BP63" i="2" s="1"/>
  <c r="BR166" i="19"/>
  <c r="BR23" i="19" s="1"/>
  <c r="BO63" i="2" s="1"/>
  <c r="BP166" i="19"/>
  <c r="BP23" i="19" s="1"/>
  <c r="BO166" i="19"/>
  <c r="BO23" i="19" s="1"/>
  <c r="BL63" i="2" s="1"/>
  <c r="BN166" i="19"/>
  <c r="BN23" i="19" s="1"/>
  <c r="BK63" i="2" s="1"/>
  <c r="BM166" i="19"/>
  <c r="BL166" i="19"/>
  <c r="BL23" i="19" s="1"/>
  <c r="BK166" i="19"/>
  <c r="BJ166" i="19"/>
  <c r="BJ23" i="19" s="1"/>
  <c r="BG63" i="2" s="1"/>
  <c r="BI166" i="19"/>
  <c r="BI23" i="19" s="1"/>
  <c r="BF63" i="2" s="1"/>
  <c r="BH166" i="19"/>
  <c r="BH23" i="19" s="1"/>
  <c r="BG166" i="19"/>
  <c r="BG23" i="19" s="1"/>
  <c r="BD63" i="2" s="1"/>
  <c r="BF166" i="19"/>
  <c r="BF23" i="19" s="1"/>
  <c r="BC63" i="2" s="1"/>
  <c r="BD166" i="19"/>
  <c r="BD23" i="19" s="1"/>
  <c r="BC166" i="19"/>
  <c r="BC23" i="19" s="1"/>
  <c r="AZ63" i="2" s="1"/>
  <c r="BB166" i="19"/>
  <c r="BB23" i="19" s="1"/>
  <c r="AY63" i="2" s="1"/>
  <c r="BA166" i="19"/>
  <c r="BA23" i="19" s="1"/>
  <c r="AX63" i="2" s="1"/>
  <c r="AZ166" i="19"/>
  <c r="AZ23" i="19" s="1"/>
  <c r="AY166" i="19"/>
  <c r="AY23" i="19" s="1"/>
  <c r="AV63" i="2" s="1"/>
  <c r="AX166" i="19"/>
  <c r="AX23" i="19" s="1"/>
  <c r="AU63" i="2" s="1"/>
  <c r="AW166" i="19"/>
  <c r="AW23" i="19" s="1"/>
  <c r="AT63" i="2" s="1"/>
  <c r="AV166" i="19"/>
  <c r="AV23" i="19" s="1"/>
  <c r="AU166" i="19"/>
  <c r="AU23" i="19" s="1"/>
  <c r="AR63" i="2" s="1"/>
  <c r="AT166" i="19"/>
  <c r="AT23" i="19" s="1"/>
  <c r="AQ63" i="2" s="1"/>
  <c r="AR166" i="19"/>
  <c r="AR23" i="19" s="1"/>
  <c r="AQ166" i="19"/>
  <c r="AQ23" i="19" s="1"/>
  <c r="AN63" i="2" s="1"/>
  <c r="AP166" i="19"/>
  <c r="AP23" i="19" s="1"/>
  <c r="AM63" i="2" s="1"/>
  <c r="AO166" i="19"/>
  <c r="AO23" i="19" s="1"/>
  <c r="AL63" i="2" s="1"/>
  <c r="AN166" i="19"/>
  <c r="AN23" i="19" s="1"/>
  <c r="AM166" i="19"/>
  <c r="AM23" i="19" s="1"/>
  <c r="AJ63" i="2" s="1"/>
  <c r="AL166" i="19"/>
  <c r="AL23" i="19" s="1"/>
  <c r="AI63" i="2" s="1"/>
  <c r="AK166" i="19"/>
  <c r="AK23" i="19" s="1"/>
  <c r="AH63" i="2" s="1"/>
  <c r="AJ166" i="19"/>
  <c r="AJ23" i="19" s="1"/>
  <c r="AI166" i="19"/>
  <c r="AI23" i="19" s="1"/>
  <c r="AF63" i="2" s="1"/>
  <c r="AH166" i="19"/>
  <c r="AH23" i="19" s="1"/>
  <c r="AE63" i="2" s="1"/>
  <c r="AF166" i="19"/>
  <c r="AF23" i="19" s="1"/>
  <c r="AE166" i="19"/>
  <c r="AE23" i="19" s="1"/>
  <c r="AB63" i="2" s="1"/>
  <c r="AD166" i="19"/>
  <c r="AD85" i="19" s="1"/>
  <c r="AD21" i="19" s="1"/>
  <c r="AC166" i="19"/>
  <c r="AC23" i="19" s="1"/>
  <c r="Z63" i="2" s="1"/>
  <c r="AB166" i="19"/>
  <c r="AA166" i="19"/>
  <c r="AA23" i="19" s="1"/>
  <c r="X63" i="2" s="1"/>
  <c r="Z166" i="19"/>
  <c r="Z85" i="19" s="1"/>
  <c r="Z21" i="19" s="1"/>
  <c r="Y166" i="19"/>
  <c r="Y23" i="19" s="1"/>
  <c r="V63" i="2" s="1"/>
  <c r="X166" i="19"/>
  <c r="X23" i="19" s="1"/>
  <c r="W166" i="19"/>
  <c r="W23" i="19" s="1"/>
  <c r="T63" i="2" s="1"/>
  <c r="V166" i="19"/>
  <c r="V85" i="19" s="1"/>
  <c r="V21" i="19" s="1"/>
  <c r="U166" i="19"/>
  <c r="U23" i="19" s="1"/>
  <c r="R63" i="2" s="1"/>
  <c r="T166" i="19"/>
  <c r="T23" i="19" s="1"/>
  <c r="S166" i="19"/>
  <c r="S85" i="19" s="1"/>
  <c r="S21" i="19" s="1"/>
  <c r="R166" i="19"/>
  <c r="Q166" i="19"/>
  <c r="Q85" i="19" s="1"/>
  <c r="Q21" i="19" s="1"/>
  <c r="P166" i="19"/>
  <c r="P23" i="19" s="1"/>
  <c r="O166" i="19"/>
  <c r="O23" i="19" s="1"/>
  <c r="L63" i="2" s="1"/>
  <c r="N166" i="19"/>
  <c r="N85" i="19" s="1"/>
  <c r="N21" i="19" s="1"/>
  <c r="M166" i="19"/>
  <c r="M23" i="19" s="1"/>
  <c r="J63" i="2" s="1"/>
  <c r="L166" i="19"/>
  <c r="L23" i="19" s="1"/>
  <c r="K166" i="19"/>
  <c r="K23" i="19" s="1"/>
  <c r="H63" i="2" s="1"/>
  <c r="J166" i="19"/>
  <c r="J85" i="19" s="1"/>
  <c r="J21" i="19" s="1"/>
  <c r="I166" i="19"/>
  <c r="I23" i="19" s="1"/>
  <c r="F63" i="2" s="1"/>
  <c r="H166" i="19"/>
  <c r="G164" i="19"/>
  <c r="G163" i="19"/>
  <c r="G162" i="19"/>
  <c r="G161" i="19"/>
  <c r="G160" i="19"/>
  <c r="G159" i="19"/>
  <c r="G158" i="19"/>
  <c r="G157" i="19"/>
  <c r="G156" i="19"/>
  <c r="G155" i="19"/>
  <c r="G154" i="19"/>
  <c r="G153" i="19"/>
  <c r="G152" i="19"/>
  <c r="G151" i="19"/>
  <c r="BP85" i="19"/>
  <c r="BP21" i="19" s="1"/>
  <c r="G149" i="19"/>
  <c r="G148" i="19"/>
  <c r="G147" i="19"/>
  <c r="G146" i="19"/>
  <c r="G144" i="19"/>
  <c r="G143" i="19"/>
  <c r="G142" i="19"/>
  <c r="G141" i="19"/>
  <c r="G140" i="19"/>
  <c r="G139" i="19"/>
  <c r="G138" i="19"/>
  <c r="G137" i="19"/>
  <c r="G136" i="19"/>
  <c r="G135" i="19"/>
  <c r="G134" i="19"/>
  <c r="G133" i="19"/>
  <c r="G132" i="19"/>
  <c r="G131" i="19"/>
  <c r="G130" i="19"/>
  <c r="G129" i="19"/>
  <c r="G128" i="19"/>
  <c r="G127" i="19"/>
  <c r="G126" i="19"/>
  <c r="G125" i="19"/>
  <c r="G124" i="19"/>
  <c r="G123" i="19"/>
  <c r="G121" i="19"/>
  <c r="G120" i="19"/>
  <c r="G119" i="19"/>
  <c r="G118" i="19"/>
  <c r="G114" i="19"/>
  <c r="G113" i="19"/>
  <c r="G112" i="19"/>
  <c r="G111" i="19"/>
  <c r="G109" i="19"/>
  <c r="G108" i="19"/>
  <c r="G107" i="19"/>
  <c r="G106" i="19"/>
  <c r="G105" i="19"/>
  <c r="G103" i="19"/>
  <c r="C103" i="19"/>
  <c r="G102" i="19"/>
  <c r="C102" i="19"/>
  <c r="G101" i="19"/>
  <c r="C101" i="19"/>
  <c r="G100" i="19"/>
  <c r="C100" i="19"/>
  <c r="G99" i="19"/>
  <c r="C99" i="19"/>
  <c r="G98" i="19"/>
  <c r="C98" i="19"/>
  <c r="G97" i="19"/>
  <c r="C97" i="19"/>
  <c r="G96" i="19"/>
  <c r="C96" i="19"/>
  <c r="G95" i="19"/>
  <c r="C95" i="19"/>
  <c r="G94" i="19"/>
  <c r="C94" i="19"/>
  <c r="G92" i="19"/>
  <c r="G91" i="19"/>
  <c r="G90" i="19"/>
  <c r="G89" i="19"/>
  <c r="G88" i="19"/>
  <c r="E83" i="19"/>
  <c r="C83" i="19"/>
  <c r="G82" i="19"/>
  <c r="C82" i="19"/>
  <c r="CB81" i="19"/>
  <c r="CB14" i="19" s="1"/>
  <c r="BY45" i="2" s="1"/>
  <c r="CA81" i="19"/>
  <c r="CA14" i="19" s="1"/>
  <c r="BX45" i="2" s="1"/>
  <c r="BZ81" i="19"/>
  <c r="BY81" i="19"/>
  <c r="BY14" i="19" s="1"/>
  <c r="BV45" i="2" s="1"/>
  <c r="BX81" i="19"/>
  <c r="BW81" i="19"/>
  <c r="BW14" i="19" s="1"/>
  <c r="BT45" i="2" s="1"/>
  <c r="BV81" i="19"/>
  <c r="BV14" i="19" s="1"/>
  <c r="BS45" i="2" s="1"/>
  <c r="BU81" i="19"/>
  <c r="BU14" i="19" s="1"/>
  <c r="BR45" i="2" s="1"/>
  <c r="BT81" i="19"/>
  <c r="BT14" i="19" s="1"/>
  <c r="BQ45" i="2" s="1"/>
  <c r="BS81" i="19"/>
  <c r="BS14" i="19" s="1"/>
  <c r="BP45" i="2" s="1"/>
  <c r="BR81" i="19"/>
  <c r="BP81" i="19"/>
  <c r="BP14" i="19" s="1"/>
  <c r="BM45" i="2" s="1"/>
  <c r="BO81" i="19"/>
  <c r="BO14" i="19" s="1"/>
  <c r="BL45" i="2" s="1"/>
  <c r="BN81" i="19"/>
  <c r="BN14" i="19" s="1"/>
  <c r="BK45" i="2" s="1"/>
  <c r="BM81" i="19"/>
  <c r="BM14" i="19" s="1"/>
  <c r="BJ45" i="2" s="1"/>
  <c r="BL81" i="19"/>
  <c r="BL14" i="19" s="1"/>
  <c r="BI45" i="2" s="1"/>
  <c r="BK81" i="19"/>
  <c r="BK14" i="19" s="1"/>
  <c r="BH45" i="2" s="1"/>
  <c r="BJ81" i="19"/>
  <c r="BJ14" i="19" s="1"/>
  <c r="BG45" i="2" s="1"/>
  <c r="BI81" i="19"/>
  <c r="BI14" i="19" s="1"/>
  <c r="BF45" i="2" s="1"/>
  <c r="BH81" i="19"/>
  <c r="BH14" i="19" s="1"/>
  <c r="BE45" i="2" s="1"/>
  <c r="BG81" i="19"/>
  <c r="BG14" i="19" s="1"/>
  <c r="BD45" i="2" s="1"/>
  <c r="BF81" i="19"/>
  <c r="BF14" i="19" s="1"/>
  <c r="BC45" i="2" s="1"/>
  <c r="BD81" i="19"/>
  <c r="BD14" i="19" s="1"/>
  <c r="BA45" i="2" s="1"/>
  <c r="BC81" i="19"/>
  <c r="BC14" i="19" s="1"/>
  <c r="AZ45" i="2" s="1"/>
  <c r="BB81" i="19"/>
  <c r="BB14" i="19" s="1"/>
  <c r="AY45" i="2" s="1"/>
  <c r="BA81" i="19"/>
  <c r="BA14" i="19" s="1"/>
  <c r="AX45" i="2" s="1"/>
  <c r="AZ81" i="19"/>
  <c r="AZ14" i="19" s="1"/>
  <c r="AW45" i="2" s="1"/>
  <c r="AY81" i="19"/>
  <c r="AY14" i="19" s="1"/>
  <c r="AV45" i="2" s="1"/>
  <c r="AX81" i="19"/>
  <c r="AX14" i="19" s="1"/>
  <c r="AU45" i="2" s="1"/>
  <c r="AW81" i="19"/>
  <c r="AW14" i="19" s="1"/>
  <c r="AT45" i="2" s="1"/>
  <c r="AV81" i="19"/>
  <c r="AV14" i="19" s="1"/>
  <c r="AS45" i="2" s="1"/>
  <c r="AU81" i="19"/>
  <c r="AU14" i="19" s="1"/>
  <c r="AR45" i="2" s="1"/>
  <c r="AT81" i="19"/>
  <c r="AT14" i="19" s="1"/>
  <c r="AQ45" i="2" s="1"/>
  <c r="AR81" i="19"/>
  <c r="AR14" i="19" s="1"/>
  <c r="AO45" i="2" s="1"/>
  <c r="AQ81" i="19"/>
  <c r="AP81" i="19"/>
  <c r="AP14" i="19" s="1"/>
  <c r="AM45" i="2" s="1"/>
  <c r="AO81" i="19"/>
  <c r="AN81" i="19"/>
  <c r="AN14" i="19" s="1"/>
  <c r="AK45" i="2" s="1"/>
  <c r="AM81" i="19"/>
  <c r="AM14" i="19" s="1"/>
  <c r="AJ45" i="2" s="1"/>
  <c r="AL81" i="19"/>
  <c r="AL14" i="19" s="1"/>
  <c r="AI45" i="2" s="1"/>
  <c r="AK81" i="19"/>
  <c r="AK14" i="19" s="1"/>
  <c r="AH45" i="2" s="1"/>
  <c r="AJ81" i="19"/>
  <c r="AJ14" i="19" s="1"/>
  <c r="AG45" i="2" s="1"/>
  <c r="AI81" i="19"/>
  <c r="AH81" i="19"/>
  <c r="AH14" i="19" s="1"/>
  <c r="AE45" i="2" s="1"/>
  <c r="AF81" i="19"/>
  <c r="AF14" i="19" s="1"/>
  <c r="AC45" i="2" s="1"/>
  <c r="AE81" i="19"/>
  <c r="AE14" i="19" s="1"/>
  <c r="AB45" i="2" s="1"/>
  <c r="AD81" i="19"/>
  <c r="AD14" i="19" s="1"/>
  <c r="AA45" i="2" s="1"/>
  <c r="AC81" i="19"/>
  <c r="AC14" i="19" s="1"/>
  <c r="Z45" i="2" s="1"/>
  <c r="AB81" i="19"/>
  <c r="AB14" i="19" s="1"/>
  <c r="Y45" i="2" s="1"/>
  <c r="AA81" i="19"/>
  <c r="AA14" i="19" s="1"/>
  <c r="X45" i="2" s="1"/>
  <c r="Z81" i="19"/>
  <c r="Z14" i="19" s="1"/>
  <c r="W45" i="2" s="1"/>
  <c r="Y81" i="19"/>
  <c r="Y14" i="19" s="1"/>
  <c r="V45" i="2" s="1"/>
  <c r="X81" i="19"/>
  <c r="X14" i="19" s="1"/>
  <c r="U45" i="2" s="1"/>
  <c r="W81" i="19"/>
  <c r="W14" i="19" s="1"/>
  <c r="T45" i="2" s="1"/>
  <c r="V81" i="19"/>
  <c r="V14" i="19" s="1"/>
  <c r="S45" i="2" s="1"/>
  <c r="U81" i="19"/>
  <c r="U14" i="19" s="1"/>
  <c r="R45" i="2" s="1"/>
  <c r="T81" i="19"/>
  <c r="T14" i="19" s="1"/>
  <c r="Q45" i="2" s="1"/>
  <c r="S81" i="19"/>
  <c r="S14" i="19" s="1"/>
  <c r="P45" i="2" s="1"/>
  <c r="R81" i="19"/>
  <c r="R14" i="19" s="1"/>
  <c r="O45" i="2" s="1"/>
  <c r="Q81" i="19"/>
  <c r="Q14" i="19" s="1"/>
  <c r="N45" i="2" s="1"/>
  <c r="P81" i="19"/>
  <c r="P14" i="19" s="1"/>
  <c r="M45" i="2" s="1"/>
  <c r="O81" i="19"/>
  <c r="O14" i="19" s="1"/>
  <c r="L45" i="2" s="1"/>
  <c r="N81" i="19"/>
  <c r="N14" i="19" s="1"/>
  <c r="K45" i="2" s="1"/>
  <c r="M81" i="19"/>
  <c r="M14" i="19" s="1"/>
  <c r="J45" i="2" s="1"/>
  <c r="L81" i="19"/>
  <c r="L14" i="19" s="1"/>
  <c r="I45" i="2" s="1"/>
  <c r="K81" i="19"/>
  <c r="K14" i="19" s="1"/>
  <c r="H45" i="2" s="1"/>
  <c r="J81" i="19"/>
  <c r="I81" i="19"/>
  <c r="I14" i="19" s="1"/>
  <c r="F45" i="2" s="1"/>
  <c r="H81" i="19"/>
  <c r="H14" i="19" s="1"/>
  <c r="E45" i="2" s="1"/>
  <c r="G80" i="19"/>
  <c r="CC79" i="19"/>
  <c r="CB79" i="19"/>
  <c r="CA79" i="19"/>
  <c r="BZ79" i="19"/>
  <c r="BY79" i="19"/>
  <c r="BX79" i="19"/>
  <c r="BW79" i="19"/>
  <c r="BV79" i="19"/>
  <c r="BU79" i="19"/>
  <c r="BT79" i="19"/>
  <c r="BS79" i="19"/>
  <c r="BR79" i="19"/>
  <c r="BQ79" i="19"/>
  <c r="BP79" i="19"/>
  <c r="BO79" i="19"/>
  <c r="BN79" i="19"/>
  <c r="BM79" i="19"/>
  <c r="BL79" i="19"/>
  <c r="BK79" i="19"/>
  <c r="BJ79" i="19"/>
  <c r="BI79" i="19"/>
  <c r="BH79" i="19"/>
  <c r="BG79" i="19"/>
  <c r="BF79" i="19"/>
  <c r="BE79" i="19"/>
  <c r="BD79" i="19"/>
  <c r="BC79" i="19"/>
  <c r="BB79" i="19"/>
  <c r="BA79" i="19"/>
  <c r="AZ79" i="19"/>
  <c r="AY79" i="19"/>
  <c r="AX79" i="19"/>
  <c r="AW79" i="19"/>
  <c r="AV79" i="19"/>
  <c r="AU79" i="19"/>
  <c r="AT79" i="19"/>
  <c r="AS79" i="19"/>
  <c r="AR79" i="19"/>
  <c r="AQ79" i="19"/>
  <c r="AP79" i="19"/>
  <c r="AO79" i="19"/>
  <c r="AN79" i="19"/>
  <c r="AM79" i="19"/>
  <c r="AL79" i="19"/>
  <c r="AK79" i="19"/>
  <c r="AJ79" i="19"/>
  <c r="AI79" i="19"/>
  <c r="AH79" i="19"/>
  <c r="AG79" i="19"/>
  <c r="AF79" i="19"/>
  <c r="AE79" i="19"/>
  <c r="AD79" i="19"/>
  <c r="AC79" i="19"/>
  <c r="AB79" i="19"/>
  <c r="AA79" i="19"/>
  <c r="Z79" i="19"/>
  <c r="Y79" i="19"/>
  <c r="X79" i="19"/>
  <c r="W79" i="19"/>
  <c r="V79" i="19"/>
  <c r="U79" i="19"/>
  <c r="T79" i="19"/>
  <c r="S79" i="19"/>
  <c r="R79" i="19"/>
  <c r="Q79" i="19"/>
  <c r="P79" i="19"/>
  <c r="O79" i="19"/>
  <c r="N79" i="19"/>
  <c r="M79" i="19"/>
  <c r="L79" i="19"/>
  <c r="K79" i="19"/>
  <c r="J79" i="19"/>
  <c r="I79" i="19"/>
  <c r="H79" i="19"/>
  <c r="G78" i="19"/>
  <c r="G77" i="19"/>
  <c r="CB76" i="19"/>
  <c r="CA76" i="19"/>
  <c r="BZ76" i="19"/>
  <c r="BY76" i="19"/>
  <c r="BX76" i="19"/>
  <c r="BW76" i="19"/>
  <c r="BV76" i="19"/>
  <c r="BU76" i="19"/>
  <c r="BT76" i="19"/>
  <c r="BS76" i="19"/>
  <c r="BR76" i="19"/>
  <c r="BQ76" i="19"/>
  <c r="BP76" i="19"/>
  <c r="BO76" i="19"/>
  <c r="BN76" i="19"/>
  <c r="BM76" i="19"/>
  <c r="BL76" i="19"/>
  <c r="BK76" i="19"/>
  <c r="BJ76" i="19"/>
  <c r="BI76" i="19"/>
  <c r="BH76" i="19"/>
  <c r="BG76" i="19"/>
  <c r="BF76" i="19"/>
  <c r="BE76" i="19"/>
  <c r="BD76" i="19"/>
  <c r="BC76" i="19"/>
  <c r="BB76" i="19"/>
  <c r="BA76" i="19"/>
  <c r="AZ76" i="19"/>
  <c r="AY76" i="19"/>
  <c r="AX76" i="19"/>
  <c r="AW76" i="19"/>
  <c r="AV76" i="19"/>
  <c r="AU76" i="19"/>
  <c r="AT76" i="19"/>
  <c r="AS76" i="19"/>
  <c r="AR76" i="19"/>
  <c r="AQ76" i="19"/>
  <c r="AP76" i="19"/>
  <c r="AO76" i="19"/>
  <c r="AN76" i="19"/>
  <c r="AL76" i="19"/>
  <c r="AK76" i="19"/>
  <c r="AJ76" i="19"/>
  <c r="AI76" i="19"/>
  <c r="AH76" i="19"/>
  <c r="AF76" i="19"/>
  <c r="AE76" i="19"/>
  <c r="AD76" i="19"/>
  <c r="AC76" i="19"/>
  <c r="AB76" i="19"/>
  <c r="AA76" i="19"/>
  <c r="Z76" i="19"/>
  <c r="Y76" i="19"/>
  <c r="X76" i="19"/>
  <c r="W76" i="19"/>
  <c r="V76" i="19"/>
  <c r="T76" i="19"/>
  <c r="S76" i="19"/>
  <c r="R76" i="19"/>
  <c r="Q76" i="19"/>
  <c r="P76" i="19"/>
  <c r="O76" i="19"/>
  <c r="N76" i="19"/>
  <c r="M76" i="19"/>
  <c r="L76" i="19"/>
  <c r="K76" i="19"/>
  <c r="J76" i="19"/>
  <c r="I76" i="19"/>
  <c r="H76" i="19"/>
  <c r="G75" i="19"/>
  <c r="G74" i="19"/>
  <c r="G73" i="19"/>
  <c r="G72" i="19"/>
  <c r="G71" i="19"/>
  <c r="G70" i="19"/>
  <c r="G63" i="19"/>
  <c r="G62" i="19"/>
  <c r="G61" i="19"/>
  <c r="G60" i="19"/>
  <c r="G59" i="19"/>
  <c r="CB58" i="19"/>
  <c r="CB57" i="19" s="1"/>
  <c r="CA58" i="19"/>
  <c r="CA57" i="19" s="1"/>
  <c r="BZ58" i="19"/>
  <c r="BZ57" i="19" s="1"/>
  <c r="BY58" i="19"/>
  <c r="BY57" i="19" s="1"/>
  <c r="BX58" i="19"/>
  <c r="BX57" i="19" s="1"/>
  <c r="BW58" i="19"/>
  <c r="BW57" i="19" s="1"/>
  <c r="BV58" i="19"/>
  <c r="BV57" i="19" s="1"/>
  <c r="BU58" i="19"/>
  <c r="BU57" i="19" s="1"/>
  <c r="BT58" i="19"/>
  <c r="BT57" i="19" s="1"/>
  <c r="BS58" i="19"/>
  <c r="BS57" i="19" s="1"/>
  <c r="BR58" i="19"/>
  <c r="BR57" i="19" s="1"/>
  <c r="BQ58" i="19"/>
  <c r="BQ57" i="19" s="1"/>
  <c r="BP58" i="19"/>
  <c r="BP57" i="19" s="1"/>
  <c r="BO58" i="19"/>
  <c r="BO57" i="19" s="1"/>
  <c r="BN58" i="19"/>
  <c r="BN57" i="19" s="1"/>
  <c r="BM58" i="19"/>
  <c r="BM57" i="19" s="1"/>
  <c r="BL58" i="19"/>
  <c r="BL57" i="19" s="1"/>
  <c r="BK58" i="19"/>
  <c r="BK57" i="19" s="1"/>
  <c r="BJ58" i="19"/>
  <c r="BJ57" i="19" s="1"/>
  <c r="BI58" i="19"/>
  <c r="BI57" i="19" s="1"/>
  <c r="BH58" i="19"/>
  <c r="BH57" i="19" s="1"/>
  <c r="BG58" i="19"/>
  <c r="BG57" i="19" s="1"/>
  <c r="BF58" i="19"/>
  <c r="BF57" i="19" s="1"/>
  <c r="BE58" i="19"/>
  <c r="BE57" i="19" s="1"/>
  <c r="BD58" i="19"/>
  <c r="BD57" i="19" s="1"/>
  <c r="BC58" i="19"/>
  <c r="BC57" i="19" s="1"/>
  <c r="BB58" i="19"/>
  <c r="BB57" i="19" s="1"/>
  <c r="BA58" i="19"/>
  <c r="BA57" i="19" s="1"/>
  <c r="AZ58" i="19"/>
  <c r="AZ57" i="19" s="1"/>
  <c r="AY58" i="19"/>
  <c r="AY57" i="19" s="1"/>
  <c r="AX58" i="19"/>
  <c r="AX57" i="19" s="1"/>
  <c r="AW58" i="19"/>
  <c r="AW57" i="19" s="1"/>
  <c r="AV58" i="19"/>
  <c r="AV57" i="19" s="1"/>
  <c r="AU58" i="19"/>
  <c r="AU57" i="19" s="1"/>
  <c r="AT58" i="19"/>
  <c r="AT57" i="19" s="1"/>
  <c r="AS58" i="19"/>
  <c r="AS57" i="19" s="1"/>
  <c r="AR58" i="19"/>
  <c r="AR57" i="19" s="1"/>
  <c r="AQ58" i="19"/>
  <c r="AQ57" i="19" s="1"/>
  <c r="AP58" i="19"/>
  <c r="AP57" i="19" s="1"/>
  <c r="AO58" i="19"/>
  <c r="AO57" i="19" s="1"/>
  <c r="AN58" i="19"/>
  <c r="AN57" i="19" s="1"/>
  <c r="AM58" i="19"/>
  <c r="AM57" i="19" s="1"/>
  <c r="AL58" i="19"/>
  <c r="AL57" i="19" s="1"/>
  <c r="AK58" i="19"/>
  <c r="AK57" i="19" s="1"/>
  <c r="AJ58" i="19"/>
  <c r="AJ57" i="19" s="1"/>
  <c r="AI58" i="19"/>
  <c r="AI57" i="19" s="1"/>
  <c r="AH58" i="19"/>
  <c r="AH57" i="19" s="1"/>
  <c r="AG58" i="19"/>
  <c r="AG57" i="19" s="1"/>
  <c r="AF58" i="19"/>
  <c r="AF57" i="19" s="1"/>
  <c r="AE58" i="19"/>
  <c r="AE57" i="19" s="1"/>
  <c r="AD58" i="19"/>
  <c r="AD57" i="19" s="1"/>
  <c r="AC58" i="19"/>
  <c r="AC57" i="19" s="1"/>
  <c r="AB58" i="19"/>
  <c r="AB57" i="19" s="1"/>
  <c r="AA58" i="19"/>
  <c r="AA57" i="19" s="1"/>
  <c r="Z58" i="19"/>
  <c r="Z57" i="19" s="1"/>
  <c r="Y58" i="19"/>
  <c r="Y57" i="19" s="1"/>
  <c r="X58" i="19"/>
  <c r="X57" i="19" s="1"/>
  <c r="W58" i="19"/>
  <c r="W57" i="19" s="1"/>
  <c r="V58" i="19"/>
  <c r="V57" i="19" s="1"/>
  <c r="U58" i="19"/>
  <c r="U57" i="19" s="1"/>
  <c r="T58" i="19"/>
  <c r="T57" i="19" s="1"/>
  <c r="S58" i="19"/>
  <c r="S57" i="19" s="1"/>
  <c r="R58" i="19"/>
  <c r="R57" i="19" s="1"/>
  <c r="Q58" i="19"/>
  <c r="Q57" i="19" s="1"/>
  <c r="P58" i="19"/>
  <c r="P57" i="19" s="1"/>
  <c r="O58" i="19"/>
  <c r="O57" i="19" s="1"/>
  <c r="N58" i="19"/>
  <c r="N57" i="19" s="1"/>
  <c r="M58" i="19"/>
  <c r="M57" i="19" s="1"/>
  <c r="L58" i="19"/>
  <c r="L57" i="19" s="1"/>
  <c r="K58" i="19"/>
  <c r="K57" i="19" s="1"/>
  <c r="J57" i="19"/>
  <c r="H57" i="19"/>
  <c r="I57" i="19"/>
  <c r="G56" i="19"/>
  <c r="G55" i="19"/>
  <c r="G54" i="19"/>
  <c r="G53" i="19"/>
  <c r="G52" i="19"/>
  <c r="G51" i="19"/>
  <c r="G50" i="19"/>
  <c r="CC49" i="19"/>
  <c r="CB49" i="19"/>
  <c r="CA49" i="19"/>
  <c r="BZ49" i="19"/>
  <c r="BY49" i="19"/>
  <c r="BX49" i="19"/>
  <c r="BW49" i="19"/>
  <c r="BV49" i="19"/>
  <c r="BU49" i="19"/>
  <c r="BT49" i="19"/>
  <c r="BS49" i="19"/>
  <c r="BR49" i="19"/>
  <c r="BQ49" i="19"/>
  <c r="BP49" i="19"/>
  <c r="BO49" i="19"/>
  <c r="BN49" i="19"/>
  <c r="BM49" i="19"/>
  <c r="BL49" i="19"/>
  <c r="BK49" i="19"/>
  <c r="BJ49" i="19"/>
  <c r="BI49" i="19"/>
  <c r="BH49" i="19"/>
  <c r="BG49" i="19"/>
  <c r="BF49" i="19"/>
  <c r="BE49" i="19"/>
  <c r="BD49" i="19"/>
  <c r="BC49" i="19"/>
  <c r="BB49" i="19"/>
  <c r="BA49" i="19"/>
  <c r="AZ49" i="19"/>
  <c r="AY49" i="19"/>
  <c r="AX49" i="19"/>
  <c r="AW49" i="19"/>
  <c r="AV49" i="19"/>
  <c r="AU49" i="19"/>
  <c r="AT49" i="19"/>
  <c r="AS49" i="19"/>
  <c r="AR49" i="19"/>
  <c r="AQ49" i="19"/>
  <c r="AP49" i="19"/>
  <c r="AO49" i="19"/>
  <c r="AN49" i="19"/>
  <c r="AM49" i="19"/>
  <c r="AL49" i="19"/>
  <c r="AK49" i="19"/>
  <c r="AJ49" i="19"/>
  <c r="AI49" i="19"/>
  <c r="AH49" i="19"/>
  <c r="AG49" i="19"/>
  <c r="AF49" i="19"/>
  <c r="AE49" i="19"/>
  <c r="AD49" i="19"/>
  <c r="AC49" i="19"/>
  <c r="AB49" i="19"/>
  <c r="AA49" i="19"/>
  <c r="Z49" i="19"/>
  <c r="Y49" i="19"/>
  <c r="X49" i="19"/>
  <c r="W49" i="19"/>
  <c r="V49" i="19"/>
  <c r="U49" i="19"/>
  <c r="T49" i="19"/>
  <c r="S49" i="19"/>
  <c r="R49" i="19"/>
  <c r="Q49" i="19"/>
  <c r="P49" i="19"/>
  <c r="O49" i="19"/>
  <c r="N49" i="19"/>
  <c r="M49" i="19"/>
  <c r="L49" i="19"/>
  <c r="K49" i="19"/>
  <c r="J49" i="19"/>
  <c r="I49" i="19"/>
  <c r="H49" i="19"/>
  <c r="G48" i="19"/>
  <c r="G47" i="19"/>
  <c r="G46" i="19"/>
  <c r="G45" i="19"/>
  <c r="G44" i="19"/>
  <c r="G43" i="19"/>
  <c r="G42" i="19"/>
  <c r="G41" i="19"/>
  <c r="G40" i="19"/>
  <c r="CC40" i="19" s="1"/>
  <c r="G39" i="19"/>
  <c r="G38" i="19"/>
  <c r="G37" i="19"/>
  <c r="G36" i="19"/>
  <c r="G35" i="19"/>
  <c r="G34" i="19"/>
  <c r="G33" i="19"/>
  <c r="G32" i="19"/>
  <c r="G30" i="19"/>
  <c r="CB29" i="19"/>
  <c r="CA29" i="19"/>
  <c r="BZ29" i="19"/>
  <c r="BY29" i="19"/>
  <c r="BX29" i="19"/>
  <c r="BW29" i="19"/>
  <c r="BV29" i="19"/>
  <c r="BU29" i="19"/>
  <c r="BT29" i="19"/>
  <c r="BS29" i="19"/>
  <c r="BR29" i="19"/>
  <c r="BQ29" i="19"/>
  <c r="BP29" i="19"/>
  <c r="BO29" i="19"/>
  <c r="BN29" i="19"/>
  <c r="BM29" i="19"/>
  <c r="BL29" i="19"/>
  <c r="BK29" i="19"/>
  <c r="BJ29" i="19"/>
  <c r="BI29" i="19"/>
  <c r="BH29" i="19"/>
  <c r="BG29" i="19"/>
  <c r="BF29" i="19"/>
  <c r="BE29" i="19"/>
  <c r="BD29" i="19"/>
  <c r="BC29" i="19"/>
  <c r="BB29" i="19"/>
  <c r="BA29" i="19"/>
  <c r="AZ29" i="19"/>
  <c r="AY29" i="19"/>
  <c r="AX29" i="19"/>
  <c r="AW29" i="19"/>
  <c r="AV29" i="19"/>
  <c r="AU29" i="19"/>
  <c r="AT29" i="19"/>
  <c r="AS29" i="19"/>
  <c r="AR29" i="19"/>
  <c r="AQ29" i="19"/>
  <c r="AP29" i="19"/>
  <c r="AO29" i="19"/>
  <c r="AN29" i="19"/>
  <c r="AM29" i="19"/>
  <c r="AL29" i="19"/>
  <c r="AK29" i="19"/>
  <c r="AJ29" i="19"/>
  <c r="AI29" i="19"/>
  <c r="AH29" i="19"/>
  <c r="AG29" i="19"/>
  <c r="AF29" i="19"/>
  <c r="AE29" i="19"/>
  <c r="AD29" i="19"/>
  <c r="AC29" i="19"/>
  <c r="AB29" i="19"/>
  <c r="AA29" i="19"/>
  <c r="Z29" i="19"/>
  <c r="Y29" i="19"/>
  <c r="X29" i="19"/>
  <c r="W29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I29" i="19"/>
  <c r="H29" i="19"/>
  <c r="CB26" i="19"/>
  <c r="CA26" i="19"/>
  <c r="BZ26" i="19"/>
  <c r="BY26" i="19"/>
  <c r="BX26" i="19"/>
  <c r="BW26" i="19"/>
  <c r="BV26" i="19"/>
  <c r="BU26" i="19"/>
  <c r="BT26" i="19"/>
  <c r="BS26" i="19"/>
  <c r="BR26" i="19"/>
  <c r="BP26" i="19"/>
  <c r="BO26" i="19"/>
  <c r="BN26" i="19"/>
  <c r="BM26" i="19"/>
  <c r="BL26" i="19"/>
  <c r="BK26" i="19"/>
  <c r="BJ26" i="19"/>
  <c r="BI26" i="19"/>
  <c r="BH26" i="19"/>
  <c r="BG26" i="19"/>
  <c r="BF26" i="19"/>
  <c r="BD26" i="19"/>
  <c r="BC26" i="19"/>
  <c r="BB26" i="19"/>
  <c r="BA26" i="19"/>
  <c r="AZ26" i="19"/>
  <c r="AY26" i="19"/>
  <c r="AX26" i="19"/>
  <c r="AW26" i="19"/>
  <c r="AV26" i="19"/>
  <c r="AU26" i="19"/>
  <c r="AT26" i="19"/>
  <c r="AR26" i="19"/>
  <c r="AQ26" i="19"/>
  <c r="AP26" i="19"/>
  <c r="AO26" i="19"/>
  <c r="AN26" i="19"/>
  <c r="AM26" i="19"/>
  <c r="AL26" i="19"/>
  <c r="AK26" i="19"/>
  <c r="AJ26" i="19"/>
  <c r="AI26" i="19"/>
  <c r="AH26" i="19"/>
  <c r="AF26" i="19"/>
  <c r="AE26" i="19"/>
  <c r="AD26" i="19"/>
  <c r="AC26" i="19"/>
  <c r="AB26" i="19"/>
  <c r="AA26" i="19"/>
  <c r="Z26" i="19"/>
  <c r="Y26" i="19"/>
  <c r="X26" i="19"/>
  <c r="W26" i="19"/>
  <c r="V26" i="19"/>
  <c r="T26" i="19"/>
  <c r="S26" i="19"/>
  <c r="R26" i="19"/>
  <c r="Q26" i="19"/>
  <c r="P26" i="19"/>
  <c r="O26" i="19"/>
  <c r="N26" i="19"/>
  <c r="M26" i="19"/>
  <c r="L26" i="19"/>
  <c r="K26" i="19"/>
  <c r="J26" i="19"/>
  <c r="I26" i="19"/>
  <c r="H26" i="19"/>
  <c r="BG24" i="19"/>
  <c r="BD72" i="2" s="1"/>
  <c r="AK24" i="19"/>
  <c r="BM23" i="19"/>
  <c r="BJ63" i="2" s="1"/>
  <c r="Z23" i="19"/>
  <c r="W63" i="2" s="1"/>
  <c r="R23" i="19"/>
  <c r="O63" i="2" s="1"/>
  <c r="G19" i="19"/>
  <c r="G18" i="19"/>
  <c r="G17" i="19"/>
  <c r="G16" i="19"/>
  <c r="CC15" i="19"/>
  <c r="CB15" i="19"/>
  <c r="CA15" i="19"/>
  <c r="BZ15" i="19"/>
  <c r="BY15" i="19"/>
  <c r="BX15" i="19"/>
  <c r="BW15" i="19"/>
  <c r="BV15" i="19"/>
  <c r="BU15" i="19"/>
  <c r="BT15" i="19"/>
  <c r="BS15" i="19"/>
  <c r="BR15" i="19"/>
  <c r="BQ15" i="19"/>
  <c r="BP15" i="19"/>
  <c r="BO15" i="19"/>
  <c r="BN15" i="19"/>
  <c r="BM15" i="19"/>
  <c r="BL15" i="19"/>
  <c r="BK15" i="19"/>
  <c r="BJ15" i="19"/>
  <c r="BI15" i="19"/>
  <c r="BH15" i="19"/>
  <c r="BG15" i="19"/>
  <c r="BF15" i="19"/>
  <c r="BE15" i="19"/>
  <c r="BD15" i="19"/>
  <c r="BC15" i="19"/>
  <c r="BB15" i="19"/>
  <c r="BA15" i="19"/>
  <c r="AZ15" i="19"/>
  <c r="AY15" i="19"/>
  <c r="AX15" i="19"/>
  <c r="AW15" i="19"/>
  <c r="AV15" i="19"/>
  <c r="AU15" i="19"/>
  <c r="AT15" i="19"/>
  <c r="AS15" i="19"/>
  <c r="AR15" i="19"/>
  <c r="AQ15" i="19"/>
  <c r="AP15" i="19"/>
  <c r="AO15" i="19"/>
  <c r="AN15" i="19"/>
  <c r="AM15" i="19"/>
  <c r="AL15" i="19"/>
  <c r="AK15" i="19"/>
  <c r="AJ15" i="19"/>
  <c r="AI15" i="19"/>
  <c r="AH15" i="19"/>
  <c r="AG15" i="19"/>
  <c r="AF15" i="19"/>
  <c r="AE15" i="19"/>
  <c r="AD15" i="19"/>
  <c r="AC15" i="19"/>
  <c r="AB15" i="19"/>
  <c r="AA15" i="19"/>
  <c r="Z15" i="19"/>
  <c r="Y15" i="19"/>
  <c r="X15" i="19"/>
  <c r="W15" i="19"/>
  <c r="V15" i="19"/>
  <c r="U15" i="19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BZ14" i="19"/>
  <c r="BW45" i="2" s="1"/>
  <c r="BX14" i="19"/>
  <c r="BU45" i="2" s="1"/>
  <c r="BR14" i="19"/>
  <c r="BO45" i="2" s="1"/>
  <c r="AQ14" i="19"/>
  <c r="AN45" i="2" s="1"/>
  <c r="AO14" i="19"/>
  <c r="AL45" i="2" s="1"/>
  <c r="AI14" i="19"/>
  <c r="AF45" i="2" s="1"/>
  <c r="J14" i="19"/>
  <c r="G45" i="2" s="1"/>
  <c r="H3" i="19"/>
  <c r="I3" i="19" s="1"/>
  <c r="J3" i="19" s="1"/>
  <c r="K3" i="19" s="1"/>
  <c r="L3" i="19" s="1"/>
  <c r="M3" i="19" s="1"/>
  <c r="N3" i="19" s="1"/>
  <c r="O3" i="19" s="1"/>
  <c r="P3" i="19" s="1"/>
  <c r="Q3" i="19" s="1"/>
  <c r="R3" i="19" s="1"/>
  <c r="S3" i="19" s="1"/>
  <c r="T3" i="19" s="1"/>
  <c r="U3" i="19" s="1"/>
  <c r="V3" i="19" s="1"/>
  <c r="W3" i="19" s="1"/>
  <c r="X3" i="19" s="1"/>
  <c r="Y3" i="19" s="1"/>
  <c r="Z3" i="19" s="1"/>
  <c r="AA3" i="19" s="1"/>
  <c r="AB3" i="19" s="1"/>
  <c r="AC3" i="19" s="1"/>
  <c r="AD3" i="19" s="1"/>
  <c r="AE3" i="19" s="1"/>
  <c r="AF3" i="19" s="1"/>
  <c r="AG3" i="19" s="1"/>
  <c r="AH3" i="19" s="1"/>
  <c r="AI3" i="19" s="1"/>
  <c r="AJ3" i="19" s="1"/>
  <c r="AK3" i="19" s="1"/>
  <c r="AL3" i="19" s="1"/>
  <c r="AM3" i="19" s="1"/>
  <c r="AN3" i="19" s="1"/>
  <c r="AO3" i="19" s="1"/>
  <c r="AP3" i="19" s="1"/>
  <c r="AQ3" i="19" s="1"/>
  <c r="AR3" i="19" s="1"/>
  <c r="AS3" i="19" s="1"/>
  <c r="AT3" i="19" s="1"/>
  <c r="AU3" i="19" s="1"/>
  <c r="AV3" i="19" s="1"/>
  <c r="AW3" i="19" s="1"/>
  <c r="AX3" i="19" s="1"/>
  <c r="AY3" i="19" s="1"/>
  <c r="AZ3" i="19" s="1"/>
  <c r="BA3" i="19" s="1"/>
  <c r="BB3" i="19" s="1"/>
  <c r="BC3" i="19" s="1"/>
  <c r="BD3" i="19" s="1"/>
  <c r="BE3" i="19" s="1"/>
  <c r="BF3" i="19" s="1"/>
  <c r="BG3" i="19" s="1"/>
  <c r="BH3" i="19" s="1"/>
  <c r="BI3" i="19" s="1"/>
  <c r="BJ3" i="19" s="1"/>
  <c r="BK3" i="19" s="1"/>
  <c r="BL3" i="19" s="1"/>
  <c r="BM3" i="19" s="1"/>
  <c r="BN3" i="19" s="1"/>
  <c r="BO3" i="19" s="1"/>
  <c r="BP3" i="19" s="1"/>
  <c r="BQ3" i="19" s="1"/>
  <c r="BR3" i="19" s="1"/>
  <c r="BS3" i="19" s="1"/>
  <c r="BT3" i="19" s="1"/>
  <c r="BU3" i="19" s="1"/>
  <c r="BV3" i="19" s="1"/>
  <c r="BW3" i="19" s="1"/>
  <c r="BX3" i="19" s="1"/>
  <c r="BY3" i="19" s="1"/>
  <c r="BZ3" i="19" s="1"/>
  <c r="CA3" i="19" s="1"/>
  <c r="CB3" i="19" s="1"/>
  <c r="CC3" i="19" s="1"/>
  <c r="G206" i="18"/>
  <c r="G205" i="18"/>
  <c r="G199" i="18"/>
  <c r="G187" i="18"/>
  <c r="G184" i="18"/>
  <c r="G183" i="18"/>
  <c r="G182" i="18"/>
  <c r="G181" i="18"/>
  <c r="CB174" i="18"/>
  <c r="CB24" i="18" s="1"/>
  <c r="BY71" i="2" s="1"/>
  <c r="CA174" i="18"/>
  <c r="CA24" i="18" s="1"/>
  <c r="BZ174" i="18"/>
  <c r="BZ24" i="18" s="1"/>
  <c r="BW71" i="2" s="1"/>
  <c r="BY174" i="18"/>
  <c r="BY24" i="18" s="1"/>
  <c r="BV71" i="2" s="1"/>
  <c r="BX174" i="18"/>
  <c r="BX24" i="18" s="1"/>
  <c r="BU71" i="2" s="1"/>
  <c r="BW174" i="18"/>
  <c r="BW24" i="18" s="1"/>
  <c r="BV174" i="18"/>
  <c r="BV24" i="18" s="1"/>
  <c r="BS71" i="2" s="1"/>
  <c r="BU174" i="18"/>
  <c r="BU24" i="18" s="1"/>
  <c r="BR71" i="2" s="1"/>
  <c r="BT174" i="18"/>
  <c r="BS174" i="18"/>
  <c r="BS24" i="18" s="1"/>
  <c r="BR174" i="18"/>
  <c r="BR24" i="18" s="1"/>
  <c r="BO71" i="2" s="1"/>
  <c r="BP174" i="18"/>
  <c r="BP24" i="18" s="1"/>
  <c r="BM71" i="2" s="1"/>
  <c r="BO174" i="18"/>
  <c r="BO24" i="18" s="1"/>
  <c r="BN174" i="18"/>
  <c r="BN24" i="18" s="1"/>
  <c r="BM174" i="18"/>
  <c r="BM24" i="18" s="1"/>
  <c r="BL174" i="18"/>
  <c r="BL24" i="18" s="1"/>
  <c r="BK174" i="18"/>
  <c r="BK24" i="18" s="1"/>
  <c r="BJ174" i="18"/>
  <c r="BJ24" i="18" s="1"/>
  <c r="BG71" i="2" s="1"/>
  <c r="BI174" i="18"/>
  <c r="BI24" i="18" s="1"/>
  <c r="BH174" i="18"/>
  <c r="BH24" i="18" s="1"/>
  <c r="BE71" i="2" s="1"/>
  <c r="BG174" i="18"/>
  <c r="BG24" i="18" s="1"/>
  <c r="BF174" i="18"/>
  <c r="BF24" i="18" s="1"/>
  <c r="BC71" i="2" s="1"/>
  <c r="BD174" i="18"/>
  <c r="BD24" i="18" s="1"/>
  <c r="BA71" i="2" s="1"/>
  <c r="BC174" i="18"/>
  <c r="BC24" i="18" s="1"/>
  <c r="BB174" i="18"/>
  <c r="BB24" i="18" s="1"/>
  <c r="AY71" i="2" s="1"/>
  <c r="BA174" i="18"/>
  <c r="BA24" i="18" s="1"/>
  <c r="AZ174" i="18"/>
  <c r="AZ24" i="18" s="1"/>
  <c r="AW71" i="2" s="1"/>
  <c r="AY174" i="18"/>
  <c r="AY24" i="18" s="1"/>
  <c r="AX174" i="18"/>
  <c r="AX24" i="18" s="1"/>
  <c r="AU71" i="2" s="1"/>
  <c r="AW174" i="18"/>
  <c r="AW24" i="18" s="1"/>
  <c r="AV174" i="18"/>
  <c r="AV24" i="18" s="1"/>
  <c r="AU174" i="18"/>
  <c r="AU24" i="18" s="1"/>
  <c r="AT174" i="18"/>
  <c r="AT24" i="18" s="1"/>
  <c r="AQ71" i="2" s="1"/>
  <c r="AR174" i="18"/>
  <c r="AR24" i="18" s="1"/>
  <c r="AO71" i="2" s="1"/>
  <c r="AQ174" i="18"/>
  <c r="AQ24" i="18" s="1"/>
  <c r="AP174" i="18"/>
  <c r="AP24" i="18" s="1"/>
  <c r="AM71" i="2" s="1"/>
  <c r="AO174" i="18"/>
  <c r="AO24" i="18" s="1"/>
  <c r="AN174" i="18"/>
  <c r="AN24" i="18" s="1"/>
  <c r="AM174" i="18"/>
  <c r="AM24" i="18" s="1"/>
  <c r="AL174" i="18"/>
  <c r="AL24" i="18" s="1"/>
  <c r="AI71" i="2" s="1"/>
  <c r="AK174" i="18"/>
  <c r="AK24" i="18" s="1"/>
  <c r="AJ174" i="18"/>
  <c r="AJ24" i="18" s="1"/>
  <c r="AG71" i="2" s="1"/>
  <c r="AI174" i="18"/>
  <c r="AI24" i="18" s="1"/>
  <c r="AH174" i="18"/>
  <c r="AH24" i="18" s="1"/>
  <c r="AE71" i="2" s="1"/>
  <c r="AF174" i="18"/>
  <c r="AF24" i="18" s="1"/>
  <c r="AC71" i="2" s="1"/>
  <c r="AE174" i="18"/>
  <c r="AE24" i="18" s="1"/>
  <c r="AD174" i="18"/>
  <c r="AD24" i="18" s="1"/>
  <c r="AA71" i="2" s="1"/>
  <c r="AC174" i="18"/>
  <c r="AC24" i="18" s="1"/>
  <c r="Z71" i="2" s="1"/>
  <c r="AB174" i="18"/>
  <c r="AB24" i="18" s="1"/>
  <c r="Y71" i="2" s="1"/>
  <c r="AA174" i="18"/>
  <c r="AA24" i="18" s="1"/>
  <c r="Z174" i="18"/>
  <c r="Z24" i="18" s="1"/>
  <c r="W71" i="2" s="1"/>
  <c r="Y174" i="18"/>
  <c r="Y24" i="18" s="1"/>
  <c r="V71" i="2" s="1"/>
  <c r="X174" i="18"/>
  <c r="X24" i="18" s="1"/>
  <c r="U71" i="2" s="1"/>
  <c r="W174" i="18"/>
  <c r="W24" i="18" s="1"/>
  <c r="V174" i="18"/>
  <c r="V24" i="18" s="1"/>
  <c r="S71" i="2" s="1"/>
  <c r="T174" i="18"/>
  <c r="T24" i="18" s="1"/>
  <c r="Q71" i="2" s="1"/>
  <c r="S174" i="18"/>
  <c r="S24" i="18" s="1"/>
  <c r="R174" i="18"/>
  <c r="R24" i="18" s="1"/>
  <c r="O71" i="2" s="1"/>
  <c r="Q174" i="18"/>
  <c r="Q24" i="18" s="1"/>
  <c r="P174" i="18"/>
  <c r="P24" i="18" s="1"/>
  <c r="M71" i="2" s="1"/>
  <c r="O174" i="18"/>
  <c r="O24" i="18" s="1"/>
  <c r="N174" i="18"/>
  <c r="N24" i="18" s="1"/>
  <c r="K71" i="2" s="1"/>
  <c r="M174" i="18"/>
  <c r="M24" i="18" s="1"/>
  <c r="L174" i="18"/>
  <c r="L24" i="18" s="1"/>
  <c r="I71" i="2" s="1"/>
  <c r="K174" i="18"/>
  <c r="K24" i="18" s="1"/>
  <c r="J174" i="18"/>
  <c r="J24" i="18" s="1"/>
  <c r="I174" i="18"/>
  <c r="I24" i="18" s="1"/>
  <c r="H174" i="18"/>
  <c r="H24" i="18" s="1"/>
  <c r="E71" i="2" s="1"/>
  <c r="E172" i="18"/>
  <c r="G172" i="18" s="1"/>
  <c r="G171" i="18"/>
  <c r="E170" i="18"/>
  <c r="G170" i="18" s="1"/>
  <c r="G169" i="18"/>
  <c r="E168" i="18"/>
  <c r="G168" i="18" s="1"/>
  <c r="G167" i="18"/>
  <c r="CB166" i="18"/>
  <c r="CB23" i="18" s="1"/>
  <c r="BY62" i="2" s="1"/>
  <c r="CA166" i="18"/>
  <c r="CA23" i="18" s="1"/>
  <c r="BX62" i="2" s="1"/>
  <c r="BZ166" i="18"/>
  <c r="BZ23" i="18" s="1"/>
  <c r="BW62" i="2" s="1"/>
  <c r="BY166" i="18"/>
  <c r="BY23" i="18" s="1"/>
  <c r="BV62" i="2" s="1"/>
  <c r="BX166" i="18"/>
  <c r="BX23" i="18" s="1"/>
  <c r="BU62" i="2" s="1"/>
  <c r="BW166" i="18"/>
  <c r="BW23" i="18" s="1"/>
  <c r="BT62" i="2" s="1"/>
  <c r="BV166" i="18"/>
  <c r="BU166" i="18"/>
  <c r="BU23" i="18" s="1"/>
  <c r="BR62" i="2" s="1"/>
  <c r="BT166" i="18"/>
  <c r="BT23" i="18" s="1"/>
  <c r="BQ62" i="2" s="1"/>
  <c r="BS166" i="18"/>
  <c r="BS23" i="18" s="1"/>
  <c r="BP62" i="2" s="1"/>
  <c r="BR166" i="18"/>
  <c r="BR23" i="18" s="1"/>
  <c r="BO62" i="2" s="1"/>
  <c r="BP166" i="18"/>
  <c r="BP23" i="18" s="1"/>
  <c r="BM62" i="2" s="1"/>
  <c r="BO166" i="18"/>
  <c r="BO23" i="18" s="1"/>
  <c r="BL62" i="2" s="1"/>
  <c r="BN166" i="18"/>
  <c r="BN23" i="18" s="1"/>
  <c r="BK62" i="2" s="1"/>
  <c r="BM166" i="18"/>
  <c r="BM23" i="18" s="1"/>
  <c r="BJ62" i="2" s="1"/>
  <c r="BL166" i="18"/>
  <c r="BL23" i="18" s="1"/>
  <c r="BI62" i="2" s="1"/>
  <c r="BK166" i="18"/>
  <c r="BK23" i="18" s="1"/>
  <c r="BH62" i="2" s="1"/>
  <c r="BJ166" i="18"/>
  <c r="BJ23" i="18" s="1"/>
  <c r="BG62" i="2" s="1"/>
  <c r="BI166" i="18"/>
  <c r="BI23" i="18" s="1"/>
  <c r="BF62" i="2" s="1"/>
  <c r="BH166" i="18"/>
  <c r="BH23" i="18" s="1"/>
  <c r="BE62" i="2" s="1"/>
  <c r="BG166" i="18"/>
  <c r="BG23" i="18" s="1"/>
  <c r="BD62" i="2" s="1"/>
  <c r="BF166" i="18"/>
  <c r="BF23" i="18" s="1"/>
  <c r="BC62" i="2" s="1"/>
  <c r="BD166" i="18"/>
  <c r="BD23" i="18" s="1"/>
  <c r="BA62" i="2" s="1"/>
  <c r="BC166" i="18"/>
  <c r="BC23" i="18" s="1"/>
  <c r="AZ62" i="2" s="1"/>
  <c r="BB166" i="18"/>
  <c r="BB23" i="18" s="1"/>
  <c r="AY62" i="2" s="1"/>
  <c r="BA166" i="18"/>
  <c r="BA23" i="18" s="1"/>
  <c r="AX62" i="2" s="1"/>
  <c r="AZ166" i="18"/>
  <c r="AY166" i="18"/>
  <c r="AY23" i="18" s="1"/>
  <c r="AV62" i="2" s="1"/>
  <c r="AX166" i="18"/>
  <c r="AX23" i="18" s="1"/>
  <c r="AU62" i="2" s="1"/>
  <c r="AW166" i="18"/>
  <c r="AW23" i="18" s="1"/>
  <c r="AT62" i="2" s="1"/>
  <c r="AV166" i="18"/>
  <c r="AV23" i="18" s="1"/>
  <c r="AS62" i="2" s="1"/>
  <c r="AU166" i="18"/>
  <c r="AU23" i="18" s="1"/>
  <c r="AR62" i="2" s="1"/>
  <c r="AT166" i="18"/>
  <c r="AT23" i="18" s="1"/>
  <c r="AQ62" i="2" s="1"/>
  <c r="AR166" i="18"/>
  <c r="AR23" i="18" s="1"/>
  <c r="AO62" i="2" s="1"/>
  <c r="AQ166" i="18"/>
  <c r="AQ23" i="18" s="1"/>
  <c r="AN62" i="2" s="1"/>
  <c r="AP166" i="18"/>
  <c r="AP23" i="18" s="1"/>
  <c r="AM62" i="2" s="1"/>
  <c r="AO166" i="18"/>
  <c r="AO23" i="18" s="1"/>
  <c r="AL62" i="2" s="1"/>
  <c r="AN166" i="18"/>
  <c r="AN23" i="18" s="1"/>
  <c r="AK62" i="2" s="1"/>
  <c r="AM166" i="18"/>
  <c r="AM23" i="18" s="1"/>
  <c r="AJ62" i="2" s="1"/>
  <c r="AL166" i="18"/>
  <c r="AL23" i="18" s="1"/>
  <c r="AI62" i="2" s="1"/>
  <c r="AK166" i="18"/>
  <c r="AK23" i="18" s="1"/>
  <c r="AH62" i="2" s="1"/>
  <c r="AJ166" i="18"/>
  <c r="AJ23" i="18" s="1"/>
  <c r="AG62" i="2" s="1"/>
  <c r="AI166" i="18"/>
  <c r="AH166" i="18"/>
  <c r="AH23" i="18" s="1"/>
  <c r="AE62" i="2" s="1"/>
  <c r="AF166" i="18"/>
  <c r="AF23" i="18" s="1"/>
  <c r="AC62" i="2" s="1"/>
  <c r="AE166" i="18"/>
  <c r="AE23" i="18" s="1"/>
  <c r="AB62" i="2" s="1"/>
  <c r="AD166" i="18"/>
  <c r="AD23" i="18" s="1"/>
  <c r="AA62" i="2" s="1"/>
  <c r="AC166" i="18"/>
  <c r="AC23" i="18" s="1"/>
  <c r="Z62" i="2" s="1"/>
  <c r="AB166" i="18"/>
  <c r="AB23" i="18" s="1"/>
  <c r="Y62" i="2" s="1"/>
  <c r="AA166" i="18"/>
  <c r="AA23" i="18" s="1"/>
  <c r="X62" i="2" s="1"/>
  <c r="Z166" i="18"/>
  <c r="Z23" i="18" s="1"/>
  <c r="W62" i="2" s="1"/>
  <c r="Y166" i="18"/>
  <c r="Y23" i="18" s="1"/>
  <c r="V62" i="2" s="1"/>
  <c r="X166" i="18"/>
  <c r="X23" i="18" s="1"/>
  <c r="U62" i="2" s="1"/>
  <c r="W166" i="18"/>
  <c r="W23" i="18" s="1"/>
  <c r="T62" i="2" s="1"/>
  <c r="V166" i="18"/>
  <c r="V23" i="18" s="1"/>
  <c r="S62" i="2" s="1"/>
  <c r="U166" i="18"/>
  <c r="U23" i="18" s="1"/>
  <c r="R62" i="2" s="1"/>
  <c r="T166" i="18"/>
  <c r="T23" i="18" s="1"/>
  <c r="Q62" i="2" s="1"/>
  <c r="S166" i="18"/>
  <c r="S23" i="18" s="1"/>
  <c r="P62" i="2" s="1"/>
  <c r="R166" i="18"/>
  <c r="R23" i="18" s="1"/>
  <c r="O62" i="2" s="1"/>
  <c r="Q166" i="18"/>
  <c r="Q23" i="18" s="1"/>
  <c r="N62" i="2" s="1"/>
  <c r="P166" i="18"/>
  <c r="P23" i="18" s="1"/>
  <c r="M62" i="2" s="1"/>
  <c r="O166" i="18"/>
  <c r="O23" i="18" s="1"/>
  <c r="L62" i="2" s="1"/>
  <c r="N166" i="18"/>
  <c r="N23" i="18" s="1"/>
  <c r="K62" i="2" s="1"/>
  <c r="M166" i="18"/>
  <c r="M23" i="18" s="1"/>
  <c r="J62" i="2" s="1"/>
  <c r="L166" i="18"/>
  <c r="L23" i="18" s="1"/>
  <c r="I62" i="2" s="1"/>
  <c r="K166" i="18"/>
  <c r="K23" i="18" s="1"/>
  <c r="H62" i="2" s="1"/>
  <c r="J166" i="18"/>
  <c r="J23" i="18" s="1"/>
  <c r="G62" i="2" s="1"/>
  <c r="I166" i="18"/>
  <c r="I85" i="18" s="1"/>
  <c r="I21" i="18" s="1"/>
  <c r="H166" i="18"/>
  <c r="H23" i="18" s="1"/>
  <c r="E62" i="2" s="1"/>
  <c r="G164" i="18"/>
  <c r="G163" i="18"/>
  <c r="G162" i="18"/>
  <c r="G161" i="18"/>
  <c r="G159" i="18"/>
  <c r="G158" i="18"/>
  <c r="G157" i="18"/>
  <c r="G156" i="18"/>
  <c r="G155" i="18"/>
  <c r="G154" i="18"/>
  <c r="G152" i="18"/>
  <c r="G151" i="18"/>
  <c r="G149" i="18"/>
  <c r="G148" i="18"/>
  <c r="G147" i="18"/>
  <c r="G146" i="18"/>
  <c r="G144" i="18"/>
  <c r="G143" i="18"/>
  <c r="G142" i="18"/>
  <c r="G141" i="18"/>
  <c r="G140" i="18"/>
  <c r="G139" i="18"/>
  <c r="G138" i="18"/>
  <c r="G137" i="18"/>
  <c r="G136" i="18"/>
  <c r="G135" i="18"/>
  <c r="G134" i="18"/>
  <c r="G133" i="18"/>
  <c r="G132" i="18"/>
  <c r="G131" i="18"/>
  <c r="G130" i="18"/>
  <c r="G129" i="18"/>
  <c r="G128" i="18"/>
  <c r="G127" i="18"/>
  <c r="G126" i="18"/>
  <c r="G125" i="18"/>
  <c r="G124" i="18"/>
  <c r="G123" i="18"/>
  <c r="G121" i="18"/>
  <c r="G120" i="18"/>
  <c r="G119" i="18"/>
  <c r="G118" i="18"/>
  <c r="G114" i="18"/>
  <c r="G113" i="18"/>
  <c r="G112" i="18"/>
  <c r="G111" i="18"/>
  <c r="G109" i="18"/>
  <c r="G108" i="18"/>
  <c r="G107" i="18"/>
  <c r="G106" i="18"/>
  <c r="G105" i="18"/>
  <c r="G103" i="18"/>
  <c r="C103" i="18"/>
  <c r="G102" i="18"/>
  <c r="C102" i="18"/>
  <c r="G101" i="18"/>
  <c r="C101" i="18"/>
  <c r="G100" i="18"/>
  <c r="C100" i="18"/>
  <c r="G99" i="18"/>
  <c r="C99" i="18"/>
  <c r="G98" i="18"/>
  <c r="C98" i="18"/>
  <c r="G97" i="18"/>
  <c r="C97" i="18"/>
  <c r="G96" i="18"/>
  <c r="C96" i="18"/>
  <c r="G95" i="18"/>
  <c r="C95" i="18"/>
  <c r="G94" i="18"/>
  <c r="BQ94" i="18" s="1"/>
  <c r="C94" i="18"/>
  <c r="G92" i="18"/>
  <c r="G91" i="18"/>
  <c r="G90" i="18"/>
  <c r="G89" i="18"/>
  <c r="G88" i="18"/>
  <c r="E83" i="18"/>
  <c r="C83" i="18"/>
  <c r="G82" i="18"/>
  <c r="C82" i="18"/>
  <c r="CB81" i="18"/>
  <c r="CB14" i="18" s="1"/>
  <c r="CA81" i="18"/>
  <c r="CA14" i="18" s="1"/>
  <c r="BX44" i="2" s="1"/>
  <c r="BZ81" i="18"/>
  <c r="BZ14" i="18" s="1"/>
  <c r="BW44" i="2" s="1"/>
  <c r="BY81" i="18"/>
  <c r="BY14" i="18" s="1"/>
  <c r="BV44" i="2" s="1"/>
  <c r="BX81" i="18"/>
  <c r="BX14" i="18" s="1"/>
  <c r="BU44" i="2" s="1"/>
  <c r="BW81" i="18"/>
  <c r="BW14" i="18" s="1"/>
  <c r="BT44" i="2" s="1"/>
  <c r="BV81" i="18"/>
  <c r="BV14" i="18" s="1"/>
  <c r="BS44" i="2" s="1"/>
  <c r="BU81" i="18"/>
  <c r="BU14" i="18" s="1"/>
  <c r="BR44" i="2" s="1"/>
  <c r="BT81" i="18"/>
  <c r="BT14" i="18" s="1"/>
  <c r="BS81" i="18"/>
  <c r="BS14" i="18" s="1"/>
  <c r="BP44" i="2" s="1"/>
  <c r="BR81" i="18"/>
  <c r="BR14" i="18" s="1"/>
  <c r="BO44" i="2" s="1"/>
  <c r="BP81" i="18"/>
  <c r="BP14" i="18" s="1"/>
  <c r="BM44" i="2" s="1"/>
  <c r="BO81" i="18"/>
  <c r="BO14" i="18" s="1"/>
  <c r="BL44" i="2" s="1"/>
  <c r="BN81" i="18"/>
  <c r="BN14" i="18" s="1"/>
  <c r="BK44" i="2" s="1"/>
  <c r="BM81" i="18"/>
  <c r="BM14" i="18" s="1"/>
  <c r="BJ44" i="2" s="1"/>
  <c r="BL81" i="18"/>
  <c r="BL14" i="18" s="1"/>
  <c r="BK81" i="18"/>
  <c r="BK14" i="18" s="1"/>
  <c r="BH44" i="2" s="1"/>
  <c r="BJ81" i="18"/>
  <c r="BJ14" i="18" s="1"/>
  <c r="BG44" i="2" s="1"/>
  <c r="BI81" i="18"/>
  <c r="BI14" i="18" s="1"/>
  <c r="BF44" i="2" s="1"/>
  <c r="BH81" i="18"/>
  <c r="BH14" i="18" s="1"/>
  <c r="BE44" i="2" s="1"/>
  <c r="BG81" i="18"/>
  <c r="BG14" i="18" s="1"/>
  <c r="BD44" i="2" s="1"/>
  <c r="BF81" i="18"/>
  <c r="BF14" i="18" s="1"/>
  <c r="BC44" i="2" s="1"/>
  <c r="BD81" i="18"/>
  <c r="BD14" i="18" s="1"/>
  <c r="BA44" i="2" s="1"/>
  <c r="BC81" i="18"/>
  <c r="BC14" i="18" s="1"/>
  <c r="AZ44" i="2" s="1"/>
  <c r="BB81" i="18"/>
  <c r="BB14" i="18" s="1"/>
  <c r="AY44" i="2" s="1"/>
  <c r="BA81" i="18"/>
  <c r="BA14" i="18" s="1"/>
  <c r="AX44" i="2" s="1"/>
  <c r="AZ81" i="18"/>
  <c r="AZ14" i="18" s="1"/>
  <c r="AW44" i="2" s="1"/>
  <c r="AY81" i="18"/>
  <c r="AY14" i="18" s="1"/>
  <c r="AV44" i="2" s="1"/>
  <c r="AX81" i="18"/>
  <c r="AX14" i="18" s="1"/>
  <c r="AU44" i="2" s="1"/>
  <c r="AW81" i="18"/>
  <c r="AW14" i="18" s="1"/>
  <c r="AT44" i="2" s="1"/>
  <c r="AV81" i="18"/>
  <c r="AV14" i="18" s="1"/>
  <c r="AS44" i="2" s="1"/>
  <c r="AU81" i="18"/>
  <c r="AU14" i="18" s="1"/>
  <c r="AR44" i="2" s="1"/>
  <c r="AT81" i="18"/>
  <c r="AT14" i="18" s="1"/>
  <c r="AQ44" i="2" s="1"/>
  <c r="AR81" i="18"/>
  <c r="AR14" i="18" s="1"/>
  <c r="AO44" i="2" s="1"/>
  <c r="AQ81" i="18"/>
  <c r="AQ14" i="18" s="1"/>
  <c r="AN44" i="2" s="1"/>
  <c r="AP81" i="18"/>
  <c r="AP14" i="18" s="1"/>
  <c r="AM44" i="2" s="1"/>
  <c r="AO81" i="18"/>
  <c r="AO14" i="18" s="1"/>
  <c r="AL44" i="2" s="1"/>
  <c r="AN81" i="18"/>
  <c r="AN14" i="18" s="1"/>
  <c r="AK44" i="2" s="1"/>
  <c r="AM81" i="18"/>
  <c r="AM14" i="18" s="1"/>
  <c r="AJ44" i="2" s="1"/>
  <c r="AL81" i="18"/>
  <c r="AL14" i="18" s="1"/>
  <c r="AI44" i="2" s="1"/>
  <c r="AK81" i="18"/>
  <c r="AK14" i="18" s="1"/>
  <c r="AH44" i="2" s="1"/>
  <c r="AJ81" i="18"/>
  <c r="AJ14" i="18" s="1"/>
  <c r="AG44" i="2" s="1"/>
  <c r="AI81" i="18"/>
  <c r="AI14" i="18" s="1"/>
  <c r="AF44" i="2" s="1"/>
  <c r="AH81" i="18"/>
  <c r="AH14" i="18" s="1"/>
  <c r="AE44" i="2" s="1"/>
  <c r="AF81" i="18"/>
  <c r="AF14" i="18" s="1"/>
  <c r="AC44" i="2" s="1"/>
  <c r="AE81" i="18"/>
  <c r="AE14" i="18" s="1"/>
  <c r="AB44" i="2" s="1"/>
  <c r="AD81" i="18"/>
  <c r="AD14" i="18" s="1"/>
  <c r="AA44" i="2" s="1"/>
  <c r="AC81" i="18"/>
  <c r="AC14" i="18" s="1"/>
  <c r="Z44" i="2" s="1"/>
  <c r="AB81" i="18"/>
  <c r="AB14" i="18" s="1"/>
  <c r="Y44" i="2" s="1"/>
  <c r="AA81" i="18"/>
  <c r="AA14" i="18" s="1"/>
  <c r="X44" i="2" s="1"/>
  <c r="Z81" i="18"/>
  <c r="Z14" i="18" s="1"/>
  <c r="W44" i="2" s="1"/>
  <c r="Y81" i="18"/>
  <c r="Y14" i="18" s="1"/>
  <c r="V44" i="2" s="1"/>
  <c r="X81" i="18"/>
  <c r="X14" i="18" s="1"/>
  <c r="U44" i="2" s="1"/>
  <c r="W81" i="18"/>
  <c r="W14" i="18" s="1"/>
  <c r="T44" i="2" s="1"/>
  <c r="V81" i="18"/>
  <c r="V14" i="18" s="1"/>
  <c r="S44" i="2" s="1"/>
  <c r="U81" i="18"/>
  <c r="U14" i="18" s="1"/>
  <c r="R44" i="2" s="1"/>
  <c r="T81" i="18"/>
  <c r="T14" i="18" s="1"/>
  <c r="Q44" i="2" s="1"/>
  <c r="S81" i="18"/>
  <c r="S14" i="18" s="1"/>
  <c r="P44" i="2" s="1"/>
  <c r="R81" i="18"/>
  <c r="R14" i="18" s="1"/>
  <c r="O44" i="2" s="1"/>
  <c r="Q81" i="18"/>
  <c r="Q14" i="18" s="1"/>
  <c r="N44" i="2" s="1"/>
  <c r="P81" i="18"/>
  <c r="P14" i="18" s="1"/>
  <c r="M44" i="2" s="1"/>
  <c r="O81" i="18"/>
  <c r="O14" i="18" s="1"/>
  <c r="L44" i="2" s="1"/>
  <c r="N81" i="18"/>
  <c r="N14" i="18" s="1"/>
  <c r="K44" i="2" s="1"/>
  <c r="M81" i="18"/>
  <c r="M14" i="18" s="1"/>
  <c r="J44" i="2" s="1"/>
  <c r="L81" i="18"/>
  <c r="L14" i="18" s="1"/>
  <c r="I44" i="2" s="1"/>
  <c r="K81" i="18"/>
  <c r="K14" i="18" s="1"/>
  <c r="H44" i="2" s="1"/>
  <c r="J81" i="18"/>
  <c r="J14" i="18" s="1"/>
  <c r="G44" i="2" s="1"/>
  <c r="I81" i="18"/>
  <c r="I14" i="18" s="1"/>
  <c r="F44" i="2" s="1"/>
  <c r="H81" i="18"/>
  <c r="H14" i="18" s="1"/>
  <c r="E44" i="2" s="1"/>
  <c r="G80" i="18"/>
  <c r="CC79" i="18"/>
  <c r="CB79" i="18"/>
  <c r="CA79" i="18"/>
  <c r="BZ79" i="18"/>
  <c r="BY79" i="18"/>
  <c r="BX79" i="18"/>
  <c r="BW79" i="18"/>
  <c r="BV79" i="18"/>
  <c r="BU79" i="18"/>
  <c r="BT79" i="18"/>
  <c r="BS79" i="18"/>
  <c r="BR79" i="18"/>
  <c r="BQ79" i="18"/>
  <c r="BP79" i="18"/>
  <c r="BO79" i="18"/>
  <c r="BN79" i="18"/>
  <c r="BM79" i="18"/>
  <c r="BL79" i="18"/>
  <c r="BK79" i="18"/>
  <c r="BJ79" i="18"/>
  <c r="BI79" i="18"/>
  <c r="BH79" i="18"/>
  <c r="BG79" i="18"/>
  <c r="BF79" i="18"/>
  <c r="BE79" i="18"/>
  <c r="BD79" i="18"/>
  <c r="BC79" i="18"/>
  <c r="BB79" i="18"/>
  <c r="BA79" i="18"/>
  <c r="AZ79" i="18"/>
  <c r="AY79" i="18"/>
  <c r="AX79" i="18"/>
  <c r="AW79" i="18"/>
  <c r="AV79" i="18"/>
  <c r="AU79" i="18"/>
  <c r="AT79" i="18"/>
  <c r="AS79" i="18"/>
  <c r="AR79" i="18"/>
  <c r="AQ79" i="18"/>
  <c r="AP79" i="18"/>
  <c r="AO79" i="18"/>
  <c r="AN79" i="18"/>
  <c r="AM79" i="18"/>
  <c r="AL79" i="18"/>
  <c r="AK79" i="18"/>
  <c r="AJ79" i="18"/>
  <c r="AI79" i="18"/>
  <c r="AH79" i="18"/>
  <c r="AG79" i="18"/>
  <c r="AF79" i="18"/>
  <c r="AE79" i="18"/>
  <c r="AD79" i="18"/>
  <c r="AC79" i="18"/>
  <c r="AB79" i="18"/>
  <c r="AA79" i="18"/>
  <c r="Z79" i="18"/>
  <c r="Y79" i="18"/>
  <c r="X79" i="18"/>
  <c r="W79" i="18"/>
  <c r="V79" i="18"/>
  <c r="U79" i="18"/>
  <c r="T79" i="18"/>
  <c r="S79" i="18"/>
  <c r="R79" i="18"/>
  <c r="Q79" i="18"/>
  <c r="P79" i="18"/>
  <c r="O79" i="18"/>
  <c r="N79" i="18"/>
  <c r="M79" i="18"/>
  <c r="L79" i="18"/>
  <c r="K79" i="18"/>
  <c r="J79" i="18"/>
  <c r="I79" i="18"/>
  <c r="H79" i="18"/>
  <c r="G78" i="18"/>
  <c r="G77" i="18"/>
  <c r="CB76" i="18"/>
  <c r="CA76" i="18"/>
  <c r="BZ76" i="18"/>
  <c r="BY76" i="18"/>
  <c r="BX76" i="18"/>
  <c r="BW76" i="18"/>
  <c r="BV76" i="18"/>
  <c r="BU76" i="18"/>
  <c r="BT76" i="18"/>
  <c r="BS76" i="18"/>
  <c r="BR76" i="18"/>
  <c r="BQ76" i="18"/>
  <c r="BP76" i="18"/>
  <c r="BO76" i="18"/>
  <c r="BN76" i="18"/>
  <c r="BM76" i="18"/>
  <c r="BL76" i="18"/>
  <c r="BK76" i="18"/>
  <c r="BJ76" i="18"/>
  <c r="BI76" i="18"/>
  <c r="BH76" i="18"/>
  <c r="BG76" i="18"/>
  <c r="BF76" i="18"/>
  <c r="BE76" i="18"/>
  <c r="BD76" i="18"/>
  <c r="BC76" i="18"/>
  <c r="BB76" i="18"/>
  <c r="BA76" i="18"/>
  <c r="AZ76" i="18"/>
  <c r="AY76" i="18"/>
  <c r="AX76" i="18"/>
  <c r="AW76" i="18"/>
  <c r="AV76" i="18"/>
  <c r="AU76" i="18"/>
  <c r="AT76" i="18"/>
  <c r="AS76" i="18"/>
  <c r="AR76" i="18"/>
  <c r="AQ76" i="18"/>
  <c r="AP76" i="18"/>
  <c r="AO76" i="18"/>
  <c r="AN76" i="18"/>
  <c r="AL76" i="18"/>
  <c r="AK76" i="18"/>
  <c r="AJ76" i="18"/>
  <c r="AI76" i="18"/>
  <c r="AH76" i="18"/>
  <c r="AF76" i="18"/>
  <c r="AE76" i="18"/>
  <c r="AD76" i="18"/>
  <c r="AC76" i="18"/>
  <c r="AB76" i="18"/>
  <c r="AA76" i="18"/>
  <c r="Z76" i="18"/>
  <c r="Y76" i="18"/>
  <c r="X76" i="18"/>
  <c r="W76" i="18"/>
  <c r="V76" i="18"/>
  <c r="T76" i="18"/>
  <c r="S76" i="18"/>
  <c r="R76" i="18"/>
  <c r="Q76" i="18"/>
  <c r="P76" i="18"/>
  <c r="O76" i="18"/>
  <c r="N76" i="18"/>
  <c r="M76" i="18"/>
  <c r="L76" i="18"/>
  <c r="K76" i="18"/>
  <c r="J76" i="18"/>
  <c r="I76" i="18"/>
  <c r="H76" i="18"/>
  <c r="G75" i="18"/>
  <c r="G74" i="18"/>
  <c r="G73" i="18"/>
  <c r="G72" i="18"/>
  <c r="G71" i="18"/>
  <c r="G70" i="18"/>
  <c r="CC58" i="18"/>
  <c r="CC57" i="18" s="1"/>
  <c r="G63" i="18"/>
  <c r="G62" i="18"/>
  <c r="G61" i="18"/>
  <c r="G60" i="18"/>
  <c r="G59" i="18"/>
  <c r="CB58" i="18"/>
  <c r="CB57" i="18" s="1"/>
  <c r="CA58" i="18"/>
  <c r="BZ58" i="18"/>
  <c r="BZ57" i="18" s="1"/>
  <c r="BY58" i="18"/>
  <c r="BY57" i="18" s="1"/>
  <c r="BX58" i="18"/>
  <c r="BX57" i="18" s="1"/>
  <c r="BW58" i="18"/>
  <c r="BW57" i="18" s="1"/>
  <c r="BV58" i="18"/>
  <c r="BV57" i="18" s="1"/>
  <c r="BU58" i="18"/>
  <c r="BU57" i="18" s="1"/>
  <c r="BT58" i="18"/>
  <c r="BT57" i="18" s="1"/>
  <c r="BS58" i="18"/>
  <c r="BS57" i="18" s="1"/>
  <c r="BR58" i="18"/>
  <c r="BR57" i="18" s="1"/>
  <c r="BQ58" i="18"/>
  <c r="BQ57" i="18" s="1"/>
  <c r="BP58" i="18"/>
  <c r="BP57" i="18" s="1"/>
  <c r="BO58" i="18"/>
  <c r="BO57" i="18" s="1"/>
  <c r="BN58" i="18"/>
  <c r="BN57" i="18" s="1"/>
  <c r="BM58" i="18"/>
  <c r="BM57" i="18" s="1"/>
  <c r="BL58" i="18"/>
  <c r="BL57" i="18" s="1"/>
  <c r="BK58" i="18"/>
  <c r="BK57" i="18" s="1"/>
  <c r="BJ58" i="18"/>
  <c r="BJ57" i="18" s="1"/>
  <c r="BI58" i="18"/>
  <c r="BI57" i="18" s="1"/>
  <c r="BH58" i="18"/>
  <c r="BH57" i="18" s="1"/>
  <c r="BG58" i="18"/>
  <c r="BG57" i="18" s="1"/>
  <c r="BF58" i="18"/>
  <c r="BF57" i="18" s="1"/>
  <c r="BE58" i="18"/>
  <c r="BE57" i="18" s="1"/>
  <c r="BD58" i="18"/>
  <c r="BD57" i="18" s="1"/>
  <c r="BC58" i="18"/>
  <c r="BC57" i="18" s="1"/>
  <c r="BB58" i="18"/>
  <c r="BB57" i="18" s="1"/>
  <c r="BA58" i="18"/>
  <c r="BA57" i="18" s="1"/>
  <c r="AZ58" i="18"/>
  <c r="AZ57" i="18" s="1"/>
  <c r="AY58" i="18"/>
  <c r="AY57" i="18" s="1"/>
  <c r="AX58" i="18"/>
  <c r="AX57" i="18" s="1"/>
  <c r="AW58" i="18"/>
  <c r="AW57" i="18" s="1"/>
  <c r="AV58" i="18"/>
  <c r="AV57" i="18" s="1"/>
  <c r="AU58" i="18"/>
  <c r="AU57" i="18" s="1"/>
  <c r="AT58" i="18"/>
  <c r="AT57" i="18" s="1"/>
  <c r="AS58" i="18"/>
  <c r="AS57" i="18" s="1"/>
  <c r="AR58" i="18"/>
  <c r="AR57" i="18" s="1"/>
  <c r="AQ58" i="18"/>
  <c r="AQ57" i="18" s="1"/>
  <c r="AP58" i="18"/>
  <c r="AP57" i="18" s="1"/>
  <c r="AO58" i="18"/>
  <c r="AO57" i="18" s="1"/>
  <c r="AN58" i="18"/>
  <c r="AN57" i="18" s="1"/>
  <c r="AM58" i="18"/>
  <c r="AM57" i="18" s="1"/>
  <c r="AL58" i="18"/>
  <c r="AL57" i="18" s="1"/>
  <c r="AK58" i="18"/>
  <c r="AK57" i="18" s="1"/>
  <c r="AJ58" i="18"/>
  <c r="AJ57" i="18" s="1"/>
  <c r="AI58" i="18"/>
  <c r="AI57" i="18" s="1"/>
  <c r="AH58" i="18"/>
  <c r="AH57" i="18" s="1"/>
  <c r="AG58" i="18"/>
  <c r="AG57" i="18" s="1"/>
  <c r="AF58" i="18"/>
  <c r="AF57" i="18" s="1"/>
  <c r="AE58" i="18"/>
  <c r="AE57" i="18" s="1"/>
  <c r="AD58" i="18"/>
  <c r="AD57" i="18" s="1"/>
  <c r="AC58" i="18"/>
  <c r="AC57" i="18" s="1"/>
  <c r="AB58" i="18"/>
  <c r="AB57" i="18" s="1"/>
  <c r="AA58" i="18"/>
  <c r="AA57" i="18" s="1"/>
  <c r="Z58" i="18"/>
  <c r="Z57" i="18" s="1"/>
  <c r="Y58" i="18"/>
  <c r="Y57" i="18" s="1"/>
  <c r="X58" i="18"/>
  <c r="X57" i="18" s="1"/>
  <c r="W58" i="18"/>
  <c r="W57" i="18" s="1"/>
  <c r="V58" i="18"/>
  <c r="V57" i="18" s="1"/>
  <c r="U58" i="18"/>
  <c r="U57" i="18" s="1"/>
  <c r="T58" i="18"/>
  <c r="T57" i="18" s="1"/>
  <c r="S58" i="18"/>
  <c r="S57" i="18" s="1"/>
  <c r="R58" i="18"/>
  <c r="R57" i="18" s="1"/>
  <c r="Q58" i="18"/>
  <c r="Q57" i="18" s="1"/>
  <c r="P58" i="18"/>
  <c r="P57" i="18" s="1"/>
  <c r="O58" i="18"/>
  <c r="O57" i="18" s="1"/>
  <c r="N58" i="18"/>
  <c r="N57" i="18" s="1"/>
  <c r="M57" i="18"/>
  <c r="L58" i="18"/>
  <c r="L57" i="18" s="1"/>
  <c r="K58" i="18"/>
  <c r="K57" i="18" s="1"/>
  <c r="J57" i="18"/>
  <c r="I57" i="18"/>
  <c r="H57" i="18"/>
  <c r="CA57" i="18"/>
  <c r="G56" i="18"/>
  <c r="G55" i="18"/>
  <c r="G54" i="18"/>
  <c r="G53" i="18"/>
  <c r="G52" i="18"/>
  <c r="G51" i="18"/>
  <c r="G50" i="18"/>
  <c r="CC49" i="18"/>
  <c r="CB49" i="18"/>
  <c r="CA49" i="18"/>
  <c r="BZ49" i="18"/>
  <c r="BY49" i="18"/>
  <c r="BX49" i="18"/>
  <c r="BW49" i="18"/>
  <c r="BV49" i="18"/>
  <c r="BU49" i="18"/>
  <c r="BT49" i="18"/>
  <c r="BS49" i="18"/>
  <c r="BR49" i="18"/>
  <c r="BQ49" i="18"/>
  <c r="BP49" i="18"/>
  <c r="BO49" i="18"/>
  <c r="BN49" i="18"/>
  <c r="BM49" i="18"/>
  <c r="BL49" i="18"/>
  <c r="BK49" i="18"/>
  <c r="BJ49" i="18"/>
  <c r="BI49" i="18"/>
  <c r="BH49" i="18"/>
  <c r="BG49" i="18"/>
  <c r="BF49" i="18"/>
  <c r="BE49" i="18"/>
  <c r="BD49" i="18"/>
  <c r="BC49" i="18"/>
  <c r="BB49" i="18"/>
  <c r="BA49" i="18"/>
  <c r="AZ49" i="18"/>
  <c r="AY49" i="18"/>
  <c r="AX49" i="18"/>
  <c r="AW49" i="18"/>
  <c r="AV49" i="18"/>
  <c r="AU49" i="18"/>
  <c r="AT49" i="18"/>
  <c r="AS49" i="18"/>
  <c r="AR49" i="18"/>
  <c r="AQ49" i="18"/>
  <c r="AP49" i="18"/>
  <c r="AO49" i="18"/>
  <c r="AN49" i="18"/>
  <c r="AM49" i="18"/>
  <c r="AL49" i="18"/>
  <c r="AK49" i="18"/>
  <c r="AJ49" i="18"/>
  <c r="AI49" i="18"/>
  <c r="AH49" i="18"/>
  <c r="AG49" i="18"/>
  <c r="AF49" i="18"/>
  <c r="AE49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L49" i="18"/>
  <c r="K49" i="18"/>
  <c r="J49" i="18"/>
  <c r="I49" i="18"/>
  <c r="H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0" i="18"/>
  <c r="CB29" i="18"/>
  <c r="CA29" i="18"/>
  <c r="BZ29" i="18"/>
  <c r="BY29" i="18"/>
  <c r="BX29" i="18"/>
  <c r="BW29" i="18"/>
  <c r="BV29" i="18"/>
  <c r="BU29" i="18"/>
  <c r="BT29" i="18"/>
  <c r="BS29" i="18"/>
  <c r="BR29" i="18"/>
  <c r="BQ29" i="18"/>
  <c r="BP29" i="18"/>
  <c r="BO29" i="18"/>
  <c r="BN29" i="18"/>
  <c r="BM29" i="18"/>
  <c r="BL29" i="18"/>
  <c r="BK29" i="18"/>
  <c r="BJ29" i="18"/>
  <c r="BI29" i="18"/>
  <c r="BH29" i="18"/>
  <c r="BG29" i="18"/>
  <c r="BF29" i="18"/>
  <c r="BE29" i="18"/>
  <c r="BD29" i="18"/>
  <c r="BC29" i="18"/>
  <c r="BB29" i="18"/>
  <c r="BA29" i="18"/>
  <c r="AZ29" i="18"/>
  <c r="AY29" i="18"/>
  <c r="AX29" i="18"/>
  <c r="AW29" i="18"/>
  <c r="AV29" i="18"/>
  <c r="AU29" i="18"/>
  <c r="AT29" i="18"/>
  <c r="AS29" i="18"/>
  <c r="AR29" i="18"/>
  <c r="AQ29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I29" i="18"/>
  <c r="H29" i="18"/>
  <c r="CB26" i="18"/>
  <c r="CA26" i="18"/>
  <c r="BZ26" i="18"/>
  <c r="BY26" i="18"/>
  <c r="BX26" i="18"/>
  <c r="BW26" i="18"/>
  <c r="BV26" i="18"/>
  <c r="BU26" i="18"/>
  <c r="BT26" i="18"/>
  <c r="BS26" i="18"/>
  <c r="BR26" i="18"/>
  <c r="BP26" i="18"/>
  <c r="BO26" i="18"/>
  <c r="BN26" i="18"/>
  <c r="BM26" i="18"/>
  <c r="BL26" i="18"/>
  <c r="BK26" i="18"/>
  <c r="BJ26" i="18"/>
  <c r="BI26" i="18"/>
  <c r="BH26" i="18"/>
  <c r="BG26" i="18"/>
  <c r="BF26" i="18"/>
  <c r="BD26" i="18"/>
  <c r="BC26" i="18"/>
  <c r="BB26" i="18"/>
  <c r="BA26" i="18"/>
  <c r="AZ26" i="18"/>
  <c r="AY26" i="18"/>
  <c r="AX26" i="18"/>
  <c r="AW26" i="18"/>
  <c r="AV26" i="18"/>
  <c r="AU26" i="18"/>
  <c r="AT26" i="18"/>
  <c r="AR26" i="18"/>
  <c r="AQ26" i="18"/>
  <c r="AP26" i="18"/>
  <c r="AO26" i="18"/>
  <c r="AN26" i="18"/>
  <c r="AM26" i="18"/>
  <c r="AL26" i="18"/>
  <c r="AK26" i="18"/>
  <c r="AJ26" i="18"/>
  <c r="AI26" i="18"/>
  <c r="AH26" i="18"/>
  <c r="AF26" i="18"/>
  <c r="AE26" i="18"/>
  <c r="AD26" i="18"/>
  <c r="AC26" i="18"/>
  <c r="AB26" i="18"/>
  <c r="AA26" i="18"/>
  <c r="Z26" i="18"/>
  <c r="Y26" i="18"/>
  <c r="X26" i="18"/>
  <c r="W26" i="18"/>
  <c r="V26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BT24" i="18"/>
  <c r="BQ71" i="2" s="1"/>
  <c r="BV23" i="18"/>
  <c r="BS62" i="2" s="1"/>
  <c r="AZ23" i="18"/>
  <c r="AW62" i="2" s="1"/>
  <c r="AI23" i="18"/>
  <c r="AF62" i="2" s="1"/>
  <c r="G19" i="18"/>
  <c r="G18" i="18"/>
  <c r="G17" i="18"/>
  <c r="G16" i="18"/>
  <c r="CC15" i="18"/>
  <c r="CB15" i="18"/>
  <c r="CA15" i="18"/>
  <c r="BZ15" i="18"/>
  <c r="BY15" i="18"/>
  <c r="BX15" i="18"/>
  <c r="BW15" i="18"/>
  <c r="BV15" i="18"/>
  <c r="BU15" i="18"/>
  <c r="BT15" i="18"/>
  <c r="BS15" i="18"/>
  <c r="BR15" i="18"/>
  <c r="BQ15" i="18"/>
  <c r="BP15" i="18"/>
  <c r="BO15" i="18"/>
  <c r="BN15" i="18"/>
  <c r="BM15" i="18"/>
  <c r="BL15" i="18"/>
  <c r="BK15" i="18"/>
  <c r="BJ15" i="18"/>
  <c r="BI15" i="18"/>
  <c r="BH15" i="18"/>
  <c r="BG15" i="18"/>
  <c r="BF15" i="18"/>
  <c r="BE15" i="18"/>
  <c r="BD15" i="18"/>
  <c r="BC15" i="18"/>
  <c r="BB15" i="18"/>
  <c r="BA15" i="18"/>
  <c r="AZ15" i="18"/>
  <c r="AY15" i="18"/>
  <c r="AX15" i="18"/>
  <c r="AW15" i="18"/>
  <c r="AV15" i="18"/>
  <c r="AU15" i="18"/>
  <c r="AT15" i="18"/>
  <c r="AS15" i="18"/>
  <c r="AR15" i="18"/>
  <c r="AQ15" i="18"/>
  <c r="AP15" i="18"/>
  <c r="AO15" i="18"/>
  <c r="AN15" i="18"/>
  <c r="AM15" i="18"/>
  <c r="AL15" i="18"/>
  <c r="AK15" i="18"/>
  <c r="AJ15" i="18"/>
  <c r="AI15" i="18"/>
  <c r="AH15" i="18"/>
  <c r="AG15" i="18"/>
  <c r="AF15" i="18"/>
  <c r="AE15" i="18"/>
  <c r="AD15" i="18"/>
  <c r="AC15" i="18"/>
  <c r="AB15" i="18"/>
  <c r="AA15" i="18"/>
  <c r="Z15" i="18"/>
  <c r="Y15" i="18"/>
  <c r="X15" i="18"/>
  <c r="W15" i="18"/>
  <c r="V15" i="18"/>
  <c r="U15" i="18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H3" i="18"/>
  <c r="I3" i="18" s="1"/>
  <c r="J3" i="18" s="1"/>
  <c r="K3" i="18" s="1"/>
  <c r="L3" i="18" s="1"/>
  <c r="M3" i="18" s="1"/>
  <c r="N3" i="18" s="1"/>
  <c r="O3" i="18" s="1"/>
  <c r="P3" i="18" s="1"/>
  <c r="Q3" i="18" s="1"/>
  <c r="R3" i="18" s="1"/>
  <c r="S3" i="18" s="1"/>
  <c r="T3" i="18" s="1"/>
  <c r="U3" i="18" s="1"/>
  <c r="V3" i="18" s="1"/>
  <c r="W3" i="18" s="1"/>
  <c r="X3" i="18" s="1"/>
  <c r="Y3" i="18" s="1"/>
  <c r="Z3" i="18" s="1"/>
  <c r="AA3" i="18" s="1"/>
  <c r="AB3" i="18" s="1"/>
  <c r="AC3" i="18" s="1"/>
  <c r="AD3" i="18" s="1"/>
  <c r="AE3" i="18" s="1"/>
  <c r="AF3" i="18" s="1"/>
  <c r="AG3" i="18" s="1"/>
  <c r="AH3" i="18" s="1"/>
  <c r="AI3" i="18" s="1"/>
  <c r="AJ3" i="18" s="1"/>
  <c r="AK3" i="18" s="1"/>
  <c r="AL3" i="18" s="1"/>
  <c r="AM3" i="18" s="1"/>
  <c r="AN3" i="18" s="1"/>
  <c r="AO3" i="18" s="1"/>
  <c r="AP3" i="18" s="1"/>
  <c r="AQ3" i="18" s="1"/>
  <c r="AR3" i="18" s="1"/>
  <c r="AS3" i="18" s="1"/>
  <c r="AT3" i="18" s="1"/>
  <c r="AU3" i="18" s="1"/>
  <c r="AV3" i="18" s="1"/>
  <c r="AW3" i="18" s="1"/>
  <c r="AX3" i="18" s="1"/>
  <c r="AY3" i="18" s="1"/>
  <c r="AZ3" i="18" s="1"/>
  <c r="BA3" i="18" s="1"/>
  <c r="BB3" i="18" s="1"/>
  <c r="BC3" i="18" s="1"/>
  <c r="BD3" i="18" s="1"/>
  <c r="BE3" i="18" s="1"/>
  <c r="BF3" i="18" s="1"/>
  <c r="BG3" i="18" s="1"/>
  <c r="BH3" i="18" s="1"/>
  <c r="BI3" i="18" s="1"/>
  <c r="BJ3" i="18" s="1"/>
  <c r="BK3" i="18" s="1"/>
  <c r="BL3" i="18" s="1"/>
  <c r="BM3" i="18" s="1"/>
  <c r="BN3" i="18" s="1"/>
  <c r="BO3" i="18" s="1"/>
  <c r="BP3" i="18" s="1"/>
  <c r="BQ3" i="18" s="1"/>
  <c r="BR3" i="18" s="1"/>
  <c r="BS3" i="18" s="1"/>
  <c r="BT3" i="18" s="1"/>
  <c r="BU3" i="18" s="1"/>
  <c r="BV3" i="18" s="1"/>
  <c r="BW3" i="18" s="1"/>
  <c r="BX3" i="18" s="1"/>
  <c r="BY3" i="18" s="1"/>
  <c r="BZ3" i="18" s="1"/>
  <c r="CA3" i="18" s="1"/>
  <c r="CB3" i="18" s="1"/>
  <c r="CC3" i="18" s="1"/>
  <c r="G92" i="16"/>
  <c r="G91" i="16"/>
  <c r="G90" i="16"/>
  <c r="G89" i="16"/>
  <c r="G92" i="10"/>
  <c r="G91" i="10"/>
  <c r="G90" i="10"/>
  <c r="G89" i="10"/>
  <c r="G75" i="16"/>
  <c r="G74" i="16"/>
  <c r="G73" i="16"/>
  <c r="G72" i="16"/>
  <c r="G71" i="16"/>
  <c r="G70" i="16"/>
  <c r="G75" i="10"/>
  <c r="G74" i="10"/>
  <c r="G73" i="10"/>
  <c r="G72" i="10"/>
  <c r="G71" i="10"/>
  <c r="G70" i="10"/>
  <c r="E114" i="15"/>
  <c r="E113" i="15"/>
  <c r="E112" i="15"/>
  <c r="E111" i="15"/>
  <c r="E109" i="15"/>
  <c r="E108" i="15"/>
  <c r="E107" i="15"/>
  <c r="E106" i="15"/>
  <c r="E105" i="15"/>
  <c r="E88" i="15"/>
  <c r="E82" i="15"/>
  <c r="E77" i="15"/>
  <c r="E103" i="15"/>
  <c r="E102" i="15"/>
  <c r="E101" i="15"/>
  <c r="E100" i="15"/>
  <c r="E99" i="15"/>
  <c r="E98" i="15"/>
  <c r="E97" i="15"/>
  <c r="E96" i="15"/>
  <c r="E95" i="15"/>
  <c r="E94" i="15"/>
  <c r="BY116" i="15"/>
  <c r="BU116" i="15"/>
  <c r="BM116" i="15"/>
  <c r="BI116" i="15"/>
  <c r="BE116" i="15"/>
  <c r="BA116" i="15"/>
  <c r="AW116" i="15"/>
  <c r="AS116" i="15"/>
  <c r="AO116" i="15"/>
  <c r="AJ116" i="15"/>
  <c r="AE116" i="15"/>
  <c r="AA116" i="15"/>
  <c r="W116" i="15"/>
  <c r="R116" i="15"/>
  <c r="N116" i="15"/>
  <c r="J116" i="15"/>
  <c r="CB114" i="15"/>
  <c r="CA114" i="15"/>
  <c r="BZ114" i="15"/>
  <c r="BY114" i="15"/>
  <c r="BX114" i="15"/>
  <c r="BW114" i="15"/>
  <c r="BV114" i="15"/>
  <c r="BU114" i="15"/>
  <c r="BT114" i="15"/>
  <c r="BS114" i="15"/>
  <c r="BR114" i="15"/>
  <c r="BQ114" i="15"/>
  <c r="BP114" i="15"/>
  <c r="BO114" i="15"/>
  <c r="BN114" i="15"/>
  <c r="BM114" i="15"/>
  <c r="BL114" i="15"/>
  <c r="BK114" i="15"/>
  <c r="BJ114" i="15"/>
  <c r="BI114" i="15"/>
  <c r="BH114" i="15"/>
  <c r="BG114" i="15"/>
  <c r="BF114" i="15"/>
  <c r="BE114" i="15"/>
  <c r="BD114" i="15"/>
  <c r="BC114" i="15"/>
  <c r="BB114" i="15"/>
  <c r="BA114" i="15"/>
  <c r="AZ114" i="15"/>
  <c r="AY114" i="15"/>
  <c r="AX114" i="15"/>
  <c r="AW114" i="15"/>
  <c r="AV114" i="15"/>
  <c r="AU114" i="15"/>
  <c r="AT114" i="15"/>
  <c r="AS114" i="15"/>
  <c r="AR114" i="15"/>
  <c r="AQ114" i="15"/>
  <c r="AP114" i="15"/>
  <c r="AO114" i="15"/>
  <c r="AN114" i="15"/>
  <c r="AL114" i="15"/>
  <c r="AK114" i="15"/>
  <c r="AJ114" i="15"/>
  <c r="AI114" i="15"/>
  <c r="AH114" i="15"/>
  <c r="AF114" i="15"/>
  <c r="AE114" i="15"/>
  <c r="AD114" i="15"/>
  <c r="AC114" i="15"/>
  <c r="AB114" i="15"/>
  <c r="AA114" i="15"/>
  <c r="Z114" i="15"/>
  <c r="Y114" i="15"/>
  <c r="X114" i="15"/>
  <c r="W114" i="15"/>
  <c r="V114" i="15"/>
  <c r="T114" i="15"/>
  <c r="S114" i="15"/>
  <c r="R114" i="15"/>
  <c r="Q114" i="15"/>
  <c r="P114" i="15"/>
  <c r="O114" i="15"/>
  <c r="N114" i="15"/>
  <c r="M114" i="15"/>
  <c r="L114" i="15"/>
  <c r="K114" i="15"/>
  <c r="J114" i="15"/>
  <c r="I114" i="15"/>
  <c r="H114" i="15"/>
  <c r="CB113" i="15"/>
  <c r="CA113" i="15"/>
  <c r="BZ113" i="15"/>
  <c r="BY113" i="15"/>
  <c r="BX113" i="15"/>
  <c r="BW113" i="15"/>
  <c r="BV113" i="15"/>
  <c r="BU113" i="15"/>
  <c r="BT113" i="15"/>
  <c r="BS113" i="15"/>
  <c r="BR113" i="15"/>
  <c r="BQ113" i="15"/>
  <c r="BP113" i="15"/>
  <c r="BO113" i="15"/>
  <c r="BN113" i="15"/>
  <c r="BM113" i="15"/>
  <c r="BL113" i="15"/>
  <c r="BK113" i="15"/>
  <c r="BJ113" i="15"/>
  <c r="BI113" i="15"/>
  <c r="BH113" i="15"/>
  <c r="BG113" i="15"/>
  <c r="BF113" i="15"/>
  <c r="BE113" i="15"/>
  <c r="BD113" i="15"/>
  <c r="BC113" i="15"/>
  <c r="BB113" i="15"/>
  <c r="BA113" i="15"/>
  <c r="AZ113" i="15"/>
  <c r="AY113" i="15"/>
  <c r="AX113" i="15"/>
  <c r="AW113" i="15"/>
  <c r="AV113" i="15"/>
  <c r="AU113" i="15"/>
  <c r="AT113" i="15"/>
  <c r="AS113" i="15"/>
  <c r="AR113" i="15"/>
  <c r="AQ113" i="15"/>
  <c r="AP113" i="15"/>
  <c r="AO113" i="15"/>
  <c r="AN113" i="15"/>
  <c r="AL113" i="15"/>
  <c r="AK113" i="15"/>
  <c r="AJ113" i="15"/>
  <c r="AI113" i="15"/>
  <c r="AH113" i="15"/>
  <c r="AF113" i="15"/>
  <c r="AE113" i="15"/>
  <c r="AD113" i="15"/>
  <c r="AC113" i="15"/>
  <c r="AB113" i="15"/>
  <c r="AA113" i="15"/>
  <c r="Z113" i="15"/>
  <c r="Y113" i="15"/>
  <c r="X113" i="15"/>
  <c r="W113" i="15"/>
  <c r="V113" i="15"/>
  <c r="T113" i="15"/>
  <c r="S113" i="15"/>
  <c r="R113" i="15"/>
  <c r="Q113" i="15"/>
  <c r="P113" i="15"/>
  <c r="O113" i="15"/>
  <c r="N113" i="15"/>
  <c r="M113" i="15"/>
  <c r="L113" i="15"/>
  <c r="K113" i="15"/>
  <c r="J113" i="15"/>
  <c r="I113" i="15"/>
  <c r="H113" i="15"/>
  <c r="CB112" i="15"/>
  <c r="CA112" i="15"/>
  <c r="BZ112" i="15"/>
  <c r="BY112" i="15"/>
  <c r="BX112" i="15"/>
  <c r="BW112" i="15"/>
  <c r="BV112" i="15"/>
  <c r="BU112" i="15"/>
  <c r="BT112" i="15"/>
  <c r="BS112" i="15"/>
  <c r="BR112" i="15"/>
  <c r="BQ112" i="15"/>
  <c r="BP112" i="15"/>
  <c r="BO112" i="15"/>
  <c r="BN112" i="15"/>
  <c r="BM112" i="15"/>
  <c r="BL112" i="15"/>
  <c r="BK112" i="15"/>
  <c r="BJ112" i="15"/>
  <c r="BI112" i="15"/>
  <c r="BH112" i="15"/>
  <c r="BG112" i="15"/>
  <c r="BF112" i="15"/>
  <c r="BE112" i="15"/>
  <c r="BD112" i="15"/>
  <c r="BC112" i="15"/>
  <c r="BB112" i="15"/>
  <c r="BA112" i="15"/>
  <c r="AZ112" i="15"/>
  <c r="AY112" i="15"/>
  <c r="AX112" i="15"/>
  <c r="AW112" i="15"/>
  <c r="AV112" i="15"/>
  <c r="AU112" i="15"/>
  <c r="AT112" i="15"/>
  <c r="AS112" i="15"/>
  <c r="AR112" i="15"/>
  <c r="AQ112" i="15"/>
  <c r="AP112" i="15"/>
  <c r="AO112" i="15"/>
  <c r="AN112" i="15"/>
  <c r="AL112" i="15"/>
  <c r="AK112" i="15"/>
  <c r="AJ112" i="15"/>
  <c r="AI112" i="15"/>
  <c r="AH112" i="15"/>
  <c r="AF112" i="15"/>
  <c r="AE112" i="15"/>
  <c r="AD112" i="15"/>
  <c r="AC112" i="15"/>
  <c r="AB112" i="15"/>
  <c r="AA112" i="15"/>
  <c r="Z112" i="15"/>
  <c r="Y112" i="15"/>
  <c r="X112" i="15"/>
  <c r="W112" i="15"/>
  <c r="V112" i="15"/>
  <c r="T112" i="15"/>
  <c r="S112" i="15"/>
  <c r="R112" i="15"/>
  <c r="Q112" i="15"/>
  <c r="P112" i="15"/>
  <c r="O112" i="15"/>
  <c r="N112" i="15"/>
  <c r="M112" i="15"/>
  <c r="L112" i="15"/>
  <c r="K112" i="15"/>
  <c r="J112" i="15"/>
  <c r="I112" i="15"/>
  <c r="H112" i="15"/>
  <c r="CB111" i="15"/>
  <c r="CA111" i="15"/>
  <c r="BZ111" i="15"/>
  <c r="BY111" i="15"/>
  <c r="BX111" i="15"/>
  <c r="BW111" i="15"/>
  <c r="BV111" i="15"/>
  <c r="BU111" i="15"/>
  <c r="BT111" i="15"/>
  <c r="BS111" i="15"/>
  <c r="BR111" i="15"/>
  <c r="BQ111" i="15"/>
  <c r="BP111" i="15"/>
  <c r="BO111" i="15"/>
  <c r="BN111" i="15"/>
  <c r="BM111" i="15"/>
  <c r="BL111" i="15"/>
  <c r="BK111" i="15"/>
  <c r="BJ111" i="15"/>
  <c r="BI111" i="15"/>
  <c r="BH111" i="15"/>
  <c r="BG111" i="15"/>
  <c r="BF111" i="15"/>
  <c r="BE111" i="15"/>
  <c r="BD111" i="15"/>
  <c r="BC111" i="15"/>
  <c r="BB111" i="15"/>
  <c r="BA111" i="15"/>
  <c r="AZ111" i="15"/>
  <c r="AY111" i="15"/>
  <c r="AX111" i="15"/>
  <c r="AW111" i="15"/>
  <c r="AV111" i="15"/>
  <c r="AU111" i="15"/>
  <c r="AT111" i="15"/>
  <c r="AS111" i="15"/>
  <c r="AR111" i="15"/>
  <c r="AQ111" i="15"/>
  <c r="AP111" i="15"/>
  <c r="AO111" i="15"/>
  <c r="AN111" i="15"/>
  <c r="AL111" i="15"/>
  <c r="AK111" i="15"/>
  <c r="AJ111" i="15"/>
  <c r="AI111" i="15"/>
  <c r="AH111" i="15"/>
  <c r="AF111" i="15"/>
  <c r="AE111" i="15"/>
  <c r="AD111" i="15"/>
  <c r="AC111" i="15"/>
  <c r="AB111" i="15"/>
  <c r="AA111" i="15"/>
  <c r="Z111" i="15"/>
  <c r="Y111" i="15"/>
  <c r="X111" i="15"/>
  <c r="W111" i="15"/>
  <c r="V111" i="15"/>
  <c r="T111" i="15"/>
  <c r="S111" i="15"/>
  <c r="R111" i="15"/>
  <c r="Q111" i="15"/>
  <c r="P111" i="15"/>
  <c r="O111" i="15"/>
  <c r="N111" i="15"/>
  <c r="M111" i="15"/>
  <c r="L111" i="15"/>
  <c r="K111" i="15"/>
  <c r="J111" i="15"/>
  <c r="I111" i="15"/>
  <c r="H111" i="15"/>
  <c r="CC110" i="15"/>
  <c r="CB110" i="15"/>
  <c r="CA110" i="15"/>
  <c r="BZ110" i="15"/>
  <c r="BY110" i="15"/>
  <c r="BX110" i="15"/>
  <c r="BW110" i="15"/>
  <c r="BV110" i="15"/>
  <c r="BU110" i="15"/>
  <c r="BT110" i="15"/>
  <c r="BS110" i="15"/>
  <c r="BR110" i="15"/>
  <c r="BQ110" i="15"/>
  <c r="BP110" i="15"/>
  <c r="BO110" i="15"/>
  <c r="BN110" i="15"/>
  <c r="BM110" i="15"/>
  <c r="BL110" i="15"/>
  <c r="BK110" i="15"/>
  <c r="BJ110" i="15"/>
  <c r="BI110" i="15"/>
  <c r="BH110" i="15"/>
  <c r="BG110" i="15"/>
  <c r="BF110" i="15"/>
  <c r="BE110" i="15"/>
  <c r="BD110" i="15"/>
  <c r="BC110" i="15"/>
  <c r="BB110" i="15"/>
  <c r="BA110" i="15"/>
  <c r="AZ110" i="15"/>
  <c r="AY110" i="15"/>
  <c r="AX110" i="15"/>
  <c r="AW110" i="15"/>
  <c r="AV110" i="15"/>
  <c r="AU110" i="15"/>
  <c r="AT110" i="15"/>
  <c r="AS110" i="15"/>
  <c r="AR110" i="15"/>
  <c r="AQ110" i="15"/>
  <c r="AP110" i="15"/>
  <c r="AO110" i="15"/>
  <c r="AN110" i="15"/>
  <c r="AM110" i="15"/>
  <c r="AL110" i="15"/>
  <c r="AK110" i="15"/>
  <c r="AJ110" i="15"/>
  <c r="AI110" i="15"/>
  <c r="AH110" i="15"/>
  <c r="AG110" i="15"/>
  <c r="AF110" i="15"/>
  <c r="AE110" i="15"/>
  <c r="AD110" i="15"/>
  <c r="AC110" i="15"/>
  <c r="AB110" i="15"/>
  <c r="AA110" i="15"/>
  <c r="Z110" i="15"/>
  <c r="Y110" i="15"/>
  <c r="X110" i="15"/>
  <c r="W110" i="15"/>
  <c r="V110" i="15"/>
  <c r="U110" i="15"/>
  <c r="T110" i="15"/>
  <c r="S110" i="15"/>
  <c r="R110" i="15"/>
  <c r="Q110" i="15"/>
  <c r="P110" i="15"/>
  <c r="O110" i="15"/>
  <c r="N110" i="15"/>
  <c r="M110" i="15"/>
  <c r="L110" i="15"/>
  <c r="K110" i="15"/>
  <c r="J110" i="15"/>
  <c r="I110" i="15"/>
  <c r="H110" i="15"/>
  <c r="CB109" i="15"/>
  <c r="CA109" i="15"/>
  <c r="BZ109" i="15"/>
  <c r="BY109" i="15"/>
  <c r="BX109" i="15"/>
  <c r="BW109" i="15"/>
  <c r="BV109" i="15"/>
  <c r="BU109" i="15"/>
  <c r="BT109" i="15"/>
  <c r="BS109" i="15"/>
  <c r="BR109" i="15"/>
  <c r="BQ109" i="15"/>
  <c r="BP109" i="15"/>
  <c r="BO109" i="15"/>
  <c r="BN109" i="15"/>
  <c r="BM109" i="15"/>
  <c r="BL109" i="15"/>
  <c r="BK109" i="15"/>
  <c r="BJ109" i="15"/>
  <c r="BI109" i="15"/>
  <c r="BH109" i="15"/>
  <c r="BG109" i="15"/>
  <c r="BF109" i="15"/>
  <c r="BE109" i="15"/>
  <c r="BD109" i="15"/>
  <c r="BC109" i="15"/>
  <c r="BB109" i="15"/>
  <c r="BA109" i="15"/>
  <c r="AZ109" i="15"/>
  <c r="AY109" i="15"/>
  <c r="AX109" i="15"/>
  <c r="AW109" i="15"/>
  <c r="AV109" i="15"/>
  <c r="AU109" i="15"/>
  <c r="AT109" i="15"/>
  <c r="AS109" i="15"/>
  <c r="AR109" i="15"/>
  <c r="AQ109" i="15"/>
  <c r="AP109" i="15"/>
  <c r="AO109" i="15"/>
  <c r="AN109" i="15"/>
  <c r="AL109" i="15"/>
  <c r="AK109" i="15"/>
  <c r="AJ109" i="15"/>
  <c r="AI109" i="15"/>
  <c r="AH109" i="15"/>
  <c r="AF109" i="15"/>
  <c r="AE109" i="15"/>
  <c r="AD109" i="15"/>
  <c r="AC109" i="15"/>
  <c r="AB109" i="15"/>
  <c r="AA109" i="15"/>
  <c r="Z109" i="15"/>
  <c r="Y109" i="15"/>
  <c r="X109" i="15"/>
  <c r="W109" i="15"/>
  <c r="V109" i="15"/>
  <c r="T109" i="15"/>
  <c r="S109" i="15"/>
  <c r="R109" i="15"/>
  <c r="Q109" i="15"/>
  <c r="P109" i="15"/>
  <c r="O109" i="15"/>
  <c r="N109" i="15"/>
  <c r="M109" i="15"/>
  <c r="L109" i="15"/>
  <c r="K109" i="15"/>
  <c r="J109" i="15"/>
  <c r="I109" i="15"/>
  <c r="H109" i="15"/>
  <c r="CB108" i="15"/>
  <c r="CA108" i="15"/>
  <c r="BZ108" i="15"/>
  <c r="BY108" i="15"/>
  <c r="BX108" i="15"/>
  <c r="BW108" i="15"/>
  <c r="BV108" i="15"/>
  <c r="BU108" i="15"/>
  <c r="BT108" i="15"/>
  <c r="BS108" i="15"/>
  <c r="BR108" i="15"/>
  <c r="BQ108" i="15"/>
  <c r="BP108" i="15"/>
  <c r="BO108" i="15"/>
  <c r="BN108" i="15"/>
  <c r="BM108" i="15"/>
  <c r="BL108" i="15"/>
  <c r="BK108" i="15"/>
  <c r="BJ108" i="15"/>
  <c r="BI108" i="15"/>
  <c r="BH108" i="15"/>
  <c r="BG108" i="15"/>
  <c r="BF108" i="15"/>
  <c r="BE108" i="15"/>
  <c r="BD108" i="15"/>
  <c r="BC108" i="15"/>
  <c r="BB108" i="15"/>
  <c r="BA108" i="15"/>
  <c r="AZ108" i="15"/>
  <c r="AY108" i="15"/>
  <c r="AX108" i="15"/>
  <c r="AW108" i="15"/>
  <c r="AV108" i="15"/>
  <c r="AU108" i="15"/>
  <c r="AT108" i="15"/>
  <c r="AS108" i="15"/>
  <c r="AR108" i="15"/>
  <c r="AQ108" i="15"/>
  <c r="AP108" i="15"/>
  <c r="AO108" i="15"/>
  <c r="AN108" i="15"/>
  <c r="AL108" i="15"/>
  <c r="AK108" i="15"/>
  <c r="AJ108" i="15"/>
  <c r="AI108" i="15"/>
  <c r="AH108" i="15"/>
  <c r="AF108" i="15"/>
  <c r="AE108" i="15"/>
  <c r="AD108" i="15"/>
  <c r="AC108" i="15"/>
  <c r="AB108" i="15"/>
  <c r="AA108" i="15"/>
  <c r="Z108" i="15"/>
  <c r="Y108" i="15"/>
  <c r="X108" i="15"/>
  <c r="W108" i="15"/>
  <c r="V108" i="15"/>
  <c r="T108" i="15"/>
  <c r="S108" i="15"/>
  <c r="R108" i="15"/>
  <c r="Q108" i="15"/>
  <c r="P108" i="15"/>
  <c r="O108" i="15"/>
  <c r="N108" i="15"/>
  <c r="M108" i="15"/>
  <c r="L108" i="15"/>
  <c r="K108" i="15"/>
  <c r="J108" i="15"/>
  <c r="I108" i="15"/>
  <c r="H108" i="15"/>
  <c r="CB107" i="15"/>
  <c r="CA107" i="15"/>
  <c r="BZ107" i="15"/>
  <c r="BY107" i="15"/>
  <c r="BX107" i="15"/>
  <c r="BW107" i="15"/>
  <c r="BV107" i="15"/>
  <c r="BU107" i="15"/>
  <c r="BT107" i="15"/>
  <c r="BS107" i="15"/>
  <c r="BR107" i="15"/>
  <c r="BQ107" i="15"/>
  <c r="BP107" i="15"/>
  <c r="BO107" i="15"/>
  <c r="BN107" i="15"/>
  <c r="BM107" i="15"/>
  <c r="BL107" i="15"/>
  <c r="BK107" i="15"/>
  <c r="BJ107" i="15"/>
  <c r="BI107" i="15"/>
  <c r="BH107" i="15"/>
  <c r="BG107" i="15"/>
  <c r="BF107" i="15"/>
  <c r="BE107" i="15"/>
  <c r="BD107" i="15"/>
  <c r="BC107" i="15"/>
  <c r="BB107" i="15"/>
  <c r="BA107" i="15"/>
  <c r="AZ107" i="15"/>
  <c r="AY107" i="15"/>
  <c r="AX107" i="15"/>
  <c r="AW107" i="15"/>
  <c r="AV107" i="15"/>
  <c r="AU107" i="15"/>
  <c r="AT107" i="15"/>
  <c r="AS107" i="15"/>
  <c r="AR107" i="15"/>
  <c r="AQ107" i="15"/>
  <c r="AP107" i="15"/>
  <c r="AO107" i="15"/>
  <c r="AN107" i="15"/>
  <c r="AL107" i="15"/>
  <c r="AK107" i="15"/>
  <c r="AJ107" i="15"/>
  <c r="AI107" i="15"/>
  <c r="AH107" i="15"/>
  <c r="AF107" i="15"/>
  <c r="AE107" i="15"/>
  <c r="AD107" i="15"/>
  <c r="AC107" i="15"/>
  <c r="AB107" i="15"/>
  <c r="AA107" i="15"/>
  <c r="Z107" i="15"/>
  <c r="Y107" i="15"/>
  <c r="X107" i="15"/>
  <c r="W107" i="15"/>
  <c r="V107" i="15"/>
  <c r="T107" i="15"/>
  <c r="S107" i="15"/>
  <c r="R107" i="15"/>
  <c r="Q107" i="15"/>
  <c r="P107" i="15"/>
  <c r="O107" i="15"/>
  <c r="N107" i="15"/>
  <c r="M107" i="15"/>
  <c r="L107" i="15"/>
  <c r="K107" i="15"/>
  <c r="J107" i="15"/>
  <c r="I107" i="15"/>
  <c r="H107" i="15"/>
  <c r="CB106" i="15"/>
  <c r="CA106" i="15"/>
  <c r="BZ106" i="15"/>
  <c r="BY106" i="15"/>
  <c r="BX106" i="15"/>
  <c r="BW106" i="15"/>
  <c r="BV106" i="15"/>
  <c r="BU106" i="15"/>
  <c r="BT106" i="15"/>
  <c r="BS106" i="15"/>
  <c r="BR106" i="15"/>
  <c r="BQ106" i="15"/>
  <c r="BP106" i="15"/>
  <c r="BO106" i="15"/>
  <c r="BN106" i="15"/>
  <c r="BM106" i="15"/>
  <c r="BL106" i="15"/>
  <c r="BK106" i="15"/>
  <c r="BJ106" i="15"/>
  <c r="BI106" i="15"/>
  <c r="BH106" i="15"/>
  <c r="BG106" i="15"/>
  <c r="BF106" i="15"/>
  <c r="BE106" i="15"/>
  <c r="BD106" i="15"/>
  <c r="BC106" i="15"/>
  <c r="BB106" i="15"/>
  <c r="BA106" i="15"/>
  <c r="AZ106" i="15"/>
  <c r="AY106" i="15"/>
  <c r="AX106" i="15"/>
  <c r="AW106" i="15"/>
  <c r="AV106" i="15"/>
  <c r="AU106" i="15"/>
  <c r="AT106" i="15"/>
  <c r="AS106" i="15"/>
  <c r="AR106" i="15"/>
  <c r="AQ106" i="15"/>
  <c r="AP106" i="15"/>
  <c r="AO106" i="15"/>
  <c r="AN106" i="15"/>
  <c r="AL106" i="15"/>
  <c r="AK106" i="15"/>
  <c r="AJ106" i="15"/>
  <c r="AI106" i="15"/>
  <c r="AH106" i="15"/>
  <c r="AF106" i="15"/>
  <c r="AE106" i="15"/>
  <c r="AD106" i="15"/>
  <c r="AC106" i="15"/>
  <c r="AB106" i="15"/>
  <c r="AA106" i="15"/>
  <c r="Z106" i="15"/>
  <c r="Y106" i="15"/>
  <c r="X106" i="15"/>
  <c r="W106" i="15"/>
  <c r="V106" i="15"/>
  <c r="T106" i="15"/>
  <c r="S106" i="15"/>
  <c r="R106" i="15"/>
  <c r="Q106" i="15"/>
  <c r="P106" i="15"/>
  <c r="O106" i="15"/>
  <c r="N106" i="15"/>
  <c r="M106" i="15"/>
  <c r="L106" i="15"/>
  <c r="K106" i="15"/>
  <c r="J106" i="15"/>
  <c r="I106" i="15"/>
  <c r="H106" i="15"/>
  <c r="CB105" i="15"/>
  <c r="CA105" i="15"/>
  <c r="BZ105" i="15"/>
  <c r="BY105" i="15"/>
  <c r="BX105" i="15"/>
  <c r="BW105" i="15"/>
  <c r="BV105" i="15"/>
  <c r="BU105" i="15"/>
  <c r="BT105" i="15"/>
  <c r="BS105" i="15"/>
  <c r="BR105" i="15"/>
  <c r="BQ105" i="15"/>
  <c r="BP105" i="15"/>
  <c r="BO105" i="15"/>
  <c r="BN105" i="15"/>
  <c r="BM105" i="15"/>
  <c r="BL105" i="15"/>
  <c r="BK105" i="15"/>
  <c r="BJ105" i="15"/>
  <c r="BI105" i="15"/>
  <c r="BH105" i="15"/>
  <c r="BG105" i="15"/>
  <c r="BF105" i="15"/>
  <c r="BE105" i="15"/>
  <c r="BD105" i="15"/>
  <c r="BC105" i="15"/>
  <c r="BB105" i="15"/>
  <c r="BA105" i="15"/>
  <c r="AZ105" i="15"/>
  <c r="AY105" i="15"/>
  <c r="AX105" i="15"/>
  <c r="AW105" i="15"/>
  <c r="AV105" i="15"/>
  <c r="AU105" i="15"/>
  <c r="AT105" i="15"/>
  <c r="AS105" i="15"/>
  <c r="AR105" i="15"/>
  <c r="AQ105" i="15"/>
  <c r="AP105" i="15"/>
  <c r="AO105" i="15"/>
  <c r="AN105" i="15"/>
  <c r="AL105" i="15"/>
  <c r="AK105" i="15"/>
  <c r="AJ105" i="15"/>
  <c r="AI105" i="15"/>
  <c r="AH105" i="15"/>
  <c r="AF105" i="15"/>
  <c r="AE105" i="15"/>
  <c r="AD105" i="15"/>
  <c r="AC105" i="15"/>
  <c r="AB105" i="15"/>
  <c r="AA105" i="15"/>
  <c r="Z105" i="15"/>
  <c r="Y105" i="15"/>
  <c r="X105" i="15"/>
  <c r="W105" i="15"/>
  <c r="V105" i="15"/>
  <c r="T105" i="15"/>
  <c r="S105" i="15"/>
  <c r="R105" i="15"/>
  <c r="Q105" i="15"/>
  <c r="P105" i="15"/>
  <c r="O105" i="15"/>
  <c r="N105" i="15"/>
  <c r="M105" i="15"/>
  <c r="L105" i="15"/>
  <c r="K105" i="15"/>
  <c r="J105" i="15"/>
  <c r="I105" i="15"/>
  <c r="H105" i="15"/>
  <c r="CC104" i="15"/>
  <c r="CB104" i="15"/>
  <c r="CA104" i="15"/>
  <c r="BZ104" i="15"/>
  <c r="BY104" i="15"/>
  <c r="BX104" i="15"/>
  <c r="BW104" i="15"/>
  <c r="BV104" i="15"/>
  <c r="BU104" i="15"/>
  <c r="BT104" i="15"/>
  <c r="BS104" i="15"/>
  <c r="BR104" i="15"/>
  <c r="BQ104" i="15"/>
  <c r="BP104" i="15"/>
  <c r="BO104" i="15"/>
  <c r="BN104" i="15"/>
  <c r="BM104" i="15"/>
  <c r="BL104" i="15"/>
  <c r="BK104" i="15"/>
  <c r="BJ104" i="15"/>
  <c r="BI104" i="15"/>
  <c r="BH104" i="15"/>
  <c r="BG104" i="15"/>
  <c r="BF104" i="15"/>
  <c r="BE104" i="15"/>
  <c r="BD104" i="15"/>
  <c r="BC104" i="15"/>
  <c r="BB104" i="15"/>
  <c r="BA104" i="15"/>
  <c r="AZ104" i="15"/>
  <c r="AY104" i="15"/>
  <c r="AX104" i="15"/>
  <c r="AW104" i="15"/>
  <c r="AV104" i="15"/>
  <c r="AU104" i="15"/>
  <c r="AT104" i="15"/>
  <c r="AS104" i="15"/>
  <c r="AR104" i="15"/>
  <c r="AQ104" i="15"/>
  <c r="AP104" i="15"/>
  <c r="AO104" i="15"/>
  <c r="AN104" i="15"/>
  <c r="AM104" i="15"/>
  <c r="AL104" i="15"/>
  <c r="AK104" i="15"/>
  <c r="AJ104" i="15"/>
  <c r="AI104" i="15"/>
  <c r="AH104" i="15"/>
  <c r="AG104" i="15"/>
  <c r="AF104" i="15"/>
  <c r="AE104" i="15"/>
  <c r="AD104" i="15"/>
  <c r="AC104" i="15"/>
  <c r="AB104" i="15"/>
  <c r="AA104" i="15"/>
  <c r="Z104" i="15"/>
  <c r="Y104" i="15"/>
  <c r="X104" i="15"/>
  <c r="W104" i="15"/>
  <c r="V104" i="15"/>
  <c r="U104" i="15"/>
  <c r="T104" i="15"/>
  <c r="S104" i="15"/>
  <c r="R104" i="15"/>
  <c r="Q104" i="15"/>
  <c r="P104" i="15"/>
  <c r="O104" i="15"/>
  <c r="N104" i="15"/>
  <c r="M104" i="15"/>
  <c r="L104" i="15"/>
  <c r="K104" i="15"/>
  <c r="J104" i="15"/>
  <c r="I104" i="15"/>
  <c r="H104" i="15"/>
  <c r="CB103" i="15"/>
  <c r="CA103" i="15"/>
  <c r="BZ103" i="15"/>
  <c r="BY103" i="15"/>
  <c r="BX103" i="15"/>
  <c r="BW103" i="15"/>
  <c r="BV103" i="15"/>
  <c r="BU103" i="15"/>
  <c r="BT103" i="15"/>
  <c r="BS103" i="15"/>
  <c r="BR103" i="15"/>
  <c r="BP103" i="15"/>
  <c r="BO103" i="15"/>
  <c r="BN103" i="15"/>
  <c r="BM103" i="15"/>
  <c r="BL103" i="15"/>
  <c r="BK103" i="15"/>
  <c r="BJ103" i="15"/>
  <c r="BI103" i="15"/>
  <c r="BH103" i="15"/>
  <c r="BG103" i="15"/>
  <c r="BF103" i="15"/>
  <c r="BD103" i="15"/>
  <c r="BC103" i="15"/>
  <c r="BB103" i="15"/>
  <c r="BA103" i="15"/>
  <c r="AZ103" i="15"/>
  <c r="AY103" i="15"/>
  <c r="AX103" i="15"/>
  <c r="AW103" i="15"/>
  <c r="AV103" i="15"/>
  <c r="AU103" i="15"/>
  <c r="AT103" i="15"/>
  <c r="AR103" i="15"/>
  <c r="AQ103" i="15"/>
  <c r="AP103" i="15"/>
  <c r="AO103" i="15"/>
  <c r="AN103" i="15"/>
  <c r="AM103" i="15"/>
  <c r="AL103" i="15"/>
  <c r="AK103" i="15"/>
  <c r="AJ103" i="15"/>
  <c r="AI103" i="15"/>
  <c r="AH103" i="15"/>
  <c r="AF103" i="15"/>
  <c r="AE103" i="15"/>
  <c r="AD103" i="15"/>
  <c r="AC103" i="15"/>
  <c r="AB103" i="15"/>
  <c r="AA103" i="15"/>
  <c r="Z103" i="15"/>
  <c r="Y103" i="15"/>
  <c r="X103" i="15"/>
  <c r="W103" i="15"/>
  <c r="V103" i="15"/>
  <c r="T103" i="15"/>
  <c r="S103" i="15"/>
  <c r="R103" i="15"/>
  <c r="Q103" i="15"/>
  <c r="P103" i="15"/>
  <c r="O103" i="15"/>
  <c r="N103" i="15"/>
  <c r="M103" i="15"/>
  <c r="L103" i="15"/>
  <c r="K103" i="15"/>
  <c r="J103" i="15"/>
  <c r="I103" i="15"/>
  <c r="H103" i="15"/>
  <c r="CB102" i="15"/>
  <c r="CA102" i="15"/>
  <c r="BZ102" i="15"/>
  <c r="BY102" i="15"/>
  <c r="BX102" i="15"/>
  <c r="BW102" i="15"/>
  <c r="BV102" i="15"/>
  <c r="BU102" i="15"/>
  <c r="BT102" i="15"/>
  <c r="BS102" i="15"/>
  <c r="BR102" i="15"/>
  <c r="BP102" i="15"/>
  <c r="BO102" i="15"/>
  <c r="BN102" i="15"/>
  <c r="BM102" i="15"/>
  <c r="BL102" i="15"/>
  <c r="BK102" i="15"/>
  <c r="BJ102" i="15"/>
  <c r="BI102" i="15"/>
  <c r="BH102" i="15"/>
  <c r="BG102" i="15"/>
  <c r="BF102" i="15"/>
  <c r="BD102" i="15"/>
  <c r="BC102" i="15"/>
  <c r="BB102" i="15"/>
  <c r="BA102" i="15"/>
  <c r="AZ102" i="15"/>
  <c r="AY102" i="15"/>
  <c r="AX102" i="15"/>
  <c r="AW102" i="15"/>
  <c r="AV102" i="15"/>
  <c r="AU102" i="15"/>
  <c r="AT102" i="15"/>
  <c r="AR102" i="15"/>
  <c r="AQ102" i="15"/>
  <c r="AP102" i="15"/>
  <c r="AO102" i="15"/>
  <c r="AN102" i="15"/>
  <c r="AM102" i="15"/>
  <c r="AL102" i="15"/>
  <c r="AK102" i="15"/>
  <c r="AJ102" i="15"/>
  <c r="AI102" i="15"/>
  <c r="AH102" i="15"/>
  <c r="AF102" i="15"/>
  <c r="AE102" i="15"/>
  <c r="AD102" i="15"/>
  <c r="AC102" i="15"/>
  <c r="AB102" i="15"/>
  <c r="AA102" i="15"/>
  <c r="Z102" i="15"/>
  <c r="Y102" i="15"/>
  <c r="X102" i="15"/>
  <c r="W102" i="15"/>
  <c r="V102" i="15"/>
  <c r="T102" i="15"/>
  <c r="S102" i="15"/>
  <c r="R102" i="15"/>
  <c r="Q102" i="15"/>
  <c r="P102" i="15"/>
  <c r="O102" i="15"/>
  <c r="N102" i="15"/>
  <c r="M102" i="15"/>
  <c r="L102" i="15"/>
  <c r="K102" i="15"/>
  <c r="J102" i="15"/>
  <c r="I102" i="15"/>
  <c r="H102" i="15"/>
  <c r="CB101" i="15"/>
  <c r="CA101" i="15"/>
  <c r="BZ101" i="15"/>
  <c r="BY101" i="15"/>
  <c r="BX101" i="15"/>
  <c r="BW101" i="15"/>
  <c r="BV101" i="15"/>
  <c r="BU101" i="15"/>
  <c r="BT101" i="15"/>
  <c r="BS101" i="15"/>
  <c r="BR101" i="15"/>
  <c r="BP101" i="15"/>
  <c r="BO101" i="15"/>
  <c r="BN101" i="15"/>
  <c r="BM101" i="15"/>
  <c r="BL101" i="15"/>
  <c r="BK101" i="15"/>
  <c r="BJ101" i="15"/>
  <c r="BI101" i="15"/>
  <c r="BH101" i="15"/>
  <c r="BG101" i="15"/>
  <c r="BF101" i="15"/>
  <c r="BD101" i="15"/>
  <c r="BC101" i="15"/>
  <c r="BB101" i="15"/>
  <c r="BA101" i="15"/>
  <c r="AZ101" i="15"/>
  <c r="AY101" i="15"/>
  <c r="AX101" i="15"/>
  <c r="AW101" i="15"/>
  <c r="AV101" i="15"/>
  <c r="AU101" i="15"/>
  <c r="AT101" i="15"/>
  <c r="AR101" i="15"/>
  <c r="AQ101" i="15"/>
  <c r="AP101" i="15"/>
  <c r="AO101" i="15"/>
  <c r="AN101" i="15"/>
  <c r="AM101" i="15"/>
  <c r="AL101" i="15"/>
  <c r="AK101" i="15"/>
  <c r="AJ101" i="15"/>
  <c r="AI101" i="15"/>
  <c r="AH101" i="15"/>
  <c r="AF101" i="15"/>
  <c r="AE101" i="15"/>
  <c r="AD101" i="15"/>
  <c r="AC101" i="15"/>
  <c r="AB101" i="15"/>
  <c r="AA101" i="15"/>
  <c r="Z101" i="15"/>
  <c r="Y101" i="15"/>
  <c r="X101" i="15"/>
  <c r="W101" i="15"/>
  <c r="V101" i="15"/>
  <c r="T101" i="15"/>
  <c r="S101" i="15"/>
  <c r="R101" i="15"/>
  <c r="Q101" i="15"/>
  <c r="P101" i="15"/>
  <c r="O101" i="15"/>
  <c r="N101" i="15"/>
  <c r="M101" i="15"/>
  <c r="L101" i="15"/>
  <c r="K101" i="15"/>
  <c r="J101" i="15"/>
  <c r="I101" i="15"/>
  <c r="H101" i="15"/>
  <c r="CB100" i="15"/>
  <c r="CA100" i="15"/>
  <c r="BZ100" i="15"/>
  <c r="BY100" i="15"/>
  <c r="BX100" i="15"/>
  <c r="BW100" i="15"/>
  <c r="BV100" i="15"/>
  <c r="BU100" i="15"/>
  <c r="BT100" i="15"/>
  <c r="BS100" i="15"/>
  <c r="BR100" i="15"/>
  <c r="BP100" i="15"/>
  <c r="BO100" i="15"/>
  <c r="BN100" i="15"/>
  <c r="BM100" i="15"/>
  <c r="BL100" i="15"/>
  <c r="BK100" i="15"/>
  <c r="BJ100" i="15"/>
  <c r="BI100" i="15"/>
  <c r="BH100" i="15"/>
  <c r="BG100" i="15"/>
  <c r="BF100" i="15"/>
  <c r="BD100" i="15"/>
  <c r="BC100" i="15"/>
  <c r="BB100" i="15"/>
  <c r="BA100" i="15"/>
  <c r="AZ100" i="15"/>
  <c r="AY100" i="15"/>
  <c r="AX100" i="15"/>
  <c r="AW100" i="15"/>
  <c r="AV100" i="15"/>
  <c r="AU100" i="15"/>
  <c r="AT100" i="15"/>
  <c r="AR100" i="15"/>
  <c r="AQ100" i="15"/>
  <c r="AP100" i="15"/>
  <c r="AO100" i="15"/>
  <c r="AN100" i="15"/>
  <c r="AM100" i="15"/>
  <c r="AL100" i="15"/>
  <c r="AK100" i="15"/>
  <c r="AJ100" i="15"/>
  <c r="AI100" i="15"/>
  <c r="AH100" i="15"/>
  <c r="AF100" i="15"/>
  <c r="AE100" i="15"/>
  <c r="AD100" i="15"/>
  <c r="AC100" i="15"/>
  <c r="AB100" i="15"/>
  <c r="AA100" i="15"/>
  <c r="Z100" i="15"/>
  <c r="Y100" i="15"/>
  <c r="X100" i="15"/>
  <c r="W100" i="15"/>
  <c r="V100" i="15"/>
  <c r="T100" i="15"/>
  <c r="S100" i="15"/>
  <c r="R100" i="15"/>
  <c r="Q100" i="15"/>
  <c r="P100" i="15"/>
  <c r="O100" i="15"/>
  <c r="N100" i="15"/>
  <c r="M100" i="15"/>
  <c r="L100" i="15"/>
  <c r="K100" i="15"/>
  <c r="J100" i="15"/>
  <c r="I100" i="15"/>
  <c r="H100" i="15"/>
  <c r="CB99" i="15"/>
  <c r="CA99" i="15"/>
  <c r="BZ99" i="15"/>
  <c r="BY99" i="15"/>
  <c r="BX99" i="15"/>
  <c r="BW99" i="15"/>
  <c r="BV99" i="15"/>
  <c r="BU99" i="15"/>
  <c r="BT99" i="15"/>
  <c r="BS99" i="15"/>
  <c r="BR99" i="15"/>
  <c r="BP99" i="15"/>
  <c r="BO99" i="15"/>
  <c r="BN99" i="15"/>
  <c r="BM99" i="15"/>
  <c r="BL99" i="15"/>
  <c r="BK99" i="15"/>
  <c r="BJ99" i="15"/>
  <c r="BI99" i="15"/>
  <c r="BH99" i="15"/>
  <c r="BG99" i="15"/>
  <c r="BF99" i="15"/>
  <c r="BD99" i="15"/>
  <c r="BC99" i="15"/>
  <c r="BB99" i="15"/>
  <c r="BA99" i="15"/>
  <c r="AZ99" i="15"/>
  <c r="AY99" i="15"/>
  <c r="AX99" i="15"/>
  <c r="AW99" i="15"/>
  <c r="AV99" i="15"/>
  <c r="AU99" i="15"/>
  <c r="AT99" i="15"/>
  <c r="AR99" i="15"/>
  <c r="AQ99" i="15"/>
  <c r="AP99" i="15"/>
  <c r="AO99" i="15"/>
  <c r="AN99" i="15"/>
  <c r="AM99" i="15"/>
  <c r="AL99" i="15"/>
  <c r="AK99" i="15"/>
  <c r="AJ99" i="15"/>
  <c r="AI99" i="15"/>
  <c r="AH99" i="15"/>
  <c r="AF99" i="15"/>
  <c r="AE99" i="15"/>
  <c r="AD99" i="15"/>
  <c r="AC99" i="15"/>
  <c r="AB99" i="15"/>
  <c r="AA99" i="15"/>
  <c r="Z99" i="15"/>
  <c r="Y99" i="15"/>
  <c r="X99" i="15"/>
  <c r="W99" i="15"/>
  <c r="V99" i="15"/>
  <c r="T99" i="15"/>
  <c r="S99" i="15"/>
  <c r="R99" i="15"/>
  <c r="Q99" i="15"/>
  <c r="P99" i="15"/>
  <c r="O99" i="15"/>
  <c r="N99" i="15"/>
  <c r="M99" i="15"/>
  <c r="L99" i="15"/>
  <c r="K99" i="15"/>
  <c r="J99" i="15"/>
  <c r="I99" i="15"/>
  <c r="H99" i="15"/>
  <c r="CB98" i="15"/>
  <c r="CA98" i="15"/>
  <c r="BZ98" i="15"/>
  <c r="BY98" i="15"/>
  <c r="BX98" i="15"/>
  <c r="BW98" i="15"/>
  <c r="BV98" i="15"/>
  <c r="BU98" i="15"/>
  <c r="BT98" i="15"/>
  <c r="BS98" i="15"/>
  <c r="BR98" i="15"/>
  <c r="BP98" i="15"/>
  <c r="BO98" i="15"/>
  <c r="BN98" i="15"/>
  <c r="BM98" i="15"/>
  <c r="BL98" i="15"/>
  <c r="BK98" i="15"/>
  <c r="BJ98" i="15"/>
  <c r="BI98" i="15"/>
  <c r="BH98" i="15"/>
  <c r="BG98" i="15"/>
  <c r="BF98" i="15"/>
  <c r="BD98" i="15"/>
  <c r="BC98" i="15"/>
  <c r="BB98" i="15"/>
  <c r="BA98" i="15"/>
  <c r="AZ98" i="15"/>
  <c r="AY98" i="15"/>
  <c r="AX98" i="15"/>
  <c r="AW98" i="15"/>
  <c r="AV98" i="15"/>
  <c r="AU98" i="15"/>
  <c r="AT98" i="15"/>
  <c r="AR98" i="15"/>
  <c r="AQ98" i="15"/>
  <c r="AP98" i="15"/>
  <c r="AO98" i="15"/>
  <c r="AN98" i="15"/>
  <c r="AM98" i="15"/>
  <c r="AL98" i="15"/>
  <c r="AK98" i="15"/>
  <c r="AJ98" i="15"/>
  <c r="AI98" i="15"/>
  <c r="AH98" i="15"/>
  <c r="AF98" i="15"/>
  <c r="AE98" i="15"/>
  <c r="AD98" i="15"/>
  <c r="AC98" i="15"/>
  <c r="AB98" i="15"/>
  <c r="AA98" i="15"/>
  <c r="Z98" i="15"/>
  <c r="Y98" i="15"/>
  <c r="X98" i="15"/>
  <c r="W98" i="15"/>
  <c r="V98" i="15"/>
  <c r="T98" i="15"/>
  <c r="S98" i="15"/>
  <c r="R98" i="15"/>
  <c r="Q98" i="15"/>
  <c r="P98" i="15"/>
  <c r="O98" i="15"/>
  <c r="N98" i="15"/>
  <c r="M98" i="15"/>
  <c r="L98" i="15"/>
  <c r="K98" i="15"/>
  <c r="J98" i="15"/>
  <c r="I98" i="15"/>
  <c r="H98" i="15"/>
  <c r="CB97" i="15"/>
  <c r="CA97" i="15"/>
  <c r="BZ97" i="15"/>
  <c r="BY97" i="15"/>
  <c r="BX97" i="15"/>
  <c r="BW97" i="15"/>
  <c r="BV97" i="15"/>
  <c r="BU97" i="15"/>
  <c r="BT97" i="15"/>
  <c r="BS97" i="15"/>
  <c r="BR97" i="15"/>
  <c r="BP97" i="15"/>
  <c r="BO97" i="15"/>
  <c r="BN97" i="15"/>
  <c r="BM97" i="15"/>
  <c r="BL97" i="15"/>
  <c r="BK97" i="15"/>
  <c r="BJ97" i="15"/>
  <c r="BI97" i="15"/>
  <c r="BH97" i="15"/>
  <c r="BG97" i="15"/>
  <c r="BF97" i="15"/>
  <c r="BD97" i="15"/>
  <c r="BC97" i="15"/>
  <c r="BB97" i="15"/>
  <c r="BA97" i="15"/>
  <c r="AZ97" i="15"/>
  <c r="AY97" i="15"/>
  <c r="AX97" i="15"/>
  <c r="AW97" i="15"/>
  <c r="AV97" i="15"/>
  <c r="AU97" i="15"/>
  <c r="AT97" i="15"/>
  <c r="AR97" i="15"/>
  <c r="AQ97" i="15"/>
  <c r="AP97" i="15"/>
  <c r="AO97" i="15"/>
  <c r="AN97" i="15"/>
  <c r="AM97" i="15"/>
  <c r="AL97" i="15"/>
  <c r="AK97" i="15"/>
  <c r="AJ97" i="15"/>
  <c r="AI97" i="15"/>
  <c r="AH97" i="15"/>
  <c r="AF97" i="15"/>
  <c r="AE97" i="15"/>
  <c r="AD97" i="15"/>
  <c r="AC97" i="15"/>
  <c r="AB97" i="15"/>
  <c r="AA97" i="15"/>
  <c r="Z97" i="15"/>
  <c r="Y97" i="15"/>
  <c r="X97" i="15"/>
  <c r="W97" i="15"/>
  <c r="V97" i="15"/>
  <c r="T97" i="15"/>
  <c r="S97" i="15"/>
  <c r="R97" i="15"/>
  <c r="Q97" i="15"/>
  <c r="P97" i="15"/>
  <c r="O97" i="15"/>
  <c r="N97" i="15"/>
  <c r="M97" i="15"/>
  <c r="L97" i="15"/>
  <c r="K97" i="15"/>
  <c r="J97" i="15"/>
  <c r="I97" i="15"/>
  <c r="H97" i="15"/>
  <c r="CB96" i="15"/>
  <c r="CA96" i="15"/>
  <c r="BZ96" i="15"/>
  <c r="BY96" i="15"/>
  <c r="BX96" i="15"/>
  <c r="BW96" i="15"/>
  <c r="BV96" i="15"/>
  <c r="BU96" i="15"/>
  <c r="BT96" i="15"/>
  <c r="BS96" i="15"/>
  <c r="BR96" i="15"/>
  <c r="BP96" i="15"/>
  <c r="BO96" i="15"/>
  <c r="BN96" i="15"/>
  <c r="BM96" i="15"/>
  <c r="BL96" i="15"/>
  <c r="BK96" i="15"/>
  <c r="BJ96" i="15"/>
  <c r="BI96" i="15"/>
  <c r="BH96" i="15"/>
  <c r="BG96" i="15"/>
  <c r="BF96" i="15"/>
  <c r="BD96" i="15"/>
  <c r="BC96" i="15"/>
  <c r="BB96" i="15"/>
  <c r="BA96" i="15"/>
  <c r="AZ96" i="15"/>
  <c r="AY96" i="15"/>
  <c r="AX96" i="15"/>
  <c r="AW96" i="15"/>
  <c r="AV96" i="15"/>
  <c r="AU96" i="15"/>
  <c r="AT96" i="15"/>
  <c r="AR96" i="15"/>
  <c r="AQ96" i="15"/>
  <c r="AP96" i="15"/>
  <c r="AO96" i="15"/>
  <c r="AN96" i="15"/>
  <c r="AM96" i="15"/>
  <c r="AL96" i="15"/>
  <c r="AK96" i="15"/>
  <c r="AJ96" i="15"/>
  <c r="AI96" i="15"/>
  <c r="AH96" i="15"/>
  <c r="AF96" i="15"/>
  <c r="AE96" i="15"/>
  <c r="AD96" i="15"/>
  <c r="AC96" i="15"/>
  <c r="AB96" i="15"/>
  <c r="AA96" i="15"/>
  <c r="Z96" i="15"/>
  <c r="Y96" i="15"/>
  <c r="X96" i="15"/>
  <c r="W96" i="15"/>
  <c r="V96" i="15"/>
  <c r="T96" i="15"/>
  <c r="S96" i="15"/>
  <c r="R96" i="15"/>
  <c r="Q96" i="15"/>
  <c r="P96" i="15"/>
  <c r="O96" i="15"/>
  <c r="N96" i="15"/>
  <c r="M96" i="15"/>
  <c r="L96" i="15"/>
  <c r="K96" i="15"/>
  <c r="J96" i="15"/>
  <c r="I96" i="15"/>
  <c r="H96" i="15"/>
  <c r="CB95" i="15"/>
  <c r="CA95" i="15"/>
  <c r="BZ95" i="15"/>
  <c r="BY95" i="15"/>
  <c r="BX95" i="15"/>
  <c r="BW95" i="15"/>
  <c r="BV95" i="15"/>
  <c r="BU95" i="15"/>
  <c r="BT95" i="15"/>
  <c r="BS95" i="15"/>
  <c r="BR95" i="15"/>
  <c r="BP95" i="15"/>
  <c r="BO95" i="15"/>
  <c r="BN95" i="15"/>
  <c r="BM95" i="15"/>
  <c r="BL95" i="15"/>
  <c r="BK95" i="15"/>
  <c r="BJ95" i="15"/>
  <c r="BI95" i="15"/>
  <c r="BH95" i="15"/>
  <c r="BG95" i="15"/>
  <c r="BF95" i="15"/>
  <c r="BD95" i="15"/>
  <c r="BC95" i="15"/>
  <c r="BB95" i="15"/>
  <c r="BA95" i="15"/>
  <c r="AZ95" i="15"/>
  <c r="AY95" i="15"/>
  <c r="AX95" i="15"/>
  <c r="AW95" i="15"/>
  <c r="AV95" i="15"/>
  <c r="AU95" i="15"/>
  <c r="AT95" i="15"/>
  <c r="AR95" i="15"/>
  <c r="AQ95" i="15"/>
  <c r="AP95" i="15"/>
  <c r="AO95" i="15"/>
  <c r="AN95" i="15"/>
  <c r="AM95" i="15"/>
  <c r="AL95" i="15"/>
  <c r="AK95" i="15"/>
  <c r="AJ95" i="15"/>
  <c r="AI95" i="15"/>
  <c r="AH95" i="15"/>
  <c r="AF95" i="15"/>
  <c r="AE95" i="15"/>
  <c r="AD95" i="15"/>
  <c r="AC95" i="15"/>
  <c r="AB95" i="15"/>
  <c r="AA95" i="15"/>
  <c r="Z95" i="15"/>
  <c r="Y95" i="15"/>
  <c r="X95" i="15"/>
  <c r="W95" i="15"/>
  <c r="V95" i="15"/>
  <c r="T95" i="15"/>
  <c r="S95" i="15"/>
  <c r="R95" i="15"/>
  <c r="Q95" i="15"/>
  <c r="P95" i="15"/>
  <c r="O95" i="15"/>
  <c r="N95" i="15"/>
  <c r="M95" i="15"/>
  <c r="L95" i="15"/>
  <c r="K95" i="15"/>
  <c r="J95" i="15"/>
  <c r="I95" i="15"/>
  <c r="H95" i="15"/>
  <c r="CB94" i="15"/>
  <c r="CA94" i="15"/>
  <c r="BZ94" i="15"/>
  <c r="BY94" i="15"/>
  <c r="BX94" i="15"/>
  <c r="BW94" i="15"/>
  <c r="BV94" i="15"/>
  <c r="BU94" i="15"/>
  <c r="BT94" i="15"/>
  <c r="BS94" i="15"/>
  <c r="BR94" i="15"/>
  <c r="BP94" i="15"/>
  <c r="BO94" i="15"/>
  <c r="BN94" i="15"/>
  <c r="BM94" i="15"/>
  <c r="BL94" i="15"/>
  <c r="BK94" i="15"/>
  <c r="BJ94" i="15"/>
  <c r="BI94" i="15"/>
  <c r="BH94" i="15"/>
  <c r="BG94" i="15"/>
  <c r="BF94" i="15"/>
  <c r="BD94" i="15"/>
  <c r="BC94" i="15"/>
  <c r="BB94" i="15"/>
  <c r="BA94" i="15"/>
  <c r="AZ94" i="15"/>
  <c r="AY94" i="15"/>
  <c r="AX94" i="15"/>
  <c r="AW94" i="15"/>
  <c r="AV94" i="15"/>
  <c r="AU94" i="15"/>
  <c r="AT94" i="15"/>
  <c r="AR94" i="15"/>
  <c r="AQ94" i="15"/>
  <c r="AP94" i="15"/>
  <c r="AO94" i="15"/>
  <c r="AN94" i="15"/>
  <c r="AM94" i="15"/>
  <c r="AL94" i="15"/>
  <c r="AK94" i="15"/>
  <c r="AJ94" i="15"/>
  <c r="AI94" i="15"/>
  <c r="AH94" i="15"/>
  <c r="AF94" i="15"/>
  <c r="AE94" i="15"/>
  <c r="AD94" i="15"/>
  <c r="AC94" i="15"/>
  <c r="AB94" i="15"/>
  <c r="AA94" i="15"/>
  <c r="Z94" i="15"/>
  <c r="Y94" i="15"/>
  <c r="X94" i="15"/>
  <c r="W94" i="15"/>
  <c r="V94" i="15"/>
  <c r="T94" i="15"/>
  <c r="S94" i="15"/>
  <c r="R94" i="15"/>
  <c r="Q94" i="15"/>
  <c r="P94" i="15"/>
  <c r="O94" i="15"/>
  <c r="N94" i="15"/>
  <c r="M94" i="15"/>
  <c r="L94" i="15"/>
  <c r="K94" i="15"/>
  <c r="J94" i="15"/>
  <c r="I94" i="15"/>
  <c r="H94" i="15"/>
  <c r="CC92" i="15"/>
  <c r="CB92" i="15"/>
  <c r="CA92" i="15"/>
  <c r="BZ92" i="15"/>
  <c r="BY92" i="15"/>
  <c r="BX92" i="15"/>
  <c r="BW92" i="15"/>
  <c r="BV92" i="15"/>
  <c r="BU92" i="15"/>
  <c r="BT92" i="15"/>
  <c r="BS92" i="15"/>
  <c r="BR92" i="15"/>
  <c r="BQ92" i="15"/>
  <c r="BP92" i="15"/>
  <c r="BO92" i="15"/>
  <c r="BN92" i="15"/>
  <c r="BM92" i="15"/>
  <c r="BL92" i="15"/>
  <c r="BK92" i="15"/>
  <c r="BJ92" i="15"/>
  <c r="BI92" i="15"/>
  <c r="BH92" i="15"/>
  <c r="BG92" i="15"/>
  <c r="BF92" i="15"/>
  <c r="BE92" i="15"/>
  <c r="BD92" i="15"/>
  <c r="BC92" i="15"/>
  <c r="BB92" i="15"/>
  <c r="BA92" i="15"/>
  <c r="AZ92" i="15"/>
  <c r="AY92" i="15"/>
  <c r="AX92" i="15"/>
  <c r="AW92" i="15"/>
  <c r="AV92" i="15"/>
  <c r="AU92" i="15"/>
  <c r="AT92" i="15"/>
  <c r="AS92" i="15"/>
  <c r="AR92" i="15"/>
  <c r="AQ92" i="15"/>
  <c r="AP92" i="15"/>
  <c r="AO92" i="15"/>
  <c r="AN92" i="15"/>
  <c r="AM92" i="15"/>
  <c r="AL92" i="15"/>
  <c r="AK92" i="15"/>
  <c r="AJ92" i="15"/>
  <c r="AI92" i="15"/>
  <c r="AH92" i="15"/>
  <c r="AG92" i="15"/>
  <c r="AF92" i="15"/>
  <c r="AE92" i="15"/>
  <c r="AD92" i="15"/>
  <c r="AC92" i="15"/>
  <c r="AB92" i="15"/>
  <c r="AA92" i="15"/>
  <c r="Z92" i="15"/>
  <c r="Y92" i="15"/>
  <c r="X92" i="15"/>
  <c r="W92" i="15"/>
  <c r="V92" i="15"/>
  <c r="U92" i="15"/>
  <c r="T92" i="15"/>
  <c r="S92" i="15"/>
  <c r="R92" i="15"/>
  <c r="Q92" i="15"/>
  <c r="P92" i="15"/>
  <c r="O92" i="15"/>
  <c r="N92" i="15"/>
  <c r="M92" i="15"/>
  <c r="L92" i="15"/>
  <c r="K92" i="15"/>
  <c r="J92" i="15"/>
  <c r="I92" i="15"/>
  <c r="H92" i="15"/>
  <c r="CC91" i="15"/>
  <c r="CB91" i="15"/>
  <c r="CA91" i="15"/>
  <c r="BZ91" i="15"/>
  <c r="BY91" i="15"/>
  <c r="BX91" i="15"/>
  <c r="BW91" i="15"/>
  <c r="BV91" i="15"/>
  <c r="BU91" i="15"/>
  <c r="BT91" i="15"/>
  <c r="BS91" i="15"/>
  <c r="BR91" i="15"/>
  <c r="BQ91" i="15"/>
  <c r="BP91" i="15"/>
  <c r="BO91" i="15"/>
  <c r="BN91" i="15"/>
  <c r="BM91" i="15"/>
  <c r="BL91" i="15"/>
  <c r="BK91" i="15"/>
  <c r="BJ91" i="15"/>
  <c r="BI91" i="15"/>
  <c r="BH91" i="15"/>
  <c r="BG91" i="15"/>
  <c r="BF91" i="15"/>
  <c r="BE91" i="15"/>
  <c r="BD91" i="15"/>
  <c r="BC91" i="15"/>
  <c r="BB91" i="15"/>
  <c r="BA91" i="15"/>
  <c r="AZ91" i="15"/>
  <c r="AY91" i="15"/>
  <c r="AX91" i="15"/>
  <c r="AW91" i="15"/>
  <c r="AV91" i="15"/>
  <c r="AU91" i="15"/>
  <c r="AT91" i="15"/>
  <c r="AS91" i="15"/>
  <c r="AR91" i="15"/>
  <c r="AQ91" i="15"/>
  <c r="AP91" i="15"/>
  <c r="AO91" i="15"/>
  <c r="AN91" i="15"/>
  <c r="AM91" i="15"/>
  <c r="AL91" i="15"/>
  <c r="AK91" i="15"/>
  <c r="AJ91" i="15"/>
  <c r="AI91" i="15"/>
  <c r="AH91" i="15"/>
  <c r="AG91" i="15"/>
  <c r="AF91" i="15"/>
  <c r="AE91" i="15"/>
  <c r="AD91" i="15"/>
  <c r="AC91" i="15"/>
  <c r="AB91" i="15"/>
  <c r="AA91" i="15"/>
  <c r="Z91" i="15"/>
  <c r="Y91" i="15"/>
  <c r="X91" i="15"/>
  <c r="W91" i="15"/>
  <c r="V91" i="15"/>
  <c r="U91" i="15"/>
  <c r="T91" i="15"/>
  <c r="S91" i="15"/>
  <c r="R91" i="15"/>
  <c r="Q91" i="15"/>
  <c r="P91" i="15"/>
  <c r="O91" i="15"/>
  <c r="N91" i="15"/>
  <c r="M91" i="15"/>
  <c r="L91" i="15"/>
  <c r="K91" i="15"/>
  <c r="J91" i="15"/>
  <c r="I91" i="15"/>
  <c r="H91" i="15"/>
  <c r="CC90" i="15"/>
  <c r="CB90" i="15"/>
  <c r="CA90" i="15"/>
  <c r="BZ90" i="15"/>
  <c r="BY90" i="15"/>
  <c r="BX90" i="15"/>
  <c r="BW90" i="15"/>
  <c r="BV90" i="15"/>
  <c r="BU90" i="15"/>
  <c r="BT90" i="15"/>
  <c r="BS90" i="15"/>
  <c r="BR90" i="15"/>
  <c r="BQ90" i="15"/>
  <c r="BP90" i="15"/>
  <c r="BO90" i="15"/>
  <c r="BN90" i="15"/>
  <c r="BM90" i="15"/>
  <c r="BL90" i="15"/>
  <c r="BK90" i="15"/>
  <c r="BJ90" i="15"/>
  <c r="BI90" i="15"/>
  <c r="BH90" i="15"/>
  <c r="BG90" i="15"/>
  <c r="BF90" i="15"/>
  <c r="BE90" i="15"/>
  <c r="BD90" i="15"/>
  <c r="BC90" i="15"/>
  <c r="BB90" i="15"/>
  <c r="BA90" i="15"/>
  <c r="AZ90" i="15"/>
  <c r="AY90" i="15"/>
  <c r="AX90" i="15"/>
  <c r="AW90" i="15"/>
  <c r="AV90" i="15"/>
  <c r="AU90" i="15"/>
  <c r="AT90" i="15"/>
  <c r="AS90" i="15"/>
  <c r="AR90" i="15"/>
  <c r="AQ90" i="15"/>
  <c r="AP90" i="15"/>
  <c r="AO90" i="15"/>
  <c r="AN90" i="15"/>
  <c r="AM90" i="15"/>
  <c r="AL90" i="15"/>
  <c r="AK90" i="15"/>
  <c r="AJ90" i="15"/>
  <c r="AI90" i="15"/>
  <c r="AH90" i="15"/>
  <c r="AG90" i="15"/>
  <c r="AF90" i="15"/>
  <c r="AE90" i="15"/>
  <c r="AD90" i="15"/>
  <c r="AC90" i="15"/>
  <c r="AB90" i="15"/>
  <c r="AA90" i="15"/>
  <c r="Z90" i="15"/>
  <c r="Y90" i="15"/>
  <c r="X90" i="15"/>
  <c r="W90" i="15"/>
  <c r="V90" i="15"/>
  <c r="U90" i="15"/>
  <c r="T90" i="15"/>
  <c r="S90" i="15"/>
  <c r="R90" i="15"/>
  <c r="Q90" i="15"/>
  <c r="P90" i="15"/>
  <c r="O90" i="15"/>
  <c r="N90" i="15"/>
  <c r="M90" i="15"/>
  <c r="L90" i="15"/>
  <c r="K90" i="15"/>
  <c r="J90" i="15"/>
  <c r="I90" i="15"/>
  <c r="H90" i="15"/>
  <c r="CC89" i="15"/>
  <c r="CB89" i="15"/>
  <c r="CA89" i="15"/>
  <c r="BZ89" i="15"/>
  <c r="BY89" i="15"/>
  <c r="BX89" i="15"/>
  <c r="BW89" i="15"/>
  <c r="BV89" i="15"/>
  <c r="BU89" i="15"/>
  <c r="BT89" i="15"/>
  <c r="BS89" i="15"/>
  <c r="BR89" i="15"/>
  <c r="BQ89" i="15"/>
  <c r="BP89" i="15"/>
  <c r="BO89" i="15"/>
  <c r="BN89" i="15"/>
  <c r="BM89" i="15"/>
  <c r="BL89" i="15"/>
  <c r="BK89" i="15"/>
  <c r="BJ89" i="15"/>
  <c r="BI89" i="15"/>
  <c r="BH89" i="15"/>
  <c r="BG89" i="15"/>
  <c r="BF89" i="15"/>
  <c r="BE89" i="15"/>
  <c r="BD89" i="15"/>
  <c r="BC89" i="15"/>
  <c r="BB89" i="15"/>
  <c r="BA89" i="15"/>
  <c r="AZ89" i="15"/>
  <c r="AY89" i="15"/>
  <c r="AX89" i="15"/>
  <c r="AW89" i="15"/>
  <c r="AV89" i="15"/>
  <c r="AU89" i="15"/>
  <c r="AT89" i="15"/>
  <c r="AS89" i="15"/>
  <c r="AR89" i="15"/>
  <c r="AQ89" i="15"/>
  <c r="AP89" i="15"/>
  <c r="AO89" i="15"/>
  <c r="AN89" i="15"/>
  <c r="AM89" i="15"/>
  <c r="AL89" i="15"/>
  <c r="AK89" i="15"/>
  <c r="AJ89" i="15"/>
  <c r="AI89" i="15"/>
  <c r="AH89" i="15"/>
  <c r="AG89" i="15"/>
  <c r="AF89" i="15"/>
  <c r="AE89" i="15"/>
  <c r="AD89" i="15"/>
  <c r="AC89" i="15"/>
  <c r="AB89" i="15"/>
  <c r="AA89" i="15"/>
  <c r="Z89" i="15"/>
  <c r="Y89" i="15"/>
  <c r="X89" i="15"/>
  <c r="W89" i="15"/>
  <c r="V89" i="15"/>
  <c r="U89" i="15"/>
  <c r="T89" i="15"/>
  <c r="S89" i="15"/>
  <c r="R89" i="15"/>
  <c r="Q89" i="15"/>
  <c r="P89" i="15"/>
  <c r="O89" i="15"/>
  <c r="N89" i="15"/>
  <c r="M89" i="15"/>
  <c r="L89" i="15"/>
  <c r="K89" i="15"/>
  <c r="J89" i="15"/>
  <c r="I89" i="15"/>
  <c r="H89" i="15"/>
  <c r="CB88" i="15"/>
  <c r="CA88" i="15"/>
  <c r="BZ88" i="15"/>
  <c r="BY88" i="15"/>
  <c r="BX88" i="15"/>
  <c r="BW88" i="15"/>
  <c r="BV88" i="15"/>
  <c r="BU88" i="15"/>
  <c r="BT88" i="15"/>
  <c r="BS88" i="15"/>
  <c r="BR88" i="15"/>
  <c r="BQ88" i="15"/>
  <c r="BP88" i="15"/>
  <c r="BO88" i="15"/>
  <c r="BN88" i="15"/>
  <c r="BM88" i="15"/>
  <c r="BL88" i="15"/>
  <c r="BK88" i="15"/>
  <c r="BJ88" i="15"/>
  <c r="BI88" i="15"/>
  <c r="BH88" i="15"/>
  <c r="BG88" i="15"/>
  <c r="BF88" i="15"/>
  <c r="BE88" i="15"/>
  <c r="BD88" i="15"/>
  <c r="BC88" i="15"/>
  <c r="BB88" i="15"/>
  <c r="BA88" i="15"/>
  <c r="AZ88" i="15"/>
  <c r="AY88" i="15"/>
  <c r="AX88" i="15"/>
  <c r="AW88" i="15"/>
  <c r="AV88" i="15"/>
  <c r="AU88" i="15"/>
  <c r="AT88" i="15"/>
  <c r="AS88" i="15"/>
  <c r="AR88" i="15"/>
  <c r="AQ88" i="15"/>
  <c r="AP88" i="15"/>
  <c r="AO88" i="15"/>
  <c r="AN88" i="15"/>
  <c r="AL88" i="15"/>
  <c r="AK88" i="15"/>
  <c r="AJ88" i="15"/>
  <c r="AI88" i="15"/>
  <c r="AH88" i="15"/>
  <c r="AF88" i="15"/>
  <c r="AE88" i="15"/>
  <c r="AD88" i="15"/>
  <c r="AC88" i="15"/>
  <c r="AB88" i="15"/>
  <c r="AA88" i="15"/>
  <c r="Z88" i="15"/>
  <c r="Y88" i="15"/>
  <c r="X88" i="15"/>
  <c r="W88" i="15"/>
  <c r="V88" i="15"/>
  <c r="T88" i="15"/>
  <c r="S88" i="15"/>
  <c r="R88" i="15"/>
  <c r="Q88" i="15"/>
  <c r="P88" i="15"/>
  <c r="O88" i="15"/>
  <c r="N88" i="15"/>
  <c r="M88" i="15"/>
  <c r="L88" i="15"/>
  <c r="K88" i="15"/>
  <c r="J88" i="15"/>
  <c r="I88" i="15"/>
  <c r="H88" i="15"/>
  <c r="CB83" i="15"/>
  <c r="CA83" i="15"/>
  <c r="BZ83" i="15"/>
  <c r="BY83" i="15"/>
  <c r="BX83" i="15"/>
  <c r="BW83" i="15"/>
  <c r="BV83" i="15"/>
  <c r="BU83" i="15"/>
  <c r="BT83" i="15"/>
  <c r="BS83" i="15"/>
  <c r="BR83" i="15"/>
  <c r="BP83" i="15"/>
  <c r="BO83" i="15"/>
  <c r="BN83" i="15"/>
  <c r="BM83" i="15"/>
  <c r="BL83" i="15"/>
  <c r="BK83" i="15"/>
  <c r="BJ83" i="15"/>
  <c r="BI83" i="15"/>
  <c r="BH83" i="15"/>
  <c r="BG83" i="15"/>
  <c r="BF83" i="15"/>
  <c r="BD83" i="15"/>
  <c r="BC83" i="15"/>
  <c r="BB83" i="15"/>
  <c r="BA83" i="15"/>
  <c r="AZ83" i="15"/>
  <c r="AY83" i="15"/>
  <c r="AX83" i="15"/>
  <c r="AW83" i="15"/>
  <c r="AV83" i="15"/>
  <c r="AU83" i="15"/>
  <c r="AT83" i="15"/>
  <c r="AR83" i="15"/>
  <c r="AQ83" i="15"/>
  <c r="AP83" i="15"/>
  <c r="AO83" i="15"/>
  <c r="AN83" i="15"/>
  <c r="AM83" i="15"/>
  <c r="AL83" i="15"/>
  <c r="AK83" i="15"/>
  <c r="AJ83" i="15"/>
  <c r="AI83" i="15"/>
  <c r="AH83" i="15"/>
  <c r="AF83" i="15"/>
  <c r="AE83" i="15"/>
  <c r="AD83" i="15"/>
  <c r="AC83" i="15"/>
  <c r="AB83" i="15"/>
  <c r="AA83" i="15"/>
  <c r="Z83" i="15"/>
  <c r="Y83" i="15"/>
  <c r="X83" i="15"/>
  <c r="W83" i="15"/>
  <c r="V83" i="15"/>
  <c r="U83" i="15"/>
  <c r="T83" i="15"/>
  <c r="S83" i="15"/>
  <c r="R83" i="15"/>
  <c r="Q83" i="15"/>
  <c r="P83" i="15"/>
  <c r="O83" i="15"/>
  <c r="N83" i="15"/>
  <c r="M83" i="15"/>
  <c r="L83" i="15"/>
  <c r="K83" i="15"/>
  <c r="J83" i="15"/>
  <c r="I83" i="15"/>
  <c r="H83" i="15"/>
  <c r="CB82" i="15"/>
  <c r="CA82" i="15"/>
  <c r="BZ82" i="15"/>
  <c r="BY82" i="15"/>
  <c r="BX82" i="15"/>
  <c r="BW82" i="15"/>
  <c r="BV82" i="15"/>
  <c r="BU82" i="15"/>
  <c r="BT82" i="15"/>
  <c r="BS82" i="15"/>
  <c r="BR82" i="15"/>
  <c r="BP82" i="15"/>
  <c r="BO82" i="15"/>
  <c r="BN82" i="15"/>
  <c r="BM82" i="15"/>
  <c r="BL82" i="15"/>
  <c r="BK82" i="15"/>
  <c r="BJ82" i="15"/>
  <c r="BI82" i="15"/>
  <c r="BH82" i="15"/>
  <c r="BG82" i="15"/>
  <c r="BF82" i="15"/>
  <c r="BD82" i="15"/>
  <c r="BC82" i="15"/>
  <c r="BB82" i="15"/>
  <c r="BA82" i="15"/>
  <c r="AZ82" i="15"/>
  <c r="AY82" i="15"/>
  <c r="AX82" i="15"/>
  <c r="AW82" i="15"/>
  <c r="AV82" i="15"/>
  <c r="AU82" i="15"/>
  <c r="AT82" i="15"/>
  <c r="AR82" i="15"/>
  <c r="AQ82" i="15"/>
  <c r="AP82" i="15"/>
  <c r="AO82" i="15"/>
  <c r="AN82" i="15"/>
  <c r="AM82" i="15"/>
  <c r="AL82" i="15"/>
  <c r="AK82" i="15"/>
  <c r="AJ82" i="15"/>
  <c r="AI82" i="15"/>
  <c r="AH82" i="15"/>
  <c r="AF82" i="15"/>
  <c r="AE82" i="15"/>
  <c r="AD82" i="15"/>
  <c r="AC82" i="15"/>
  <c r="AB82" i="15"/>
  <c r="AA82" i="15"/>
  <c r="Z82" i="15"/>
  <c r="Y82" i="15"/>
  <c r="X82" i="15"/>
  <c r="W82" i="15"/>
  <c r="V82" i="15"/>
  <c r="U82" i="15"/>
  <c r="T82" i="15"/>
  <c r="S82" i="15"/>
  <c r="R82" i="15"/>
  <c r="Q82" i="15"/>
  <c r="P82" i="15"/>
  <c r="O82" i="15"/>
  <c r="N82" i="15"/>
  <c r="M82" i="15"/>
  <c r="L82" i="15"/>
  <c r="K82" i="15"/>
  <c r="J82" i="15"/>
  <c r="I82" i="15"/>
  <c r="H82" i="15"/>
  <c r="CC80" i="15"/>
  <c r="CB80" i="15"/>
  <c r="CA80" i="15"/>
  <c r="BZ80" i="15"/>
  <c r="BY80" i="15"/>
  <c r="BX80" i="15"/>
  <c r="BW80" i="15"/>
  <c r="BV80" i="15"/>
  <c r="BU80" i="15"/>
  <c r="BT80" i="15"/>
  <c r="BS80" i="15"/>
  <c r="BR80" i="15"/>
  <c r="BQ80" i="15"/>
  <c r="BP80" i="15"/>
  <c r="BO80" i="15"/>
  <c r="BN80" i="15"/>
  <c r="BM80" i="15"/>
  <c r="BL80" i="15"/>
  <c r="BK80" i="15"/>
  <c r="BJ80" i="15"/>
  <c r="BI80" i="15"/>
  <c r="BH80" i="15"/>
  <c r="BG80" i="15"/>
  <c r="BF80" i="15"/>
  <c r="BE80" i="15"/>
  <c r="BD80" i="15"/>
  <c r="BC80" i="15"/>
  <c r="BB80" i="15"/>
  <c r="BA80" i="15"/>
  <c r="AZ80" i="15"/>
  <c r="AY80" i="15"/>
  <c r="AX80" i="15"/>
  <c r="AW80" i="15"/>
  <c r="AV80" i="15"/>
  <c r="AU80" i="15"/>
  <c r="AT80" i="15"/>
  <c r="AS80" i="15"/>
  <c r="AR80" i="15"/>
  <c r="AQ80" i="15"/>
  <c r="AP80" i="15"/>
  <c r="AO80" i="15"/>
  <c r="AN80" i="15"/>
  <c r="AM80" i="15"/>
  <c r="AL80" i="15"/>
  <c r="AK80" i="15"/>
  <c r="AJ80" i="15"/>
  <c r="AI80" i="15"/>
  <c r="AH80" i="15"/>
  <c r="AG80" i="15"/>
  <c r="AF80" i="15"/>
  <c r="AE80" i="15"/>
  <c r="AD80" i="15"/>
  <c r="AC80" i="15"/>
  <c r="AB80" i="15"/>
  <c r="AA80" i="15"/>
  <c r="Z80" i="15"/>
  <c r="Y80" i="15"/>
  <c r="X80" i="15"/>
  <c r="W80" i="15"/>
  <c r="V80" i="15"/>
  <c r="U80" i="15"/>
  <c r="T80" i="15"/>
  <c r="S80" i="15"/>
  <c r="R80" i="15"/>
  <c r="Q80" i="15"/>
  <c r="P80" i="15"/>
  <c r="O80" i="15"/>
  <c r="N80" i="15"/>
  <c r="M80" i="15"/>
  <c r="L80" i="15"/>
  <c r="K80" i="15"/>
  <c r="J80" i="15"/>
  <c r="I80" i="15"/>
  <c r="H80" i="15"/>
  <c r="CC78" i="15"/>
  <c r="CB78" i="15"/>
  <c r="CA78" i="15"/>
  <c r="BZ78" i="15"/>
  <c r="BY78" i="15"/>
  <c r="BX78" i="15"/>
  <c r="BW78" i="15"/>
  <c r="BV78" i="15"/>
  <c r="BU78" i="15"/>
  <c r="BT78" i="15"/>
  <c r="BS78" i="15"/>
  <c r="BR78" i="15"/>
  <c r="BQ78" i="15"/>
  <c r="BP78" i="15"/>
  <c r="BO78" i="15"/>
  <c r="BN78" i="15"/>
  <c r="BM78" i="15"/>
  <c r="BL78" i="15"/>
  <c r="BK78" i="15"/>
  <c r="BJ78" i="15"/>
  <c r="BI78" i="15"/>
  <c r="BH78" i="15"/>
  <c r="BG78" i="15"/>
  <c r="BF78" i="15"/>
  <c r="BE78" i="15"/>
  <c r="BD78" i="15"/>
  <c r="BC78" i="15"/>
  <c r="BB78" i="15"/>
  <c r="BA78" i="15"/>
  <c r="AZ78" i="15"/>
  <c r="AY78" i="15"/>
  <c r="AX78" i="15"/>
  <c r="AW78" i="15"/>
  <c r="AV78" i="15"/>
  <c r="AU78" i="15"/>
  <c r="AT78" i="15"/>
  <c r="AS78" i="15"/>
  <c r="AR78" i="15"/>
  <c r="AQ78" i="15"/>
  <c r="AP78" i="15"/>
  <c r="AO78" i="15"/>
  <c r="AN78" i="15"/>
  <c r="AM78" i="15"/>
  <c r="AL78" i="15"/>
  <c r="AK78" i="15"/>
  <c r="AJ78" i="15"/>
  <c r="AI78" i="15"/>
  <c r="AH78" i="15"/>
  <c r="AG78" i="15"/>
  <c r="AF78" i="15"/>
  <c r="AE78" i="15"/>
  <c r="AD78" i="15"/>
  <c r="AC78" i="15"/>
  <c r="AB78" i="15"/>
  <c r="AA78" i="15"/>
  <c r="Z78" i="15"/>
  <c r="Y78" i="15"/>
  <c r="X78" i="15"/>
  <c r="W78" i="15"/>
  <c r="V78" i="15"/>
  <c r="U78" i="15"/>
  <c r="T78" i="15"/>
  <c r="S78" i="15"/>
  <c r="R78" i="15"/>
  <c r="Q78" i="15"/>
  <c r="P78" i="15"/>
  <c r="O78" i="15"/>
  <c r="N78" i="15"/>
  <c r="M78" i="15"/>
  <c r="L78" i="15"/>
  <c r="K78" i="15"/>
  <c r="J78" i="15"/>
  <c r="I78" i="15"/>
  <c r="H78" i="15"/>
  <c r="CB77" i="15"/>
  <c r="CA77" i="15"/>
  <c r="BZ77" i="15"/>
  <c r="BY77" i="15"/>
  <c r="BX77" i="15"/>
  <c r="BW77" i="15"/>
  <c r="BV77" i="15"/>
  <c r="BU77" i="15"/>
  <c r="BT77" i="15"/>
  <c r="BS77" i="15"/>
  <c r="BR77" i="15"/>
  <c r="BQ77" i="15"/>
  <c r="BP77" i="15"/>
  <c r="BO77" i="15"/>
  <c r="BN77" i="15"/>
  <c r="BM77" i="15"/>
  <c r="BL77" i="15"/>
  <c r="BK77" i="15"/>
  <c r="BJ77" i="15"/>
  <c r="BI77" i="15"/>
  <c r="BH77" i="15"/>
  <c r="BG77" i="15"/>
  <c r="BF77" i="15"/>
  <c r="BE77" i="15"/>
  <c r="BD77" i="15"/>
  <c r="BC77" i="15"/>
  <c r="BB77" i="15"/>
  <c r="BA77" i="15"/>
  <c r="AZ77" i="15"/>
  <c r="AY77" i="15"/>
  <c r="AX77" i="15"/>
  <c r="AW77" i="15"/>
  <c r="AV77" i="15"/>
  <c r="AU77" i="15"/>
  <c r="AT77" i="15"/>
  <c r="AS77" i="15"/>
  <c r="AR77" i="15"/>
  <c r="AQ77" i="15"/>
  <c r="AP77" i="15"/>
  <c r="AO77" i="15"/>
  <c r="AN77" i="15"/>
  <c r="AL77" i="15"/>
  <c r="AK77" i="15"/>
  <c r="AJ77" i="15"/>
  <c r="AI77" i="15"/>
  <c r="AH77" i="15"/>
  <c r="AF77" i="15"/>
  <c r="AE77" i="15"/>
  <c r="AD77" i="15"/>
  <c r="AC77" i="15"/>
  <c r="AB77" i="15"/>
  <c r="AA77" i="15"/>
  <c r="Z77" i="15"/>
  <c r="Y77" i="15"/>
  <c r="X77" i="15"/>
  <c r="W77" i="15"/>
  <c r="V77" i="15"/>
  <c r="T77" i="15"/>
  <c r="S77" i="15"/>
  <c r="R77" i="15"/>
  <c r="Q77" i="15"/>
  <c r="P77" i="15"/>
  <c r="O77" i="15"/>
  <c r="N77" i="15"/>
  <c r="M77" i="15"/>
  <c r="L77" i="15"/>
  <c r="K77" i="15"/>
  <c r="J77" i="15"/>
  <c r="I77" i="15"/>
  <c r="H77" i="15"/>
  <c r="CC75" i="15"/>
  <c r="CB75" i="15"/>
  <c r="CA75" i="15"/>
  <c r="BZ75" i="15"/>
  <c r="BY75" i="15"/>
  <c r="BX75" i="15"/>
  <c r="BW75" i="15"/>
  <c r="BV75" i="15"/>
  <c r="BU75" i="15"/>
  <c r="BT75" i="15"/>
  <c r="BS75" i="15"/>
  <c r="BR75" i="15"/>
  <c r="BQ75" i="15"/>
  <c r="BP75" i="15"/>
  <c r="BO75" i="15"/>
  <c r="BN75" i="15"/>
  <c r="BM75" i="15"/>
  <c r="BL75" i="15"/>
  <c r="BK75" i="15"/>
  <c r="BJ75" i="15"/>
  <c r="BI75" i="15"/>
  <c r="BH75" i="15"/>
  <c r="BG75" i="15"/>
  <c r="BF75" i="15"/>
  <c r="BE75" i="15"/>
  <c r="BD75" i="15"/>
  <c r="BC75" i="15"/>
  <c r="BB75" i="15"/>
  <c r="BA75" i="15"/>
  <c r="AZ75" i="15"/>
  <c r="AY75" i="15"/>
  <c r="AX75" i="15"/>
  <c r="AW75" i="15"/>
  <c r="AV75" i="15"/>
  <c r="AU75" i="15"/>
  <c r="AT75" i="15"/>
  <c r="AS75" i="15"/>
  <c r="AR75" i="15"/>
  <c r="AQ75" i="15"/>
  <c r="AP75" i="15"/>
  <c r="AO75" i="15"/>
  <c r="AN75" i="15"/>
  <c r="AM75" i="15"/>
  <c r="AL75" i="15"/>
  <c r="AK75" i="15"/>
  <c r="AJ75" i="15"/>
  <c r="AI75" i="15"/>
  <c r="AH75" i="15"/>
  <c r="AG75" i="15"/>
  <c r="AF75" i="15"/>
  <c r="AE75" i="15"/>
  <c r="AD75" i="15"/>
  <c r="AC75" i="15"/>
  <c r="AB75" i="15"/>
  <c r="AA75" i="15"/>
  <c r="Z75" i="15"/>
  <c r="Y75" i="15"/>
  <c r="X75" i="15"/>
  <c r="W75" i="15"/>
  <c r="V75" i="15"/>
  <c r="U75" i="15"/>
  <c r="T75" i="15"/>
  <c r="S75" i="15"/>
  <c r="R75" i="15"/>
  <c r="Q75" i="15"/>
  <c r="P75" i="15"/>
  <c r="O75" i="15"/>
  <c r="N75" i="15"/>
  <c r="M75" i="15"/>
  <c r="L75" i="15"/>
  <c r="K75" i="15"/>
  <c r="J75" i="15"/>
  <c r="I75" i="15"/>
  <c r="H75" i="15"/>
  <c r="CC74" i="15"/>
  <c r="CB74" i="15"/>
  <c r="CA74" i="15"/>
  <c r="BZ74" i="15"/>
  <c r="BY74" i="15"/>
  <c r="BX74" i="15"/>
  <c r="BW74" i="15"/>
  <c r="BV74" i="15"/>
  <c r="BU74" i="15"/>
  <c r="BT74" i="15"/>
  <c r="BS74" i="15"/>
  <c r="BR74" i="15"/>
  <c r="BQ74" i="15"/>
  <c r="BP74" i="15"/>
  <c r="BO74" i="15"/>
  <c r="BN74" i="15"/>
  <c r="BM74" i="15"/>
  <c r="BL74" i="15"/>
  <c r="BK74" i="15"/>
  <c r="BJ74" i="15"/>
  <c r="BI74" i="15"/>
  <c r="BH74" i="15"/>
  <c r="BG74" i="15"/>
  <c r="BF74" i="15"/>
  <c r="BE74" i="15"/>
  <c r="BD74" i="15"/>
  <c r="BC74" i="15"/>
  <c r="BB74" i="15"/>
  <c r="BA74" i="15"/>
  <c r="AZ74" i="15"/>
  <c r="AY74" i="15"/>
  <c r="AX74" i="15"/>
  <c r="AW74" i="15"/>
  <c r="AV74" i="15"/>
  <c r="AU74" i="15"/>
  <c r="AT74" i="15"/>
  <c r="AS74" i="15"/>
  <c r="AR74" i="15"/>
  <c r="AQ74" i="15"/>
  <c r="AP74" i="15"/>
  <c r="AO74" i="15"/>
  <c r="AN74" i="15"/>
  <c r="AM74" i="15"/>
  <c r="AL74" i="15"/>
  <c r="AK74" i="15"/>
  <c r="AJ74" i="15"/>
  <c r="AI74" i="15"/>
  <c r="AH74" i="15"/>
  <c r="AG74" i="15"/>
  <c r="AF74" i="15"/>
  <c r="AE74" i="15"/>
  <c r="AD74" i="15"/>
  <c r="AC74" i="15"/>
  <c r="AB74" i="15"/>
  <c r="AA74" i="15"/>
  <c r="Z74" i="15"/>
  <c r="Y74" i="15"/>
  <c r="X74" i="15"/>
  <c r="W74" i="15"/>
  <c r="V74" i="15"/>
  <c r="U74" i="15"/>
  <c r="T74" i="15"/>
  <c r="S74" i="15"/>
  <c r="R74" i="15"/>
  <c r="Q74" i="15"/>
  <c r="P74" i="15"/>
  <c r="O74" i="15"/>
  <c r="N74" i="15"/>
  <c r="M74" i="15"/>
  <c r="L74" i="15"/>
  <c r="K74" i="15"/>
  <c r="J74" i="15"/>
  <c r="I74" i="15"/>
  <c r="H74" i="15"/>
  <c r="CC73" i="15"/>
  <c r="CB73" i="15"/>
  <c r="CA73" i="15"/>
  <c r="BZ73" i="15"/>
  <c r="BY73" i="15"/>
  <c r="BX73" i="15"/>
  <c r="BW73" i="15"/>
  <c r="BV73" i="15"/>
  <c r="BU73" i="15"/>
  <c r="BT73" i="15"/>
  <c r="BS73" i="15"/>
  <c r="BR73" i="15"/>
  <c r="BQ73" i="15"/>
  <c r="BP73" i="15"/>
  <c r="BO73" i="15"/>
  <c r="BN73" i="15"/>
  <c r="BM73" i="15"/>
  <c r="BL73" i="15"/>
  <c r="BK73" i="15"/>
  <c r="BJ73" i="15"/>
  <c r="BI73" i="15"/>
  <c r="BH73" i="15"/>
  <c r="BG73" i="15"/>
  <c r="BF73" i="15"/>
  <c r="BE73" i="15"/>
  <c r="BD73" i="15"/>
  <c r="BC73" i="15"/>
  <c r="BB73" i="15"/>
  <c r="BA73" i="15"/>
  <c r="AZ73" i="15"/>
  <c r="AY73" i="15"/>
  <c r="AX73" i="15"/>
  <c r="AW73" i="15"/>
  <c r="AV73" i="15"/>
  <c r="AU73" i="15"/>
  <c r="AT73" i="15"/>
  <c r="AS73" i="15"/>
  <c r="AR73" i="15"/>
  <c r="AQ73" i="15"/>
  <c r="AP73" i="15"/>
  <c r="AO73" i="15"/>
  <c r="AN73" i="15"/>
  <c r="AM73" i="15"/>
  <c r="AL73" i="15"/>
  <c r="AK73" i="15"/>
  <c r="AJ73" i="15"/>
  <c r="AI73" i="15"/>
  <c r="AH73" i="15"/>
  <c r="AG73" i="15"/>
  <c r="AF73" i="15"/>
  <c r="AE73" i="15"/>
  <c r="AD73" i="15"/>
  <c r="AC73" i="15"/>
  <c r="AB73" i="15"/>
  <c r="AA73" i="15"/>
  <c r="Z73" i="15"/>
  <c r="Y73" i="15"/>
  <c r="X73" i="15"/>
  <c r="W73" i="15"/>
  <c r="V73" i="15"/>
  <c r="U73" i="15"/>
  <c r="T73" i="15"/>
  <c r="S73" i="15"/>
  <c r="R73" i="15"/>
  <c r="Q73" i="15"/>
  <c r="P73" i="15"/>
  <c r="O73" i="15"/>
  <c r="N73" i="15"/>
  <c r="M73" i="15"/>
  <c r="L73" i="15"/>
  <c r="K73" i="15"/>
  <c r="J73" i="15"/>
  <c r="I73" i="15"/>
  <c r="H73" i="15"/>
  <c r="CC72" i="15"/>
  <c r="CB72" i="15"/>
  <c r="CA72" i="15"/>
  <c r="BZ72" i="15"/>
  <c r="BY72" i="15"/>
  <c r="BX72" i="15"/>
  <c r="BW72" i="15"/>
  <c r="BV72" i="15"/>
  <c r="BU72" i="15"/>
  <c r="BT72" i="15"/>
  <c r="BS72" i="15"/>
  <c r="BR72" i="15"/>
  <c r="BQ72" i="15"/>
  <c r="BP72" i="15"/>
  <c r="BO72" i="15"/>
  <c r="BN72" i="15"/>
  <c r="BM72" i="15"/>
  <c r="BL72" i="15"/>
  <c r="BK72" i="15"/>
  <c r="BJ72" i="15"/>
  <c r="BI72" i="15"/>
  <c r="BH72" i="15"/>
  <c r="BG72" i="15"/>
  <c r="BF72" i="15"/>
  <c r="BE72" i="15"/>
  <c r="BD72" i="15"/>
  <c r="BC72" i="15"/>
  <c r="BB72" i="15"/>
  <c r="BA72" i="15"/>
  <c r="AZ72" i="15"/>
  <c r="AY72" i="15"/>
  <c r="AX72" i="15"/>
  <c r="AW72" i="15"/>
  <c r="AV72" i="15"/>
  <c r="AU72" i="15"/>
  <c r="AT72" i="15"/>
  <c r="AS72" i="15"/>
  <c r="AR72" i="15"/>
  <c r="AQ72" i="15"/>
  <c r="AP72" i="15"/>
  <c r="AO72" i="15"/>
  <c r="AN72" i="15"/>
  <c r="AM72" i="15"/>
  <c r="AL72" i="15"/>
  <c r="AK72" i="15"/>
  <c r="AJ72" i="15"/>
  <c r="AI72" i="15"/>
  <c r="AH72" i="15"/>
  <c r="AG72" i="15"/>
  <c r="AF72" i="15"/>
  <c r="AE72" i="15"/>
  <c r="AD72" i="15"/>
  <c r="AC72" i="15"/>
  <c r="AB72" i="15"/>
  <c r="AA72" i="15"/>
  <c r="Z72" i="15"/>
  <c r="Y72" i="15"/>
  <c r="X72" i="15"/>
  <c r="W72" i="15"/>
  <c r="V72" i="15"/>
  <c r="U72" i="15"/>
  <c r="T72" i="15"/>
  <c r="S72" i="15"/>
  <c r="R72" i="15"/>
  <c r="Q72" i="15"/>
  <c r="P72" i="15"/>
  <c r="O72" i="15"/>
  <c r="N72" i="15"/>
  <c r="M72" i="15"/>
  <c r="L72" i="15"/>
  <c r="K72" i="15"/>
  <c r="J72" i="15"/>
  <c r="I72" i="15"/>
  <c r="H72" i="15"/>
  <c r="CC71" i="15"/>
  <c r="CB71" i="15"/>
  <c r="CA71" i="15"/>
  <c r="BZ71" i="15"/>
  <c r="BY71" i="15"/>
  <c r="BX71" i="15"/>
  <c r="BW71" i="15"/>
  <c r="BV71" i="15"/>
  <c r="BU71" i="15"/>
  <c r="BT71" i="15"/>
  <c r="BS71" i="15"/>
  <c r="BR71" i="15"/>
  <c r="BQ71" i="15"/>
  <c r="BP71" i="15"/>
  <c r="BO71" i="15"/>
  <c r="BN71" i="15"/>
  <c r="BM71" i="15"/>
  <c r="BL71" i="15"/>
  <c r="BK71" i="15"/>
  <c r="BJ71" i="15"/>
  <c r="BI71" i="15"/>
  <c r="BH71" i="15"/>
  <c r="BG71" i="15"/>
  <c r="BF71" i="15"/>
  <c r="BE71" i="15"/>
  <c r="BD71" i="15"/>
  <c r="BC71" i="15"/>
  <c r="BB71" i="15"/>
  <c r="BA71" i="15"/>
  <c r="AZ71" i="15"/>
  <c r="AY71" i="15"/>
  <c r="AX71" i="15"/>
  <c r="AW71" i="15"/>
  <c r="AV71" i="15"/>
  <c r="AU71" i="15"/>
  <c r="AT71" i="15"/>
  <c r="AS71" i="15"/>
  <c r="AR71" i="15"/>
  <c r="AQ71" i="15"/>
  <c r="AP71" i="15"/>
  <c r="AO71" i="15"/>
  <c r="AN71" i="15"/>
  <c r="AM71" i="15"/>
  <c r="AL71" i="15"/>
  <c r="AK71" i="15"/>
  <c r="AJ71" i="15"/>
  <c r="AI71" i="15"/>
  <c r="AH71" i="15"/>
  <c r="AG71" i="15"/>
  <c r="AF71" i="15"/>
  <c r="AE71" i="15"/>
  <c r="AD71" i="15"/>
  <c r="AC71" i="15"/>
  <c r="AB71" i="15"/>
  <c r="AA71" i="15"/>
  <c r="Z71" i="15"/>
  <c r="Y71" i="15"/>
  <c r="X71" i="15"/>
  <c r="W71" i="15"/>
  <c r="V71" i="15"/>
  <c r="U71" i="15"/>
  <c r="T71" i="15"/>
  <c r="S71" i="15"/>
  <c r="R71" i="15"/>
  <c r="Q71" i="15"/>
  <c r="P71" i="15"/>
  <c r="O71" i="15"/>
  <c r="N71" i="15"/>
  <c r="M71" i="15"/>
  <c r="L71" i="15"/>
  <c r="K71" i="15"/>
  <c r="J71" i="15"/>
  <c r="I71" i="15"/>
  <c r="H71" i="15"/>
  <c r="CC70" i="15"/>
  <c r="CB70" i="15"/>
  <c r="CA70" i="15"/>
  <c r="BZ70" i="15"/>
  <c r="BY70" i="15"/>
  <c r="BX70" i="15"/>
  <c r="BW70" i="15"/>
  <c r="BV70" i="15"/>
  <c r="BU70" i="15"/>
  <c r="BT70" i="15"/>
  <c r="BS70" i="15"/>
  <c r="BR70" i="15"/>
  <c r="BQ70" i="15"/>
  <c r="BP70" i="15"/>
  <c r="BO70" i="15"/>
  <c r="BN70" i="15"/>
  <c r="BM70" i="15"/>
  <c r="BL70" i="15"/>
  <c r="BK70" i="15"/>
  <c r="BJ70" i="15"/>
  <c r="BI70" i="15"/>
  <c r="BH70" i="15"/>
  <c r="BG70" i="15"/>
  <c r="BF70" i="15"/>
  <c r="BE70" i="15"/>
  <c r="BD70" i="15"/>
  <c r="BC70" i="15"/>
  <c r="BB70" i="15"/>
  <c r="BA70" i="15"/>
  <c r="AZ70" i="15"/>
  <c r="AY70" i="15"/>
  <c r="AX70" i="15"/>
  <c r="AW70" i="15"/>
  <c r="AV70" i="15"/>
  <c r="AU70" i="15"/>
  <c r="AT70" i="15"/>
  <c r="AS70" i="15"/>
  <c r="AR70" i="15"/>
  <c r="AQ70" i="15"/>
  <c r="AP70" i="15"/>
  <c r="AO70" i="15"/>
  <c r="AN70" i="15"/>
  <c r="AM70" i="15"/>
  <c r="AL70" i="15"/>
  <c r="AK70" i="15"/>
  <c r="AJ70" i="15"/>
  <c r="AI70" i="15"/>
  <c r="AH70" i="15"/>
  <c r="AG70" i="15"/>
  <c r="AF70" i="15"/>
  <c r="AE70" i="15"/>
  <c r="AD70" i="15"/>
  <c r="AC70" i="15"/>
  <c r="AB70" i="15"/>
  <c r="AA70" i="15"/>
  <c r="Z70" i="15"/>
  <c r="Y70" i="15"/>
  <c r="X70" i="15"/>
  <c r="W70" i="15"/>
  <c r="V70" i="15"/>
  <c r="U70" i="15"/>
  <c r="T70" i="15"/>
  <c r="S70" i="15"/>
  <c r="R70" i="15"/>
  <c r="Q70" i="15"/>
  <c r="P70" i="15"/>
  <c r="O70" i="15"/>
  <c r="N70" i="15"/>
  <c r="M70" i="15"/>
  <c r="L70" i="15"/>
  <c r="K70" i="15"/>
  <c r="J70" i="15"/>
  <c r="I70" i="15"/>
  <c r="H70" i="15"/>
  <c r="CB69" i="15"/>
  <c r="CA69" i="15"/>
  <c r="BZ69" i="15"/>
  <c r="BY69" i="15"/>
  <c r="BX69" i="15"/>
  <c r="BW69" i="15"/>
  <c r="BV69" i="15"/>
  <c r="BU69" i="15"/>
  <c r="BT69" i="15"/>
  <c r="BS69" i="15"/>
  <c r="BR69" i="15"/>
  <c r="BQ69" i="15"/>
  <c r="BP69" i="15"/>
  <c r="BO69" i="15"/>
  <c r="BN69" i="15"/>
  <c r="BM69" i="15"/>
  <c r="BL69" i="15"/>
  <c r="BK69" i="15"/>
  <c r="BJ69" i="15"/>
  <c r="BI69" i="15"/>
  <c r="BH69" i="15"/>
  <c r="BG69" i="15"/>
  <c r="BF69" i="15"/>
  <c r="BE69" i="15"/>
  <c r="BD69" i="15"/>
  <c r="BC69" i="15"/>
  <c r="BB69" i="15"/>
  <c r="BA69" i="15"/>
  <c r="AZ69" i="15"/>
  <c r="AY69" i="15"/>
  <c r="AX69" i="15"/>
  <c r="AW69" i="15"/>
  <c r="AV69" i="15"/>
  <c r="AU69" i="15"/>
  <c r="AT69" i="15"/>
  <c r="AS69" i="15"/>
  <c r="AR69" i="15"/>
  <c r="AQ69" i="15"/>
  <c r="AP69" i="15"/>
  <c r="AO69" i="15"/>
  <c r="AN69" i="15"/>
  <c r="AM69" i="15"/>
  <c r="AL69" i="15"/>
  <c r="AK69" i="15"/>
  <c r="AJ69" i="15"/>
  <c r="AI69" i="15"/>
  <c r="AH69" i="15"/>
  <c r="AG69" i="15"/>
  <c r="AF69" i="15"/>
  <c r="AE69" i="15"/>
  <c r="AD69" i="15"/>
  <c r="AC69" i="15"/>
  <c r="AB69" i="15"/>
  <c r="AA69" i="15"/>
  <c r="Z69" i="15"/>
  <c r="Y69" i="15"/>
  <c r="X69" i="15"/>
  <c r="W69" i="15"/>
  <c r="V69" i="15"/>
  <c r="U69" i="15"/>
  <c r="T69" i="15"/>
  <c r="S69" i="15"/>
  <c r="R69" i="15"/>
  <c r="Q69" i="15"/>
  <c r="P69" i="15"/>
  <c r="O69" i="15"/>
  <c r="N69" i="15"/>
  <c r="M69" i="15"/>
  <c r="L69" i="15"/>
  <c r="K69" i="15"/>
  <c r="J69" i="15"/>
  <c r="I69" i="15"/>
  <c r="H69" i="15"/>
  <c r="CB58" i="17"/>
  <c r="CA58" i="17"/>
  <c r="BZ58" i="17"/>
  <c r="BY58" i="17"/>
  <c r="BX58" i="17"/>
  <c r="BW58" i="17"/>
  <c r="BV58" i="17"/>
  <c r="BU58" i="17"/>
  <c r="BT58" i="17"/>
  <c r="BS58" i="17"/>
  <c r="BR58" i="17"/>
  <c r="BQ58" i="17"/>
  <c r="BP58" i="17"/>
  <c r="BO58" i="17"/>
  <c r="BN58" i="17"/>
  <c r="BM58" i="17"/>
  <c r="BL58" i="17"/>
  <c r="BK58" i="17"/>
  <c r="BJ58" i="17"/>
  <c r="BI58" i="17"/>
  <c r="BH58" i="17"/>
  <c r="BG58" i="17"/>
  <c r="BF58" i="17"/>
  <c r="BE58" i="17"/>
  <c r="BD58" i="17"/>
  <c r="BC58" i="17"/>
  <c r="BB58" i="17"/>
  <c r="BA58" i="17"/>
  <c r="AZ58" i="17"/>
  <c r="AY58" i="17"/>
  <c r="AX58" i="17"/>
  <c r="AW58" i="17"/>
  <c r="AV58" i="17"/>
  <c r="AU58" i="17"/>
  <c r="AT58" i="17"/>
  <c r="AS58" i="17"/>
  <c r="AR58" i="17"/>
  <c r="AQ58" i="17"/>
  <c r="AP58" i="17"/>
  <c r="AO58" i="17"/>
  <c r="AN58" i="17"/>
  <c r="AM58" i="17"/>
  <c r="AL58" i="17"/>
  <c r="AK58" i="17"/>
  <c r="AJ58" i="17"/>
  <c r="AI58" i="17"/>
  <c r="AH58" i="17"/>
  <c r="AG58" i="17"/>
  <c r="AF58" i="17"/>
  <c r="AE58" i="17"/>
  <c r="AD58" i="17"/>
  <c r="AC58" i="17"/>
  <c r="AB58" i="17"/>
  <c r="AA58" i="17"/>
  <c r="Z58" i="17"/>
  <c r="Y58" i="17"/>
  <c r="X58" i="17"/>
  <c r="W58" i="17"/>
  <c r="V58" i="17"/>
  <c r="U58" i="17"/>
  <c r="T58" i="17"/>
  <c r="S58" i="17"/>
  <c r="R58" i="17"/>
  <c r="Q58" i="17"/>
  <c r="P58" i="17"/>
  <c r="O58" i="17"/>
  <c r="N58" i="17"/>
  <c r="L58" i="17"/>
  <c r="K58" i="17"/>
  <c r="J58" i="17"/>
  <c r="I58" i="17"/>
  <c r="H58" i="17"/>
  <c r="CC69" i="15"/>
  <c r="G71" i="17"/>
  <c r="G70" i="17"/>
  <c r="G73" i="17"/>
  <c r="G72" i="17"/>
  <c r="G74" i="17"/>
  <c r="G75" i="17"/>
  <c r="G149" i="16"/>
  <c r="G148" i="16"/>
  <c r="G147" i="16"/>
  <c r="G146" i="16"/>
  <c r="G144" i="16"/>
  <c r="G149" i="10"/>
  <c r="G148" i="10"/>
  <c r="G147" i="10"/>
  <c r="G146" i="10"/>
  <c r="G144" i="10"/>
  <c r="E172" i="16"/>
  <c r="E172" i="10"/>
  <c r="G147" i="17"/>
  <c r="G146" i="17"/>
  <c r="G144" i="17"/>
  <c r="B4" i="2" a="1"/>
  <c r="B4" i="2" s="1"/>
  <c r="S23" i="19" l="1"/>
  <c r="P63" i="2" s="1"/>
  <c r="AI85" i="19"/>
  <c r="AI21" i="19" s="1"/>
  <c r="I85" i="19"/>
  <c r="I21" i="19" s="1"/>
  <c r="I22" i="19" s="1"/>
  <c r="F54" i="2" s="1"/>
  <c r="M85" i="19"/>
  <c r="M21" i="19" s="1"/>
  <c r="M22" i="19" s="1"/>
  <c r="J54" i="2" s="1"/>
  <c r="Q23" i="19"/>
  <c r="N63" i="2" s="1"/>
  <c r="M85" i="18"/>
  <c r="M21" i="18" s="1"/>
  <c r="I23" i="18"/>
  <c r="F62" i="2" s="1"/>
  <c r="Q85" i="18"/>
  <c r="Q21" i="18" s="1"/>
  <c r="Q22" i="18" s="1"/>
  <c r="N53" i="2" s="1"/>
  <c r="CC40" i="18"/>
  <c r="CC29" i="18" s="1"/>
  <c r="J23" i="19"/>
  <c r="G63" i="2" s="1"/>
  <c r="N23" i="19"/>
  <c r="K63" i="2" s="1"/>
  <c r="V23" i="19"/>
  <c r="S63" i="2" s="1"/>
  <c r="AD23" i="19"/>
  <c r="AA63" i="2" s="1"/>
  <c r="AQ85" i="19"/>
  <c r="AQ21" i="19" s="1"/>
  <c r="AQ22" i="19" s="1"/>
  <c r="AN54" i="2" s="1"/>
  <c r="G83" i="19"/>
  <c r="BQ205" i="19"/>
  <c r="BQ169" i="19"/>
  <c r="BE82" i="19"/>
  <c r="O85" i="19"/>
  <c r="O21" i="19" s="1"/>
  <c r="O22" i="19" s="1"/>
  <c r="L54" i="2" s="1"/>
  <c r="H23" i="19"/>
  <c r="E63" i="2" s="1"/>
  <c r="H85" i="19"/>
  <c r="H21" i="19" s="1"/>
  <c r="H28" i="19"/>
  <c r="K85" i="19"/>
  <c r="K21" i="19" s="1"/>
  <c r="K22" i="19" s="1"/>
  <c r="H54" i="2" s="1"/>
  <c r="BQ167" i="19"/>
  <c r="G166" i="19"/>
  <c r="BQ95" i="18"/>
  <c r="BQ97" i="18"/>
  <c r="BQ99" i="18"/>
  <c r="AS100" i="18"/>
  <c r="G83" i="18"/>
  <c r="G86" i="18"/>
  <c r="BQ205" i="18"/>
  <c r="BQ169" i="18"/>
  <c r="BQ167" i="18"/>
  <c r="I86" i="15"/>
  <c r="M86" i="15"/>
  <c r="Q86" i="15"/>
  <c r="V86" i="15"/>
  <c r="Z86" i="15"/>
  <c r="AD86" i="15"/>
  <c r="AI86" i="15"/>
  <c r="AN86" i="15"/>
  <c r="AR86" i="15"/>
  <c r="AV86" i="15"/>
  <c r="AZ86" i="15"/>
  <c r="BD86" i="15"/>
  <c r="BH86" i="15"/>
  <c r="BL86" i="15"/>
  <c r="BP86" i="15"/>
  <c r="BT86" i="15"/>
  <c r="BX86" i="15"/>
  <c r="CB86" i="15"/>
  <c r="J86" i="15"/>
  <c r="N86" i="15"/>
  <c r="R86" i="15"/>
  <c r="W86" i="15"/>
  <c r="AA86" i="15"/>
  <c r="AE86" i="15"/>
  <c r="AJ86" i="15"/>
  <c r="AO86" i="15"/>
  <c r="AW86" i="15"/>
  <c r="BA86" i="15"/>
  <c r="BI86" i="15"/>
  <c r="BM86" i="15"/>
  <c r="BU86" i="15"/>
  <c r="BY86" i="15"/>
  <c r="K86" i="15"/>
  <c r="O86" i="15"/>
  <c r="S86" i="15"/>
  <c r="X86" i="15"/>
  <c r="AB86" i="15"/>
  <c r="AF86" i="15"/>
  <c r="AK86" i="15"/>
  <c r="AP86" i="15"/>
  <c r="AT86" i="15"/>
  <c r="AX86" i="15"/>
  <c r="BB86" i="15"/>
  <c r="BF86" i="15"/>
  <c r="BJ86" i="15"/>
  <c r="BN86" i="15"/>
  <c r="BR86" i="15"/>
  <c r="BV86" i="15"/>
  <c r="BZ86" i="15"/>
  <c r="H86" i="15"/>
  <c r="L86" i="15"/>
  <c r="P86" i="15"/>
  <c r="T86" i="15"/>
  <c r="Y86" i="15"/>
  <c r="AC86" i="15"/>
  <c r="AH86" i="15"/>
  <c r="AL86" i="15"/>
  <c r="AQ86" i="15"/>
  <c r="AU86" i="15"/>
  <c r="AY86" i="15"/>
  <c r="BC86" i="15"/>
  <c r="BG86" i="15"/>
  <c r="BK86" i="15"/>
  <c r="BO86" i="15"/>
  <c r="BS86" i="15"/>
  <c r="BW86" i="15"/>
  <c r="CA86" i="15"/>
  <c r="AB150" i="16"/>
  <c r="AB159" i="15"/>
  <c r="AB150" i="15" s="1"/>
  <c r="G150" i="19"/>
  <c r="G150" i="18"/>
  <c r="G58" i="18"/>
  <c r="G86" i="19"/>
  <c r="G58" i="19"/>
  <c r="G20" i="18"/>
  <c r="G20" i="19"/>
  <c r="U206" i="18"/>
  <c r="AS184" i="19"/>
  <c r="AS184" i="18"/>
  <c r="BQ183" i="18"/>
  <c r="BQ183" i="19"/>
  <c r="BE182" i="18"/>
  <c r="BE182" i="19"/>
  <c r="AS181" i="18"/>
  <c r="AS181" i="19"/>
  <c r="AG164" i="18"/>
  <c r="AG164" i="19"/>
  <c r="AG163" i="18"/>
  <c r="AG163" i="19"/>
  <c r="AG162" i="18"/>
  <c r="AG162" i="19"/>
  <c r="AG158" i="18"/>
  <c r="AG158" i="19"/>
  <c r="AG157" i="19"/>
  <c r="AG157" i="18"/>
  <c r="AG156" i="18"/>
  <c r="AG156" i="19"/>
  <c r="AG155" i="18"/>
  <c r="AG155" i="19"/>
  <c r="U154" i="18"/>
  <c r="AG154" i="18"/>
  <c r="U154" i="19"/>
  <c r="AG154" i="19"/>
  <c r="AG151" i="19"/>
  <c r="AG143" i="19"/>
  <c r="AG124" i="19"/>
  <c r="AG120" i="19"/>
  <c r="AG121" i="19"/>
  <c r="AG118" i="19"/>
  <c r="AG123" i="19"/>
  <c r="AG119" i="19"/>
  <c r="AG114" i="18"/>
  <c r="AG114" i="19"/>
  <c r="AG113" i="18"/>
  <c r="AG112" i="18"/>
  <c r="AG111" i="18"/>
  <c r="AS101" i="18"/>
  <c r="BQ103" i="18"/>
  <c r="BQ102" i="18"/>
  <c r="G79" i="19"/>
  <c r="G79" i="18"/>
  <c r="AG77" i="19"/>
  <c r="AG76" i="19" s="1"/>
  <c r="AG77" i="18"/>
  <c r="AG76" i="18" s="1"/>
  <c r="CC29" i="19"/>
  <c r="C171" i="19"/>
  <c r="C171" i="18"/>
  <c r="AP85" i="19"/>
  <c r="AP21" i="19" s="1"/>
  <c r="AP22" i="19" s="1"/>
  <c r="AM54" i="2" s="1"/>
  <c r="AU85" i="19"/>
  <c r="AU21" i="19" s="1"/>
  <c r="AU22" i="19" s="1"/>
  <c r="AR54" i="2" s="1"/>
  <c r="AY85" i="19"/>
  <c r="AY21" i="19" s="1"/>
  <c r="BC85" i="19"/>
  <c r="BC21" i="19" s="1"/>
  <c r="BC22" i="19" s="1"/>
  <c r="AZ54" i="2" s="1"/>
  <c r="J85" i="18"/>
  <c r="J21" i="18" s="1"/>
  <c r="J22" i="18" s="1"/>
  <c r="G53" i="2" s="1"/>
  <c r="N85" i="18"/>
  <c r="N21" i="18" s="1"/>
  <c r="N22" i="18" s="1"/>
  <c r="K53" i="2" s="1"/>
  <c r="R85" i="18"/>
  <c r="R21" i="18" s="1"/>
  <c r="R22" i="18" s="1"/>
  <c r="O53" i="2" s="1"/>
  <c r="AE85" i="18"/>
  <c r="AE21" i="18" s="1"/>
  <c r="AE22" i="18" s="1"/>
  <c r="AB53" i="2" s="1"/>
  <c r="Y85" i="19"/>
  <c r="Y21" i="19" s="1"/>
  <c r="Y22" i="19" s="1"/>
  <c r="V54" i="2" s="1"/>
  <c r="AC85" i="19"/>
  <c r="AC21" i="19" s="1"/>
  <c r="AC22" i="19" s="1"/>
  <c r="Z54" i="2" s="1"/>
  <c r="AH85" i="19"/>
  <c r="AH21" i="19" s="1"/>
  <c r="AH22" i="19" s="1"/>
  <c r="AE54" i="2" s="1"/>
  <c r="AL85" i="19"/>
  <c r="AL21" i="19" s="1"/>
  <c r="AL22" i="19" s="1"/>
  <c r="AI54" i="2" s="1"/>
  <c r="R85" i="19"/>
  <c r="R21" i="19" s="1"/>
  <c r="R22" i="19" s="1"/>
  <c r="O54" i="2" s="1"/>
  <c r="BH85" i="19"/>
  <c r="BH21" i="19" s="1"/>
  <c r="BF25" i="18"/>
  <c r="AN85" i="19"/>
  <c r="AN21" i="19" s="1"/>
  <c r="AN22" i="19" s="1"/>
  <c r="AK54" i="2" s="1"/>
  <c r="AR85" i="19"/>
  <c r="AR21" i="19" s="1"/>
  <c r="AR22" i="19" s="1"/>
  <c r="AO54" i="2" s="1"/>
  <c r="BA85" i="19"/>
  <c r="BA21" i="19" s="1"/>
  <c r="BA22" i="19" s="1"/>
  <c r="AX54" i="2" s="1"/>
  <c r="BS85" i="19"/>
  <c r="BS21" i="19" s="1"/>
  <c r="BS22" i="19" s="1"/>
  <c r="BP54" i="2" s="1"/>
  <c r="BW85" i="19"/>
  <c r="BW21" i="19" s="1"/>
  <c r="BW22" i="19" s="1"/>
  <c r="BT54" i="2" s="1"/>
  <c r="CA85" i="19"/>
  <c r="CA21" i="19" s="1"/>
  <c r="CA22" i="19" s="1"/>
  <c r="BX54" i="2" s="1"/>
  <c r="Y85" i="18"/>
  <c r="Y21" i="18" s="1"/>
  <c r="AC85" i="18"/>
  <c r="AC21" i="18" s="1"/>
  <c r="AC22" i="18" s="1"/>
  <c r="Z53" i="2" s="1"/>
  <c r="AH85" i="18"/>
  <c r="AH21" i="18" s="1"/>
  <c r="AH22" i="18" s="1"/>
  <c r="AE53" i="2" s="1"/>
  <c r="AL85" i="18"/>
  <c r="AL21" i="18" s="1"/>
  <c r="AL22" i="18" s="1"/>
  <c r="AI53" i="2" s="1"/>
  <c r="AY85" i="18"/>
  <c r="AY21" i="18" s="1"/>
  <c r="AY22" i="18" s="1"/>
  <c r="AV53" i="2" s="1"/>
  <c r="AO28" i="19"/>
  <c r="AO12" i="19" s="1"/>
  <c r="AO13" i="19" s="1"/>
  <c r="AL36" i="2" s="1"/>
  <c r="W85" i="19"/>
  <c r="W21" i="19" s="1"/>
  <c r="W22" i="19" s="1"/>
  <c r="T54" i="2" s="1"/>
  <c r="AA85" i="19"/>
  <c r="AA21" i="19" s="1"/>
  <c r="AA22" i="19" s="1"/>
  <c r="X54" i="2" s="1"/>
  <c r="AE85" i="19"/>
  <c r="AE21" i="19" s="1"/>
  <c r="AE22" i="19" s="1"/>
  <c r="AB54" i="2" s="1"/>
  <c r="AJ85" i="19"/>
  <c r="AJ21" i="19" s="1"/>
  <c r="AB85" i="19"/>
  <c r="AB21" i="19" s="1"/>
  <c r="BM85" i="19"/>
  <c r="BM21" i="19" s="1"/>
  <c r="BM22" i="19" s="1"/>
  <c r="BJ54" i="2" s="1"/>
  <c r="W85" i="18"/>
  <c r="W21" i="18" s="1"/>
  <c r="W22" i="18" s="1"/>
  <c r="T53" i="2" s="1"/>
  <c r="AA85" i="18"/>
  <c r="AA21" i="18" s="1"/>
  <c r="AA22" i="18" s="1"/>
  <c r="X53" i="2" s="1"/>
  <c r="AJ85" i="18"/>
  <c r="AJ21" i="18" s="1"/>
  <c r="AJ22" i="18" s="1"/>
  <c r="AG53" i="2" s="1"/>
  <c r="BL85" i="19"/>
  <c r="BL21" i="19" s="1"/>
  <c r="BL22" i="19" s="1"/>
  <c r="BI54" i="2" s="1"/>
  <c r="AV85" i="19"/>
  <c r="AV21" i="19" s="1"/>
  <c r="AV22" i="19" s="1"/>
  <c r="AS54" i="2" s="1"/>
  <c r="AZ85" i="19"/>
  <c r="AZ21" i="19" s="1"/>
  <c r="AZ22" i="19" s="1"/>
  <c r="AW54" i="2" s="1"/>
  <c r="BD85" i="19"/>
  <c r="BD21" i="19" s="1"/>
  <c r="BD22" i="19" s="1"/>
  <c r="BA54" i="2" s="1"/>
  <c r="BK85" i="19"/>
  <c r="BK21" i="19" s="1"/>
  <c r="AB23" i="19"/>
  <c r="Y63" i="2" s="1"/>
  <c r="BK23" i="19"/>
  <c r="BH63" i="2" s="1"/>
  <c r="X85" i="19"/>
  <c r="X21" i="19" s="1"/>
  <c r="X22" i="19" s="1"/>
  <c r="U54" i="2" s="1"/>
  <c r="AF85" i="19"/>
  <c r="AF21" i="19" s="1"/>
  <c r="AF22" i="19" s="1"/>
  <c r="AC54" i="2" s="1"/>
  <c r="AK85" i="19"/>
  <c r="AK21" i="19" s="1"/>
  <c r="AK22" i="19" s="1"/>
  <c r="AH54" i="2" s="1"/>
  <c r="AY22" i="19"/>
  <c r="AV54" i="2" s="1"/>
  <c r="BU85" i="19"/>
  <c r="BU21" i="19" s="1"/>
  <c r="BU22" i="19" s="1"/>
  <c r="BR54" i="2" s="1"/>
  <c r="BY85" i="19"/>
  <c r="BY21" i="19" s="1"/>
  <c r="BY22" i="19" s="1"/>
  <c r="BV54" i="2" s="1"/>
  <c r="Z22" i="19"/>
  <c r="W54" i="2" s="1"/>
  <c r="BI85" i="19"/>
  <c r="BI21" i="19" s="1"/>
  <c r="BI22" i="19" s="1"/>
  <c r="BF54" i="2" s="1"/>
  <c r="AW85" i="19"/>
  <c r="AW21" i="19" s="1"/>
  <c r="AW22" i="19" s="1"/>
  <c r="AT54" i="2" s="1"/>
  <c r="G76" i="18"/>
  <c r="BP28" i="19"/>
  <c r="BP12" i="19" s="1"/>
  <c r="BP13" i="19" s="1"/>
  <c r="BM36" i="2" s="1"/>
  <c r="L85" i="19"/>
  <c r="L21" i="19" s="1"/>
  <c r="L22" i="19" s="1"/>
  <c r="I54" i="2" s="1"/>
  <c r="P85" i="19"/>
  <c r="P21" i="19" s="1"/>
  <c r="P22" i="19" s="1"/>
  <c r="M54" i="2" s="1"/>
  <c r="T85" i="19"/>
  <c r="T21" i="19" s="1"/>
  <c r="T22" i="19" s="1"/>
  <c r="Q54" i="2" s="1"/>
  <c r="BR85" i="19"/>
  <c r="BR21" i="19" s="1"/>
  <c r="BR22" i="19" s="1"/>
  <c r="BO54" i="2" s="1"/>
  <c r="BV85" i="19"/>
  <c r="BV21" i="19" s="1"/>
  <c r="BV22" i="19" s="1"/>
  <c r="BS54" i="2" s="1"/>
  <c r="AI22" i="19"/>
  <c r="AF54" i="2" s="1"/>
  <c r="BF85" i="19"/>
  <c r="BF21" i="19" s="1"/>
  <c r="BF22" i="19" s="1"/>
  <c r="BC54" i="2" s="1"/>
  <c r="BJ85" i="19"/>
  <c r="BJ21" i="19" s="1"/>
  <c r="BJ22" i="19" s="1"/>
  <c r="BG54" i="2" s="1"/>
  <c r="AN85" i="18"/>
  <c r="AN21" i="18" s="1"/>
  <c r="AN22" i="18" s="1"/>
  <c r="AK53" i="2" s="1"/>
  <c r="AR85" i="18"/>
  <c r="AR21" i="18" s="1"/>
  <c r="AR22" i="18" s="1"/>
  <c r="AO53" i="2" s="1"/>
  <c r="AW85" i="18"/>
  <c r="AW21" i="18" s="1"/>
  <c r="AW22" i="18" s="1"/>
  <c r="AT53" i="2" s="1"/>
  <c r="AO85" i="19"/>
  <c r="AO21" i="19" s="1"/>
  <c r="AO22" i="19" s="1"/>
  <c r="AL54" i="2" s="1"/>
  <c r="AT85" i="19"/>
  <c r="AT21" i="19" s="1"/>
  <c r="AT22" i="19" s="1"/>
  <c r="AQ54" i="2" s="1"/>
  <c r="AX85" i="19"/>
  <c r="AX21" i="19" s="1"/>
  <c r="AX22" i="19" s="1"/>
  <c r="AU54" i="2" s="1"/>
  <c r="BB85" i="19"/>
  <c r="BB21" i="19" s="1"/>
  <c r="BB22" i="19" s="1"/>
  <c r="AY54" i="2" s="1"/>
  <c r="BG85" i="19"/>
  <c r="BG21" i="19" s="1"/>
  <c r="BG22" i="19" s="1"/>
  <c r="BD54" i="2" s="1"/>
  <c r="BO85" i="19"/>
  <c r="BO21" i="19" s="1"/>
  <c r="BO22" i="19" s="1"/>
  <c r="BL54" i="2" s="1"/>
  <c r="BT85" i="19"/>
  <c r="BT21" i="19" s="1"/>
  <c r="BT22" i="19" s="1"/>
  <c r="BQ54" i="2" s="1"/>
  <c r="BX85" i="19"/>
  <c r="BX21" i="19" s="1"/>
  <c r="BX22" i="19" s="1"/>
  <c r="BU54" i="2" s="1"/>
  <c r="BZ85" i="19"/>
  <c r="BZ21" i="19" s="1"/>
  <c r="BZ22" i="19" s="1"/>
  <c r="BW54" i="2" s="1"/>
  <c r="BN85" i="19"/>
  <c r="BN21" i="19" s="1"/>
  <c r="BN22" i="19" s="1"/>
  <c r="BK54" i="2" s="1"/>
  <c r="CB85" i="19"/>
  <c r="CB21" i="19" s="1"/>
  <c r="CB22" i="19" s="1"/>
  <c r="BY54" i="2" s="1"/>
  <c r="AS94" i="18"/>
  <c r="E201" i="19"/>
  <c r="G201" i="19" s="1"/>
  <c r="M22" i="18"/>
  <c r="J53" i="2" s="1"/>
  <c r="BS85" i="18"/>
  <c r="BS21" i="18" s="1"/>
  <c r="BS22" i="18" s="1"/>
  <c r="BP53" i="2" s="1"/>
  <c r="CA85" i="18"/>
  <c r="CA21" i="18" s="1"/>
  <c r="CA22" i="18" s="1"/>
  <c r="BX53" i="2" s="1"/>
  <c r="U123" i="19"/>
  <c r="BH28" i="18"/>
  <c r="BH12" i="18" s="1"/>
  <c r="BH13" i="18" s="1"/>
  <c r="BE35" i="2" s="1"/>
  <c r="BL28" i="18"/>
  <c r="BL12" i="18" s="1"/>
  <c r="BL13" i="18" s="1"/>
  <c r="BI35" i="2" s="1"/>
  <c r="BP28" i="18"/>
  <c r="BP12" i="18" s="1"/>
  <c r="BP13" i="18" s="1"/>
  <c r="BM35" i="2" s="1"/>
  <c r="BT28" i="18"/>
  <c r="BT12" i="18" s="1"/>
  <c r="BT13" i="18" s="1"/>
  <c r="BQ35" i="2" s="1"/>
  <c r="BX28" i="18"/>
  <c r="BX12" i="18" s="1"/>
  <c r="BX13" i="18" s="1"/>
  <c r="BU35" i="2" s="1"/>
  <c r="CB28" i="18"/>
  <c r="CB12" i="18" s="1"/>
  <c r="CB13" i="18" s="1"/>
  <c r="BY35" i="2" s="1"/>
  <c r="BH85" i="18"/>
  <c r="BH21" i="18" s="1"/>
  <c r="BH22" i="18" s="1"/>
  <c r="BE53" i="2" s="1"/>
  <c r="BL85" i="18"/>
  <c r="BL21" i="18" s="1"/>
  <c r="BL22" i="18" s="1"/>
  <c r="BI53" i="2" s="1"/>
  <c r="BP85" i="18"/>
  <c r="BP21" i="18" s="1"/>
  <c r="BP22" i="18" s="1"/>
  <c r="BM53" i="2" s="1"/>
  <c r="BA85" i="18"/>
  <c r="BA21" i="18" s="1"/>
  <c r="BA22" i="18" s="1"/>
  <c r="AX53" i="2" s="1"/>
  <c r="BM28" i="19"/>
  <c r="BM12" i="19" s="1"/>
  <c r="BY28" i="19"/>
  <c r="BY12" i="19" s="1"/>
  <c r="BY13" i="19" s="1"/>
  <c r="BV36" i="2" s="1"/>
  <c r="G49" i="19"/>
  <c r="I28" i="18"/>
  <c r="I12" i="18" s="1"/>
  <c r="I11" i="18" s="1"/>
  <c r="M28" i="18"/>
  <c r="M12" i="18" s="1"/>
  <c r="M11" i="18" s="1"/>
  <c r="Q28" i="18"/>
  <c r="Q12" i="18" s="1"/>
  <c r="Q13" i="18" s="1"/>
  <c r="N35" i="2" s="1"/>
  <c r="Y28" i="18"/>
  <c r="Y12" i="18" s="1"/>
  <c r="Y13" i="18" s="1"/>
  <c r="V35" i="2" s="1"/>
  <c r="AC28" i="18"/>
  <c r="AC12" i="18" s="1"/>
  <c r="AC13" i="18" s="1"/>
  <c r="Z35" i="2" s="1"/>
  <c r="AK28" i="18"/>
  <c r="AK12" i="18" s="1"/>
  <c r="AK13" i="18" s="1"/>
  <c r="AH35" i="2" s="1"/>
  <c r="AO28" i="18"/>
  <c r="AO12" i="18" s="1"/>
  <c r="AO13" i="18" s="1"/>
  <c r="AL35" i="2" s="1"/>
  <c r="AW28" i="18"/>
  <c r="AW12" i="18" s="1"/>
  <c r="AW13" i="18" s="1"/>
  <c r="AT35" i="2" s="1"/>
  <c r="BA28" i="18"/>
  <c r="BA12" i="18" s="1"/>
  <c r="BA13" i="18" s="1"/>
  <c r="AX35" i="2" s="1"/>
  <c r="BI28" i="18"/>
  <c r="BI12" i="18" s="1"/>
  <c r="BI13" i="18" s="1"/>
  <c r="BF35" i="2" s="1"/>
  <c r="BM28" i="18"/>
  <c r="BM12" i="18" s="1"/>
  <c r="BM13" i="18" s="1"/>
  <c r="BJ35" i="2" s="1"/>
  <c r="BU28" i="18"/>
  <c r="BU12" i="18" s="1"/>
  <c r="BU13" i="18" s="1"/>
  <c r="BR35" i="2" s="1"/>
  <c r="BY28" i="18"/>
  <c r="BY12" i="18" s="1"/>
  <c r="U164" i="19"/>
  <c r="AO85" i="18"/>
  <c r="AO21" i="18" s="1"/>
  <c r="AO22" i="18" s="1"/>
  <c r="AL53" i="2" s="1"/>
  <c r="AS97" i="18"/>
  <c r="AI85" i="18"/>
  <c r="AI21" i="18" s="1"/>
  <c r="AI22" i="18" s="1"/>
  <c r="AF53" i="2" s="1"/>
  <c r="AQ85" i="18"/>
  <c r="AQ21" i="18" s="1"/>
  <c r="AQ22" i="18" s="1"/>
  <c r="AN53" i="2" s="1"/>
  <c r="BI85" i="18"/>
  <c r="BI21" i="18" s="1"/>
  <c r="BI22" i="18" s="1"/>
  <c r="BF53" i="2" s="1"/>
  <c r="AU28" i="18"/>
  <c r="AU12" i="18" s="1"/>
  <c r="AU13" i="18" s="1"/>
  <c r="AR35" i="2" s="1"/>
  <c r="BK28" i="18"/>
  <c r="BK12" i="18" s="1"/>
  <c r="BK13" i="18" s="1"/>
  <c r="BH35" i="2" s="1"/>
  <c r="AU85" i="18"/>
  <c r="AU21" i="18" s="1"/>
  <c r="AU22" i="18" s="1"/>
  <c r="AR53" i="2" s="1"/>
  <c r="BC85" i="18"/>
  <c r="BC21" i="18" s="1"/>
  <c r="BC22" i="18" s="1"/>
  <c r="AZ53" i="2" s="1"/>
  <c r="BU85" i="18"/>
  <c r="BU21" i="18" s="1"/>
  <c r="BU22" i="18" s="1"/>
  <c r="BR53" i="2" s="1"/>
  <c r="BY85" i="18"/>
  <c r="BY21" i="18" s="1"/>
  <c r="BY22" i="18" s="1"/>
  <c r="BV53" i="2" s="1"/>
  <c r="BQ101" i="18"/>
  <c r="I28" i="19"/>
  <c r="I12" i="19" s="1"/>
  <c r="I13" i="19" s="1"/>
  <c r="F36" i="2" s="1"/>
  <c r="M28" i="19"/>
  <c r="M12" i="19" s="1"/>
  <c r="M13" i="19" s="1"/>
  <c r="J36" i="2" s="1"/>
  <c r="AC28" i="19"/>
  <c r="AC12" i="19" s="1"/>
  <c r="AC13" i="19" s="1"/>
  <c r="Z36" i="2" s="1"/>
  <c r="AK28" i="19"/>
  <c r="AK12" i="19" s="1"/>
  <c r="AW28" i="19"/>
  <c r="AW12" i="19" s="1"/>
  <c r="AW13" i="19" s="1"/>
  <c r="AT36" i="2" s="1"/>
  <c r="BI28" i="19"/>
  <c r="BI12" i="19" s="1"/>
  <c r="BU28" i="19"/>
  <c r="BU12" i="19" s="1"/>
  <c r="BU13" i="19" s="1"/>
  <c r="BR36" i="2" s="1"/>
  <c r="AG183" i="19"/>
  <c r="U97" i="18"/>
  <c r="AF28" i="19"/>
  <c r="AF12" i="19" s="1"/>
  <c r="CC58" i="19"/>
  <c r="CC57" i="19" s="1"/>
  <c r="AS95" i="19"/>
  <c r="AS97" i="19"/>
  <c r="AS99" i="19"/>
  <c r="AS101" i="19"/>
  <c r="AS103" i="19"/>
  <c r="AS94" i="19"/>
  <c r="AS96" i="19"/>
  <c r="AS98" i="19"/>
  <c r="AS100" i="19"/>
  <c r="AS102" i="19"/>
  <c r="H116" i="15"/>
  <c r="L116" i="15"/>
  <c r="P116" i="15"/>
  <c r="T116" i="15"/>
  <c r="Y116" i="15"/>
  <c r="AC116" i="15"/>
  <c r="AH116" i="15"/>
  <c r="AL116" i="15"/>
  <c r="AQ116" i="15"/>
  <c r="AU116" i="15"/>
  <c r="AY116" i="15"/>
  <c r="BC116" i="15"/>
  <c r="BG116" i="15"/>
  <c r="BK116" i="15"/>
  <c r="BO116" i="15"/>
  <c r="R25" i="18"/>
  <c r="AV85" i="18"/>
  <c r="AV21" i="18" s="1"/>
  <c r="AV22" i="18" s="1"/>
  <c r="AS53" i="2" s="1"/>
  <c r="AZ85" i="18"/>
  <c r="AZ21" i="18" s="1"/>
  <c r="AZ22" i="18" s="1"/>
  <c r="AW53" i="2" s="1"/>
  <c r="BD85" i="18"/>
  <c r="BD21" i="18" s="1"/>
  <c r="BD22" i="18" s="1"/>
  <c r="BA53" i="2" s="1"/>
  <c r="BM85" i="18"/>
  <c r="BM21" i="18" s="1"/>
  <c r="BM22" i="18" s="1"/>
  <c r="BJ53" i="2" s="1"/>
  <c r="BG85" i="18"/>
  <c r="BG21" i="18" s="1"/>
  <c r="BG22" i="18" s="1"/>
  <c r="BD53" i="2" s="1"/>
  <c r="BK85" i="18"/>
  <c r="BK21" i="18" s="1"/>
  <c r="BK22" i="18" s="1"/>
  <c r="BH53" i="2" s="1"/>
  <c r="BO85" i="18"/>
  <c r="BO21" i="18" s="1"/>
  <c r="BO22" i="18" s="1"/>
  <c r="BL53" i="2" s="1"/>
  <c r="AG182" i="18"/>
  <c r="AQ28" i="19"/>
  <c r="AQ12" i="19" s="1"/>
  <c r="AQ13" i="19" s="1"/>
  <c r="AN36" i="2" s="1"/>
  <c r="BW28" i="19"/>
  <c r="BW12" i="19" s="1"/>
  <c r="BW13" i="19" s="1"/>
  <c r="BT36" i="2" s="1"/>
  <c r="BD25" i="18"/>
  <c r="V85" i="18"/>
  <c r="V21" i="18" s="1"/>
  <c r="V22" i="18" s="1"/>
  <c r="S53" i="2" s="1"/>
  <c r="Z85" i="18"/>
  <c r="Z21" i="18" s="1"/>
  <c r="Z22" i="18" s="1"/>
  <c r="W53" i="2" s="1"/>
  <c r="AD85" i="18"/>
  <c r="AD21" i="18" s="1"/>
  <c r="AD22" i="18" s="1"/>
  <c r="AA53" i="2" s="1"/>
  <c r="BH28" i="19"/>
  <c r="BH12" i="19" s="1"/>
  <c r="BH13" i="19" s="1"/>
  <c r="BE36" i="2" s="1"/>
  <c r="H12" i="19"/>
  <c r="L28" i="19"/>
  <c r="L12" i="19" s="1"/>
  <c r="L13" i="19" s="1"/>
  <c r="I36" i="2" s="1"/>
  <c r="P28" i="19"/>
  <c r="P12" i="19" s="1"/>
  <c r="P13" i="19" s="1"/>
  <c r="M36" i="2" s="1"/>
  <c r="T28" i="19"/>
  <c r="T12" i="19" s="1"/>
  <c r="T13" i="19" s="1"/>
  <c r="Q36" i="2" s="1"/>
  <c r="X28" i="19"/>
  <c r="X12" i="19" s="1"/>
  <c r="X13" i="19" s="1"/>
  <c r="U36" i="2" s="1"/>
  <c r="AB28" i="19"/>
  <c r="AB12" i="19" s="1"/>
  <c r="AB13" i="19" s="1"/>
  <c r="Y36" i="2" s="1"/>
  <c r="AJ28" i="19"/>
  <c r="AJ12" i="19" s="1"/>
  <c r="AJ13" i="19" s="1"/>
  <c r="AG36" i="2" s="1"/>
  <c r="AR28" i="19"/>
  <c r="AR12" i="19" s="1"/>
  <c r="AV28" i="19"/>
  <c r="AV12" i="19" s="1"/>
  <c r="AV13" i="19" s="1"/>
  <c r="AS36" i="2" s="1"/>
  <c r="BD28" i="19"/>
  <c r="BD12" i="19" s="1"/>
  <c r="BD13" i="19" s="1"/>
  <c r="BA36" i="2" s="1"/>
  <c r="BL28" i="19"/>
  <c r="BL12" i="19" s="1"/>
  <c r="BL13" i="19" s="1"/>
  <c r="BI36" i="2" s="1"/>
  <c r="BT28" i="19"/>
  <c r="BT12" i="19" s="1"/>
  <c r="BT13" i="19" s="1"/>
  <c r="BQ36" i="2" s="1"/>
  <c r="CB28" i="19"/>
  <c r="CB12" i="19" s="1"/>
  <c r="CB13" i="19" s="1"/>
  <c r="BY36" i="2" s="1"/>
  <c r="U77" i="19"/>
  <c r="U118" i="19"/>
  <c r="U151" i="19"/>
  <c r="AS183" i="19"/>
  <c r="BR25" i="19"/>
  <c r="BA28" i="19"/>
  <c r="BA12" i="19" s="1"/>
  <c r="BA13" i="19" s="1"/>
  <c r="AX36" i="2" s="1"/>
  <c r="G76" i="19"/>
  <c r="BS116" i="15"/>
  <c r="BW116" i="15"/>
  <c r="CA116" i="15"/>
  <c r="P25" i="18"/>
  <c r="BV25" i="18"/>
  <c r="AS102" i="18"/>
  <c r="BW85" i="18"/>
  <c r="BW21" i="18" s="1"/>
  <c r="BW22" i="18" s="1"/>
  <c r="BT53" i="2" s="1"/>
  <c r="U182" i="18"/>
  <c r="K28" i="19"/>
  <c r="K12" i="19" s="1"/>
  <c r="Y28" i="19"/>
  <c r="Y12" i="19" s="1"/>
  <c r="Y13" i="19" s="1"/>
  <c r="V36" i="2" s="1"/>
  <c r="K116" i="15"/>
  <c r="O116" i="15"/>
  <c r="S116" i="15"/>
  <c r="X116" i="15"/>
  <c r="AB116" i="15"/>
  <c r="AF116" i="15"/>
  <c r="AK116" i="15"/>
  <c r="AP116" i="15"/>
  <c r="AT116" i="15"/>
  <c r="AX116" i="15"/>
  <c r="BB116" i="15"/>
  <c r="BF116" i="15"/>
  <c r="BJ116" i="15"/>
  <c r="BN116" i="15"/>
  <c r="BR116" i="15"/>
  <c r="BV116" i="15"/>
  <c r="BZ116" i="15"/>
  <c r="I116" i="15"/>
  <c r="M116" i="15"/>
  <c r="Q116" i="15"/>
  <c r="V116" i="15"/>
  <c r="Z116" i="15"/>
  <c r="AD116" i="15"/>
  <c r="AI116" i="15"/>
  <c r="AN116" i="15"/>
  <c r="AR116" i="15"/>
  <c r="AV116" i="15"/>
  <c r="AZ116" i="15"/>
  <c r="BD116" i="15"/>
  <c r="BH116" i="15"/>
  <c r="BL116" i="15"/>
  <c r="BP116" i="15"/>
  <c r="BT116" i="15"/>
  <c r="BX116" i="15"/>
  <c r="CB116" i="15"/>
  <c r="N28" i="18"/>
  <c r="N12" i="18" s="1"/>
  <c r="R28" i="18"/>
  <c r="R12" i="18" s="1"/>
  <c r="R13" i="18" s="1"/>
  <c r="O35" i="2" s="1"/>
  <c r="V28" i="18"/>
  <c r="V12" i="18" s="1"/>
  <c r="V13" i="18" s="1"/>
  <c r="S35" i="2" s="1"/>
  <c r="Z28" i="18"/>
  <c r="Z12" i="18" s="1"/>
  <c r="Z13" i="18" s="1"/>
  <c r="W35" i="2" s="1"/>
  <c r="AD28" i="18"/>
  <c r="AD12" i="18" s="1"/>
  <c r="AD13" i="18" s="1"/>
  <c r="AA35" i="2" s="1"/>
  <c r="AH28" i="18"/>
  <c r="AH12" i="18" s="1"/>
  <c r="AH13" i="18" s="1"/>
  <c r="AE35" i="2" s="1"/>
  <c r="AL28" i="18"/>
  <c r="AL12" i="18" s="1"/>
  <c r="AL13" i="18" s="1"/>
  <c r="AI35" i="2" s="1"/>
  <c r="AP28" i="18"/>
  <c r="AP12" i="18" s="1"/>
  <c r="AP13" i="18" s="1"/>
  <c r="AM35" i="2" s="1"/>
  <c r="AT28" i="18"/>
  <c r="AT12" i="18" s="1"/>
  <c r="AT13" i="18" s="1"/>
  <c r="AQ35" i="2" s="1"/>
  <c r="AX28" i="18"/>
  <c r="AX12" i="18" s="1"/>
  <c r="AX13" i="18" s="1"/>
  <c r="AU35" i="2" s="1"/>
  <c r="BB28" i="18"/>
  <c r="BB12" i="18" s="1"/>
  <c r="BB13" i="18" s="1"/>
  <c r="AY35" i="2" s="1"/>
  <c r="BF28" i="18"/>
  <c r="BF12" i="18" s="1"/>
  <c r="BF13" i="18" s="1"/>
  <c r="BC35" i="2" s="1"/>
  <c r="BJ28" i="18"/>
  <c r="BJ12" i="18" s="1"/>
  <c r="BJ13" i="18" s="1"/>
  <c r="BG35" i="2" s="1"/>
  <c r="BN28" i="18"/>
  <c r="BN12" i="18" s="1"/>
  <c r="BN13" i="18" s="1"/>
  <c r="BK35" i="2" s="1"/>
  <c r="BR28" i="18"/>
  <c r="BR12" i="18" s="1"/>
  <c r="BR13" i="18" s="1"/>
  <c r="BO35" i="2" s="1"/>
  <c r="I22" i="18"/>
  <c r="F53" i="2" s="1"/>
  <c r="BQ98" i="18"/>
  <c r="AS98" i="18"/>
  <c r="U98" i="18"/>
  <c r="BI71" i="2"/>
  <c r="BL25" i="18"/>
  <c r="AS96" i="18"/>
  <c r="BQ96" i="18"/>
  <c r="AG151" i="18"/>
  <c r="U151" i="18"/>
  <c r="AS71" i="2"/>
  <c r="AV25" i="18"/>
  <c r="K85" i="18"/>
  <c r="K21" i="18" s="1"/>
  <c r="K22" i="18" s="1"/>
  <c r="H53" i="2" s="1"/>
  <c r="O85" i="18"/>
  <c r="O21" i="18" s="1"/>
  <c r="O22" i="18" s="1"/>
  <c r="L53" i="2" s="1"/>
  <c r="S85" i="18"/>
  <c r="S21" i="18" s="1"/>
  <c r="S22" i="18" s="1"/>
  <c r="P53" i="2" s="1"/>
  <c r="X85" i="18"/>
  <c r="X21" i="18" s="1"/>
  <c r="X22" i="18" s="1"/>
  <c r="U53" i="2" s="1"/>
  <c r="AB85" i="18"/>
  <c r="AB21" i="18" s="1"/>
  <c r="AB22" i="18" s="1"/>
  <c r="Y53" i="2" s="1"/>
  <c r="AF85" i="18"/>
  <c r="AF21" i="18" s="1"/>
  <c r="AF22" i="18" s="1"/>
  <c r="AC53" i="2" s="1"/>
  <c r="AK85" i="18"/>
  <c r="AK21" i="18" s="1"/>
  <c r="AK22" i="18" s="1"/>
  <c r="AH53" i="2" s="1"/>
  <c r="AP85" i="18"/>
  <c r="AP21" i="18" s="1"/>
  <c r="AK71" i="2"/>
  <c r="AN25" i="18"/>
  <c r="BK71" i="2"/>
  <c r="BN25" i="18"/>
  <c r="BV28" i="18"/>
  <c r="BV12" i="18" s="1"/>
  <c r="BV13" i="18" s="1"/>
  <c r="BS35" i="2" s="1"/>
  <c r="BZ28" i="18"/>
  <c r="BZ12" i="18" s="1"/>
  <c r="BZ13" i="18" s="1"/>
  <c r="BW35" i="2" s="1"/>
  <c r="G49" i="18"/>
  <c r="H85" i="18"/>
  <c r="H21" i="18" s="1"/>
  <c r="H22" i="18" s="1"/>
  <c r="E53" i="2" s="1"/>
  <c r="L85" i="18"/>
  <c r="L21" i="18" s="1"/>
  <c r="L22" i="18" s="1"/>
  <c r="I53" i="2" s="1"/>
  <c r="P85" i="18"/>
  <c r="P21" i="18" s="1"/>
  <c r="P22" i="18" s="1"/>
  <c r="M53" i="2" s="1"/>
  <c r="T85" i="18"/>
  <c r="T21" i="18" s="1"/>
  <c r="T22" i="18" s="1"/>
  <c r="Q53" i="2" s="1"/>
  <c r="BR85" i="18"/>
  <c r="BR21" i="18" s="1"/>
  <c r="BR22" i="18" s="1"/>
  <c r="BO53" i="2" s="1"/>
  <c r="BV85" i="18"/>
  <c r="BV21" i="18" s="1"/>
  <c r="BV22" i="18" s="1"/>
  <c r="BS53" i="2" s="1"/>
  <c r="BZ85" i="18"/>
  <c r="BZ21" i="18" s="1"/>
  <c r="BZ22" i="18" s="1"/>
  <c r="BW53" i="2" s="1"/>
  <c r="S22" i="19"/>
  <c r="P54" i="2" s="1"/>
  <c r="K28" i="18"/>
  <c r="K12" i="18" s="1"/>
  <c r="O28" i="18"/>
  <c r="O12" i="18" s="1"/>
  <c r="O13" i="18" s="1"/>
  <c r="L35" i="2" s="1"/>
  <c r="S28" i="18"/>
  <c r="S12" i="18" s="1"/>
  <c r="S13" i="18" s="1"/>
  <c r="P35" i="2" s="1"/>
  <c r="W28" i="18"/>
  <c r="W12" i="18" s="1"/>
  <c r="AA28" i="18"/>
  <c r="AA12" i="18" s="1"/>
  <c r="AA13" i="18" s="1"/>
  <c r="X35" i="2" s="1"/>
  <c r="AE28" i="18"/>
  <c r="AE12" i="18" s="1"/>
  <c r="AE13" i="18" s="1"/>
  <c r="AB35" i="2" s="1"/>
  <c r="BC28" i="18"/>
  <c r="BC12" i="18" s="1"/>
  <c r="BC13" i="18" s="1"/>
  <c r="AZ35" i="2" s="1"/>
  <c r="BS28" i="18"/>
  <c r="BS12" i="18" s="1"/>
  <c r="BS13" i="18" s="1"/>
  <c r="BP35" i="2" s="1"/>
  <c r="CA28" i="18"/>
  <c r="CA12" i="18" s="1"/>
  <c r="CA13" i="18" s="1"/>
  <c r="BX35" i="2" s="1"/>
  <c r="BF85" i="18"/>
  <c r="BF21" i="18" s="1"/>
  <c r="BF22" i="18" s="1"/>
  <c r="BC53" i="2" s="1"/>
  <c r="BJ85" i="18"/>
  <c r="BJ21" i="18" s="1"/>
  <c r="BJ22" i="18" s="1"/>
  <c r="BG53" i="2" s="1"/>
  <c r="BN85" i="18"/>
  <c r="BN21" i="18" s="1"/>
  <c r="U101" i="18"/>
  <c r="U112" i="18"/>
  <c r="V25" i="19"/>
  <c r="O28" i="19"/>
  <c r="O12" i="19" s="1"/>
  <c r="O13" i="19" s="1"/>
  <c r="L36" i="2" s="1"/>
  <c r="W28" i="19"/>
  <c r="W12" i="19" s="1"/>
  <c r="W13" i="19" s="1"/>
  <c r="T36" i="2" s="1"/>
  <c r="AA28" i="19"/>
  <c r="AA12" i="19" s="1"/>
  <c r="AI28" i="19"/>
  <c r="AI12" i="19" s="1"/>
  <c r="AI11" i="19" s="1"/>
  <c r="AU28" i="19"/>
  <c r="AU12" i="19" s="1"/>
  <c r="BG28" i="19"/>
  <c r="BG12" i="19" s="1"/>
  <c r="BG13" i="19" s="1"/>
  <c r="BD36" i="2" s="1"/>
  <c r="BS28" i="19"/>
  <c r="BS12" i="19" s="1"/>
  <c r="BS13" i="19" s="1"/>
  <c r="BP36" i="2" s="1"/>
  <c r="AN28" i="19"/>
  <c r="AN12" i="19" s="1"/>
  <c r="AN13" i="19" s="1"/>
  <c r="AK36" i="2" s="1"/>
  <c r="AZ28" i="19"/>
  <c r="AZ12" i="19" s="1"/>
  <c r="AZ13" i="19" s="1"/>
  <c r="AW36" i="2" s="1"/>
  <c r="BX28" i="19"/>
  <c r="BX12" i="19" s="1"/>
  <c r="BX13" i="19" s="1"/>
  <c r="BU36" i="2" s="1"/>
  <c r="AG182" i="19"/>
  <c r="AT85" i="18"/>
  <c r="AT21" i="18" s="1"/>
  <c r="AX85" i="18"/>
  <c r="AX21" i="18" s="1"/>
  <c r="AX22" i="18" s="1"/>
  <c r="AU53" i="2" s="1"/>
  <c r="BB85" i="18"/>
  <c r="BB21" i="18" s="1"/>
  <c r="BB22" i="18" s="1"/>
  <c r="AY53" i="2" s="1"/>
  <c r="BT85" i="18"/>
  <c r="BT21" i="18" s="1"/>
  <c r="BT22" i="18" s="1"/>
  <c r="BQ53" i="2" s="1"/>
  <c r="BX85" i="18"/>
  <c r="BX21" i="18" s="1"/>
  <c r="BX22" i="18" s="1"/>
  <c r="BU53" i="2" s="1"/>
  <c r="CB85" i="18"/>
  <c r="CB21" i="18" s="1"/>
  <c r="CB22" i="18" s="1"/>
  <c r="BY53" i="2" s="1"/>
  <c r="U94" i="18"/>
  <c r="BQ100" i="18"/>
  <c r="U102" i="18"/>
  <c r="BE167" i="18"/>
  <c r="AL25" i="19"/>
  <c r="Z25" i="19"/>
  <c r="AI25" i="19"/>
  <c r="AM25" i="19"/>
  <c r="AQ25" i="19"/>
  <c r="BV25" i="19"/>
  <c r="U119" i="19"/>
  <c r="AM119" i="19" s="1"/>
  <c r="U124" i="19"/>
  <c r="AS182" i="19"/>
  <c r="BF25" i="19"/>
  <c r="Q28" i="19"/>
  <c r="Q12" i="19" s="1"/>
  <c r="Q13" i="19" s="1"/>
  <c r="N36" i="2" s="1"/>
  <c r="S28" i="19"/>
  <c r="S12" i="19" s="1"/>
  <c r="S11" i="19" s="1"/>
  <c r="AE28" i="19"/>
  <c r="AE12" i="19" s="1"/>
  <c r="AE13" i="19" s="1"/>
  <c r="AB36" i="2" s="1"/>
  <c r="AY28" i="19"/>
  <c r="AY12" i="19" s="1"/>
  <c r="AY13" i="19" s="1"/>
  <c r="AV36" i="2" s="1"/>
  <c r="BC28" i="19"/>
  <c r="BC12" i="19" s="1"/>
  <c r="BC13" i="19" s="1"/>
  <c r="AZ36" i="2" s="1"/>
  <c r="BK28" i="19"/>
  <c r="BK12" i="19" s="1"/>
  <c r="BK13" i="19" s="1"/>
  <c r="BH36" i="2" s="1"/>
  <c r="BO28" i="19"/>
  <c r="BO12" i="19" s="1"/>
  <c r="BO13" i="19" s="1"/>
  <c r="BL36" i="2" s="1"/>
  <c r="CA28" i="19"/>
  <c r="CA12" i="19" s="1"/>
  <c r="U143" i="19"/>
  <c r="BQ172" i="18"/>
  <c r="CC172" i="18" s="1"/>
  <c r="BQ172" i="19"/>
  <c r="CC172" i="19" s="1"/>
  <c r="BQ44" i="2"/>
  <c r="BY44" i="2"/>
  <c r="K25" i="18"/>
  <c r="H71" i="2"/>
  <c r="O25" i="18"/>
  <c r="L71" i="2"/>
  <c r="S25" i="18"/>
  <c r="P71" i="2"/>
  <c r="AK25" i="18"/>
  <c r="AH71" i="2"/>
  <c r="AO25" i="18"/>
  <c r="AL71" i="2"/>
  <c r="BG25" i="18"/>
  <c r="BD71" i="2"/>
  <c r="BK25" i="18"/>
  <c r="BH71" i="2"/>
  <c r="BO25" i="18"/>
  <c r="BL71" i="2"/>
  <c r="X25" i="18"/>
  <c r="AF25" i="18"/>
  <c r="BT25" i="18"/>
  <c r="CB25" i="18"/>
  <c r="I63" i="2"/>
  <c r="M63" i="2"/>
  <c r="Q63" i="2"/>
  <c r="U63" i="2"/>
  <c r="AC63" i="2"/>
  <c r="BQ63" i="2"/>
  <c r="BU63" i="2"/>
  <c r="BY63" i="2"/>
  <c r="X25" i="19"/>
  <c r="U72" i="2"/>
  <c r="AB25" i="19"/>
  <c r="Y72" i="2"/>
  <c r="AF25" i="19"/>
  <c r="AC72" i="2"/>
  <c r="AK25" i="19"/>
  <c r="AH72" i="2"/>
  <c r="AO25" i="19"/>
  <c r="AL72" i="2"/>
  <c r="BT25" i="19"/>
  <c r="BQ72" i="2"/>
  <c r="BX25" i="19"/>
  <c r="BU72" i="2"/>
  <c r="CB25" i="19"/>
  <c r="BY72" i="2"/>
  <c r="BB25" i="19"/>
  <c r="BI44" i="2"/>
  <c r="AU25" i="18"/>
  <c r="AR71" i="2"/>
  <c r="AY25" i="18"/>
  <c r="AV71" i="2"/>
  <c r="BC25" i="18"/>
  <c r="AZ71" i="2"/>
  <c r="H25" i="18"/>
  <c r="Z25" i="18"/>
  <c r="AH25" i="18"/>
  <c r="AP25" i="18"/>
  <c r="AX25" i="18"/>
  <c r="AI28" i="18"/>
  <c r="AI12" i="18" s="1"/>
  <c r="AI13" i="18" s="1"/>
  <c r="AF35" i="2" s="1"/>
  <c r="AQ28" i="18"/>
  <c r="AQ12" i="18" s="1"/>
  <c r="AQ13" i="18" s="1"/>
  <c r="AN35" i="2" s="1"/>
  <c r="AY28" i="18"/>
  <c r="AY12" i="18" s="1"/>
  <c r="AY13" i="18" s="1"/>
  <c r="AV35" i="2" s="1"/>
  <c r="BG28" i="18"/>
  <c r="BG12" i="18" s="1"/>
  <c r="BG13" i="18" s="1"/>
  <c r="BD35" i="2" s="1"/>
  <c r="BO28" i="18"/>
  <c r="BO12" i="18" s="1"/>
  <c r="BO13" i="18" s="1"/>
  <c r="BL35" i="2" s="1"/>
  <c r="BW28" i="18"/>
  <c r="BW12" i="18" s="1"/>
  <c r="BW13" i="18" s="1"/>
  <c r="BT35" i="2" s="1"/>
  <c r="U95" i="18"/>
  <c r="U99" i="18"/>
  <c r="U103" i="18"/>
  <c r="U164" i="18"/>
  <c r="AG183" i="18"/>
  <c r="BH22" i="19"/>
  <c r="BE54" i="2" s="1"/>
  <c r="BE63" i="2"/>
  <c r="BI63" i="2"/>
  <c r="BP22" i="19"/>
  <c r="BM54" i="2" s="1"/>
  <c r="BM63" i="2"/>
  <c r="H25" i="19"/>
  <c r="E72" i="2"/>
  <c r="L25" i="19"/>
  <c r="I72" i="2"/>
  <c r="P25" i="19"/>
  <c r="M72" i="2"/>
  <c r="T25" i="19"/>
  <c r="Q72" i="2"/>
  <c r="Y25" i="19"/>
  <c r="V72" i="2"/>
  <c r="AC25" i="19"/>
  <c r="Z72" i="2"/>
  <c r="BH25" i="19"/>
  <c r="BE72" i="2"/>
  <c r="BL25" i="19"/>
  <c r="BI72" i="2"/>
  <c r="BP25" i="19"/>
  <c r="BM72" i="2"/>
  <c r="BU25" i="19"/>
  <c r="BR72" i="2"/>
  <c r="BY25" i="19"/>
  <c r="BV72" i="2"/>
  <c r="J25" i="19"/>
  <c r="AP25" i="19"/>
  <c r="W25" i="19"/>
  <c r="AA25" i="19"/>
  <c r="AE25" i="19"/>
  <c r="BS25" i="19"/>
  <c r="BW25" i="19"/>
  <c r="CA25" i="19"/>
  <c r="G81" i="19"/>
  <c r="U121" i="19"/>
  <c r="AM121" i="19" s="1"/>
  <c r="U152" i="19"/>
  <c r="U163" i="19"/>
  <c r="AG167" i="19"/>
  <c r="BQ171" i="19"/>
  <c r="CC171" i="19" s="1"/>
  <c r="AG205" i="19"/>
  <c r="Y22" i="18"/>
  <c r="V53" i="2" s="1"/>
  <c r="I25" i="18"/>
  <c r="F71" i="2"/>
  <c r="M25" i="18"/>
  <c r="J71" i="2"/>
  <c r="Q25" i="18"/>
  <c r="N71" i="2"/>
  <c r="AI25" i="18"/>
  <c r="AF71" i="2"/>
  <c r="AM25" i="18"/>
  <c r="AJ71" i="2"/>
  <c r="AQ25" i="18"/>
  <c r="AN71" i="2"/>
  <c r="BI25" i="18"/>
  <c r="BF71" i="2"/>
  <c r="BM25" i="18"/>
  <c r="BJ71" i="2"/>
  <c r="L25" i="18"/>
  <c r="T25" i="18"/>
  <c r="AB25" i="18"/>
  <c r="AJ25" i="18"/>
  <c r="AR25" i="18"/>
  <c r="AZ25" i="18"/>
  <c r="BH25" i="18"/>
  <c r="BP25" i="18"/>
  <c r="BX25" i="18"/>
  <c r="H28" i="18"/>
  <c r="H12" i="18" s="1"/>
  <c r="H13" i="18" s="1"/>
  <c r="E35" i="2" s="1"/>
  <c r="L28" i="18"/>
  <c r="L12" i="18" s="1"/>
  <c r="L13" i="18" s="1"/>
  <c r="I35" i="2" s="1"/>
  <c r="P28" i="18"/>
  <c r="P12" i="18" s="1"/>
  <c r="P13" i="18" s="1"/>
  <c r="M35" i="2" s="1"/>
  <c r="T28" i="18"/>
  <c r="T12" i="18" s="1"/>
  <c r="T13" i="18" s="1"/>
  <c r="Q35" i="2" s="1"/>
  <c r="X28" i="18"/>
  <c r="X12" i="18" s="1"/>
  <c r="X13" i="18" s="1"/>
  <c r="U35" i="2" s="1"/>
  <c r="AB28" i="18"/>
  <c r="AB12" i="18" s="1"/>
  <c r="AF28" i="18"/>
  <c r="AF12" i="18" s="1"/>
  <c r="AF13" i="18" s="1"/>
  <c r="AC35" i="2" s="1"/>
  <c r="AJ28" i="18"/>
  <c r="AJ12" i="18" s="1"/>
  <c r="AJ13" i="18" s="1"/>
  <c r="AG35" i="2" s="1"/>
  <c r="AN28" i="18"/>
  <c r="AN12" i="18" s="1"/>
  <c r="AN13" i="18" s="1"/>
  <c r="AK35" i="2" s="1"/>
  <c r="AR28" i="18"/>
  <c r="AR12" i="18" s="1"/>
  <c r="AV28" i="18"/>
  <c r="AV12" i="18" s="1"/>
  <c r="AV13" i="18" s="1"/>
  <c r="AS35" i="2" s="1"/>
  <c r="AZ28" i="18"/>
  <c r="AZ12" i="18" s="1"/>
  <c r="AZ13" i="18" s="1"/>
  <c r="AW35" i="2" s="1"/>
  <c r="BD28" i="18"/>
  <c r="BD12" i="18" s="1"/>
  <c r="BD13" i="18" s="1"/>
  <c r="BA35" i="2" s="1"/>
  <c r="AS95" i="18"/>
  <c r="U96" i="18"/>
  <c r="AS99" i="18"/>
  <c r="U100" i="18"/>
  <c r="AS103" i="18"/>
  <c r="U114" i="18"/>
  <c r="U152" i="18"/>
  <c r="U163" i="18"/>
  <c r="AG167" i="18"/>
  <c r="BQ171" i="18"/>
  <c r="CC171" i="18" s="1"/>
  <c r="AS182" i="18"/>
  <c r="E201" i="18"/>
  <c r="G201" i="18" s="1"/>
  <c r="AS63" i="2"/>
  <c r="AW63" i="2"/>
  <c r="BA63" i="2"/>
  <c r="I25" i="19"/>
  <c r="F72" i="2"/>
  <c r="M25" i="19"/>
  <c r="J72" i="2"/>
  <c r="Q25" i="19"/>
  <c r="N72" i="2"/>
  <c r="AV25" i="19"/>
  <c r="AS72" i="2"/>
  <c r="AZ25" i="19"/>
  <c r="AW72" i="2"/>
  <c r="BD25" i="19"/>
  <c r="BA72" i="2"/>
  <c r="BI25" i="19"/>
  <c r="BF72" i="2"/>
  <c r="BM25" i="19"/>
  <c r="BJ72" i="2"/>
  <c r="N25" i="19"/>
  <c r="AD25" i="19"/>
  <c r="AT25" i="19"/>
  <c r="BJ25" i="19"/>
  <c r="BZ25" i="19"/>
  <c r="K25" i="19"/>
  <c r="O25" i="19"/>
  <c r="S25" i="19"/>
  <c r="BG25" i="19"/>
  <c r="BK25" i="19"/>
  <c r="BO25" i="19"/>
  <c r="U120" i="19"/>
  <c r="AG152" i="19"/>
  <c r="AS167" i="19"/>
  <c r="BQ182" i="19"/>
  <c r="AS205" i="19"/>
  <c r="J25" i="18"/>
  <c r="G71" i="2"/>
  <c r="W25" i="18"/>
  <c r="T71" i="2"/>
  <c r="AA25" i="18"/>
  <c r="X71" i="2"/>
  <c r="AE25" i="18"/>
  <c r="AB71" i="2"/>
  <c r="AW25" i="18"/>
  <c r="AT71" i="2"/>
  <c r="BA25" i="18"/>
  <c r="AX71" i="2"/>
  <c r="BS25" i="18"/>
  <c r="BP71" i="2"/>
  <c r="BW25" i="18"/>
  <c r="BT71" i="2"/>
  <c r="CA25" i="18"/>
  <c r="BX71" i="2"/>
  <c r="N25" i="18"/>
  <c r="V25" i="18"/>
  <c r="AD25" i="18"/>
  <c r="AL25" i="18"/>
  <c r="AT25" i="18"/>
  <c r="BB25" i="18"/>
  <c r="BJ25" i="18"/>
  <c r="BR25" i="18"/>
  <c r="BZ25" i="18"/>
  <c r="U77" i="18"/>
  <c r="AM77" i="18" s="1"/>
  <c r="AM76" i="18" s="1"/>
  <c r="AM28" i="18" s="1"/>
  <c r="AM12" i="18" s="1"/>
  <c r="AM13" i="18" s="1"/>
  <c r="AJ35" i="2" s="1"/>
  <c r="AG152" i="18"/>
  <c r="AS167" i="18"/>
  <c r="BQ182" i="18"/>
  <c r="AG63" i="2"/>
  <c r="AK63" i="2"/>
  <c r="AO63" i="2"/>
  <c r="AJ25" i="19"/>
  <c r="AG72" i="2"/>
  <c r="AN25" i="19"/>
  <c r="AK72" i="2"/>
  <c r="AR25" i="19"/>
  <c r="AO72" i="2"/>
  <c r="AW25" i="19"/>
  <c r="AT72" i="2"/>
  <c r="BA25" i="19"/>
  <c r="AX72" i="2"/>
  <c r="R25" i="19"/>
  <c r="AH25" i="19"/>
  <c r="AX25" i="19"/>
  <c r="BN25" i="19"/>
  <c r="AU25" i="19"/>
  <c r="AY25" i="19"/>
  <c r="BC25" i="19"/>
  <c r="BE167" i="19"/>
  <c r="U182" i="19"/>
  <c r="G15" i="19"/>
  <c r="N28" i="19"/>
  <c r="N12" i="19" s="1"/>
  <c r="N13" i="19" s="1"/>
  <c r="K36" i="2" s="1"/>
  <c r="R28" i="19"/>
  <c r="R12" i="19" s="1"/>
  <c r="R13" i="19" s="1"/>
  <c r="O36" i="2" s="1"/>
  <c r="V28" i="19"/>
  <c r="V12" i="19" s="1"/>
  <c r="Z28" i="19"/>
  <c r="Z12" i="19" s="1"/>
  <c r="AD28" i="19"/>
  <c r="AD12" i="19" s="1"/>
  <c r="AH28" i="19"/>
  <c r="AH12" i="19" s="1"/>
  <c r="AL28" i="19"/>
  <c r="AL12" i="19" s="1"/>
  <c r="AP28" i="19"/>
  <c r="AP12" i="19" s="1"/>
  <c r="AT28" i="19"/>
  <c r="AT12" i="19" s="1"/>
  <c r="AT13" i="19" s="1"/>
  <c r="AQ36" i="2" s="1"/>
  <c r="AX28" i="19"/>
  <c r="AX12" i="19" s="1"/>
  <c r="AX13" i="19" s="1"/>
  <c r="AU36" i="2" s="1"/>
  <c r="BB28" i="19"/>
  <c r="BB12" i="19" s="1"/>
  <c r="BB13" i="19" s="1"/>
  <c r="AY36" i="2" s="1"/>
  <c r="BF28" i="19"/>
  <c r="BF12" i="19" s="1"/>
  <c r="BJ28" i="19"/>
  <c r="BJ12" i="19" s="1"/>
  <c r="BN28" i="19"/>
  <c r="BN12" i="19" s="1"/>
  <c r="BR28" i="19"/>
  <c r="BR12" i="19" s="1"/>
  <c r="BV28" i="19"/>
  <c r="BV12" i="19" s="1"/>
  <c r="BZ28" i="19"/>
  <c r="BZ12" i="19" s="1"/>
  <c r="BQ82" i="19"/>
  <c r="BQ83" i="19"/>
  <c r="AG126" i="19"/>
  <c r="AG128" i="19"/>
  <c r="AG130" i="19"/>
  <c r="AG132" i="19"/>
  <c r="AG134" i="19"/>
  <c r="AG136" i="19"/>
  <c r="AG138" i="19"/>
  <c r="AG82" i="19"/>
  <c r="U88" i="19"/>
  <c r="BE94" i="19"/>
  <c r="BE95" i="19"/>
  <c r="BE96" i="19"/>
  <c r="BE97" i="19"/>
  <c r="BE98" i="19"/>
  <c r="BE99" i="19"/>
  <c r="BE100" i="19"/>
  <c r="BE101" i="19"/>
  <c r="BE102" i="19"/>
  <c r="BE103" i="19"/>
  <c r="U105" i="19"/>
  <c r="U106" i="19"/>
  <c r="U107" i="19"/>
  <c r="U108" i="19"/>
  <c r="U109" i="19"/>
  <c r="U111" i="19"/>
  <c r="U112" i="19"/>
  <c r="U113" i="19"/>
  <c r="U114" i="19"/>
  <c r="U126" i="19"/>
  <c r="U128" i="19"/>
  <c r="U130" i="19"/>
  <c r="U132" i="19"/>
  <c r="U134" i="19"/>
  <c r="U136" i="19"/>
  <c r="U138" i="19"/>
  <c r="AS82" i="19"/>
  <c r="AS83" i="19"/>
  <c r="AG88" i="19"/>
  <c r="U94" i="19"/>
  <c r="BQ94" i="19"/>
  <c r="U95" i="19"/>
  <c r="BQ95" i="19"/>
  <c r="U96" i="19"/>
  <c r="BQ96" i="19"/>
  <c r="U97" i="19"/>
  <c r="BQ97" i="19"/>
  <c r="U98" i="19"/>
  <c r="BQ98" i="19"/>
  <c r="U99" i="19"/>
  <c r="BQ99" i="19"/>
  <c r="U100" i="19"/>
  <c r="BQ100" i="19"/>
  <c r="U101" i="19"/>
  <c r="BQ101" i="19"/>
  <c r="U102" i="19"/>
  <c r="BQ102" i="19"/>
  <c r="U103" i="19"/>
  <c r="BQ103" i="19"/>
  <c r="AG105" i="19"/>
  <c r="AG106" i="19"/>
  <c r="AG107" i="19"/>
  <c r="AG108" i="19"/>
  <c r="AG109" i="19"/>
  <c r="AG111" i="19"/>
  <c r="AG112" i="19"/>
  <c r="AG113" i="19"/>
  <c r="AG127" i="19"/>
  <c r="AG129" i="19"/>
  <c r="AG131" i="19"/>
  <c r="AG133" i="19"/>
  <c r="AG135" i="19"/>
  <c r="AG137" i="19"/>
  <c r="AG139" i="19"/>
  <c r="AG168" i="19"/>
  <c r="BQ168" i="19"/>
  <c r="BE168" i="19"/>
  <c r="AS168" i="19"/>
  <c r="BE170" i="19"/>
  <c r="BQ170" i="19"/>
  <c r="AG94" i="19"/>
  <c r="AG95" i="19"/>
  <c r="AG96" i="19"/>
  <c r="AG97" i="19"/>
  <c r="AG98" i="19"/>
  <c r="AG99" i="19"/>
  <c r="AG100" i="19"/>
  <c r="AG101" i="19"/>
  <c r="AG102" i="19"/>
  <c r="AG103" i="19"/>
  <c r="U127" i="19"/>
  <c r="U129" i="19"/>
  <c r="U131" i="19"/>
  <c r="U133" i="19"/>
  <c r="U135" i="19"/>
  <c r="U137" i="19"/>
  <c r="U139" i="19"/>
  <c r="AG199" i="19"/>
  <c r="BQ199" i="19"/>
  <c r="U199" i="19"/>
  <c r="BE199" i="19"/>
  <c r="AS199" i="19"/>
  <c r="BE181" i="19"/>
  <c r="AS206" i="19"/>
  <c r="U181" i="19"/>
  <c r="BQ181" i="19"/>
  <c r="BE184" i="19"/>
  <c r="G198" i="19"/>
  <c r="BE206" i="19"/>
  <c r="U155" i="19"/>
  <c r="U156" i="19"/>
  <c r="U157" i="19"/>
  <c r="U158" i="19"/>
  <c r="U162" i="19"/>
  <c r="BE169" i="19"/>
  <c r="AG181" i="19"/>
  <c r="BE183" i="19"/>
  <c r="U184" i="19"/>
  <c r="BQ184" i="19"/>
  <c r="BE205" i="19"/>
  <c r="U206" i="19"/>
  <c r="BQ206" i="19"/>
  <c r="U183" i="19"/>
  <c r="AG184" i="19"/>
  <c r="U205" i="19"/>
  <c r="AG206" i="19"/>
  <c r="G78" i="15"/>
  <c r="G80" i="15"/>
  <c r="G90" i="15"/>
  <c r="G15" i="18"/>
  <c r="Y25" i="18"/>
  <c r="AC25" i="18"/>
  <c r="BU25" i="18"/>
  <c r="BY25" i="18"/>
  <c r="G196" i="15"/>
  <c r="BE82" i="18"/>
  <c r="AS82" i="18"/>
  <c r="AG82" i="18"/>
  <c r="BE83" i="18"/>
  <c r="AS83" i="18"/>
  <c r="AG83" i="18"/>
  <c r="G81" i="18"/>
  <c r="BQ82" i="18"/>
  <c r="BQ83" i="18"/>
  <c r="AG88" i="18"/>
  <c r="U88" i="18"/>
  <c r="AG118" i="18"/>
  <c r="AG119" i="18"/>
  <c r="AG120" i="18"/>
  <c r="AG121" i="18"/>
  <c r="AG123" i="18"/>
  <c r="AG143" i="18"/>
  <c r="BE94" i="18"/>
  <c r="BE95" i="18"/>
  <c r="BE96" i="18"/>
  <c r="BE97" i="18"/>
  <c r="BE98" i="18"/>
  <c r="BE99" i="18"/>
  <c r="BE100" i="18"/>
  <c r="BE101" i="18"/>
  <c r="BE102" i="18"/>
  <c r="BE103" i="18"/>
  <c r="U105" i="18"/>
  <c r="U106" i="18"/>
  <c r="U107" i="18"/>
  <c r="U108" i="18"/>
  <c r="U109" i="18"/>
  <c r="U111" i="18"/>
  <c r="AM111" i="18" s="1"/>
  <c r="U118" i="18"/>
  <c r="U119" i="18"/>
  <c r="U120" i="18"/>
  <c r="U121" i="18"/>
  <c r="U123" i="18"/>
  <c r="AG126" i="18"/>
  <c r="U126" i="18"/>
  <c r="AG128" i="18"/>
  <c r="U128" i="18"/>
  <c r="AG130" i="18"/>
  <c r="U130" i="18"/>
  <c r="AG132" i="18"/>
  <c r="U132" i="18"/>
  <c r="AG134" i="18"/>
  <c r="U134" i="18"/>
  <c r="AG136" i="18"/>
  <c r="U136" i="18"/>
  <c r="AG138" i="18"/>
  <c r="U138" i="18"/>
  <c r="U143" i="18"/>
  <c r="AG105" i="18"/>
  <c r="AG106" i="18"/>
  <c r="AG107" i="18"/>
  <c r="AG108" i="18"/>
  <c r="AG109" i="18"/>
  <c r="AG124" i="18"/>
  <c r="AG168" i="18"/>
  <c r="BQ168" i="18"/>
  <c r="G166" i="18"/>
  <c r="BE168" i="18"/>
  <c r="AS168" i="18"/>
  <c r="BE170" i="18"/>
  <c r="BQ170" i="18"/>
  <c r="AG199" i="18"/>
  <c r="BQ199" i="18"/>
  <c r="U199" i="18"/>
  <c r="BE199" i="18"/>
  <c r="AS199" i="18"/>
  <c r="AG94" i="18"/>
  <c r="AG95" i="18"/>
  <c r="AG96" i="18"/>
  <c r="AG97" i="18"/>
  <c r="AG98" i="18"/>
  <c r="AG99" i="18"/>
  <c r="AG100" i="18"/>
  <c r="AG101" i="18"/>
  <c r="AG102" i="18"/>
  <c r="AG103" i="18"/>
  <c r="U113" i="18"/>
  <c r="U124" i="18"/>
  <c r="AG127" i="18"/>
  <c r="U127" i="18"/>
  <c r="AG129" i="18"/>
  <c r="U129" i="18"/>
  <c r="AG131" i="18"/>
  <c r="U131" i="18"/>
  <c r="AG133" i="18"/>
  <c r="U133" i="18"/>
  <c r="AG135" i="18"/>
  <c r="U135" i="18"/>
  <c r="AG137" i="18"/>
  <c r="U137" i="18"/>
  <c r="AG139" i="18"/>
  <c r="U139" i="18"/>
  <c r="BE181" i="18"/>
  <c r="AG205" i="18"/>
  <c r="AS206" i="18"/>
  <c r="U181" i="18"/>
  <c r="BQ181" i="18"/>
  <c r="AS183" i="18"/>
  <c r="BE184" i="18"/>
  <c r="G198" i="18"/>
  <c r="AS205" i="18"/>
  <c r="BE206" i="18"/>
  <c r="U155" i="18"/>
  <c r="U156" i="18"/>
  <c r="AM156" i="18" s="1"/>
  <c r="U157" i="18"/>
  <c r="AM157" i="18" s="1"/>
  <c r="U158" i="18"/>
  <c r="U162" i="18"/>
  <c r="BE169" i="18"/>
  <c r="CC169" i="18" s="1"/>
  <c r="AG181" i="18"/>
  <c r="BE183" i="18"/>
  <c r="U184" i="18"/>
  <c r="BQ184" i="18"/>
  <c r="BE205" i="18"/>
  <c r="BQ206" i="18"/>
  <c r="U183" i="18"/>
  <c r="AG184" i="18"/>
  <c r="U205" i="18"/>
  <c r="AG206" i="18"/>
  <c r="G179" i="15"/>
  <c r="G195" i="15"/>
  <c r="G202" i="15"/>
  <c r="G204" i="15"/>
  <c r="G186" i="15"/>
  <c r="G104" i="15"/>
  <c r="G110" i="15"/>
  <c r="G89" i="15"/>
  <c r="G91" i="15"/>
  <c r="G92" i="15"/>
  <c r="G69" i="15"/>
  <c r="G73" i="15"/>
  <c r="G70" i="15"/>
  <c r="G71" i="15"/>
  <c r="G75" i="15"/>
  <c r="G74" i="15"/>
  <c r="G72" i="15"/>
  <c r="C6" i="16" a="1"/>
  <c r="C6" i="16" s="1"/>
  <c r="C6" i="10" a="1"/>
  <c r="C6" i="10" s="1"/>
  <c r="B20" i="2" a="1"/>
  <c r="B20" i="2" s="1"/>
  <c r="B8" i="2" a="1"/>
  <c r="B8" i="2" s="1"/>
  <c r="AM155" i="19" l="1"/>
  <c r="AU11" i="19"/>
  <c r="AM163" i="19"/>
  <c r="CC163" i="19" s="1"/>
  <c r="J22" i="19"/>
  <c r="G54" i="2" s="1"/>
  <c r="Q22" i="19"/>
  <c r="N54" i="2" s="1"/>
  <c r="AK11" i="19"/>
  <c r="AM120" i="19"/>
  <c r="CC120" i="19" s="1"/>
  <c r="BE83" i="19"/>
  <c r="BE81" i="19" s="1"/>
  <c r="AM163" i="18"/>
  <c r="AM155" i="18"/>
  <c r="CC155" i="18" s="1"/>
  <c r="AM164" i="18"/>
  <c r="CC164" i="18" s="1"/>
  <c r="AM158" i="18"/>
  <c r="AM162" i="18"/>
  <c r="BQ116" i="18"/>
  <c r="AB11" i="18"/>
  <c r="AM114" i="19"/>
  <c r="CC114" i="19" s="1"/>
  <c r="AG83" i="19"/>
  <c r="N22" i="19"/>
  <c r="K54" i="2" s="1"/>
  <c r="BQ116" i="16"/>
  <c r="CC170" i="19"/>
  <c r="CC170" i="18"/>
  <c r="AA11" i="18"/>
  <c r="AM114" i="18"/>
  <c r="CC114" i="18" s="1"/>
  <c r="AM112" i="18"/>
  <c r="CC112" i="18" s="1"/>
  <c r="CC82" i="19"/>
  <c r="CC168" i="19"/>
  <c r="CC206" i="19"/>
  <c r="CC102" i="19"/>
  <c r="CC98" i="19"/>
  <c r="CC184" i="19"/>
  <c r="CC199" i="19"/>
  <c r="CC100" i="19"/>
  <c r="CC96" i="19"/>
  <c r="CC205" i="19"/>
  <c r="CC183" i="19"/>
  <c r="CC181" i="19"/>
  <c r="CC103" i="19"/>
  <c r="CC101" i="19"/>
  <c r="CC99" i="19"/>
  <c r="CC97" i="19"/>
  <c r="CC95" i="19"/>
  <c r="CC182" i="19"/>
  <c r="CC167" i="19"/>
  <c r="CC121" i="19"/>
  <c r="CC119" i="19"/>
  <c r="CC169" i="19"/>
  <c r="CC155" i="19"/>
  <c r="AB22" i="19"/>
  <c r="Y54" i="2" s="1"/>
  <c r="AM162" i="19"/>
  <c r="CC162" i="19" s="1"/>
  <c r="H22" i="19"/>
  <c r="E54" i="2" s="1"/>
  <c r="AM143" i="19"/>
  <c r="CC143" i="19" s="1"/>
  <c r="AD22" i="19"/>
  <c r="AA54" i="2" s="1"/>
  <c r="AM158" i="19"/>
  <c r="CC158" i="19" s="1"/>
  <c r="BQ116" i="19"/>
  <c r="AM156" i="19"/>
  <c r="CC156" i="19" s="1"/>
  <c r="K11" i="19"/>
  <c r="V22" i="19"/>
  <c r="S54" i="2" s="1"/>
  <c r="AM124" i="19"/>
  <c r="CC124" i="19" s="1"/>
  <c r="AM123" i="19"/>
  <c r="CC123" i="19" s="1"/>
  <c r="AM157" i="19"/>
  <c r="CA11" i="19"/>
  <c r="AA11" i="19"/>
  <c r="AR11" i="19"/>
  <c r="AF11" i="19"/>
  <c r="AM164" i="19"/>
  <c r="CC164" i="19" s="1"/>
  <c r="BM11" i="19"/>
  <c r="AM152" i="19"/>
  <c r="AM154" i="19"/>
  <c r="CC154" i="19" s="1"/>
  <c r="AM77" i="19"/>
  <c r="AM76" i="19" s="1"/>
  <c r="AM28" i="19" s="1"/>
  <c r="AM12" i="19" s="1"/>
  <c r="AM13" i="19" s="1"/>
  <c r="AJ36" i="2" s="1"/>
  <c r="CC199" i="18"/>
  <c r="CC100" i="18"/>
  <c r="CC101" i="18"/>
  <c r="CC168" i="18"/>
  <c r="CC103" i="18"/>
  <c r="CC98" i="18"/>
  <c r="CC97" i="18"/>
  <c r="CC206" i="18"/>
  <c r="CC184" i="18"/>
  <c r="CC181" i="18"/>
  <c r="CC96" i="18"/>
  <c r="CC99" i="18"/>
  <c r="CC182" i="18"/>
  <c r="CC205" i="18"/>
  <c r="CC183" i="18"/>
  <c r="CC82" i="18"/>
  <c r="CC167" i="18"/>
  <c r="CC95" i="18"/>
  <c r="CC102" i="18"/>
  <c r="CC157" i="18"/>
  <c r="CC162" i="18"/>
  <c r="BQ201" i="18"/>
  <c r="CC158" i="18"/>
  <c r="CC111" i="18"/>
  <c r="CC163" i="18"/>
  <c r="CC83" i="18"/>
  <c r="CC156" i="18"/>
  <c r="CC77" i="18"/>
  <c r="CC76" i="18" s="1"/>
  <c r="AG201" i="18"/>
  <c r="AM154" i="18"/>
  <c r="AM152" i="18"/>
  <c r="CC152" i="18" s="1"/>
  <c r="AM151" i="18"/>
  <c r="CC151" i="18" s="1"/>
  <c r="BQ86" i="18"/>
  <c r="BQ116" i="10"/>
  <c r="AR13" i="19"/>
  <c r="AO36" i="2" s="1"/>
  <c r="AA13" i="19"/>
  <c r="X36" i="2" s="1"/>
  <c r="AQ11" i="19"/>
  <c r="AC150" i="16"/>
  <c r="AC159" i="15"/>
  <c r="AC150" i="15" s="1"/>
  <c r="AN11" i="18"/>
  <c r="AD11" i="18"/>
  <c r="M13" i="18"/>
  <c r="J35" i="2" s="1"/>
  <c r="BA11" i="18"/>
  <c r="K13" i="18"/>
  <c r="AJ11" i="19"/>
  <c r="AJ22" i="19"/>
  <c r="AG54" i="2" s="1"/>
  <c r="AC11" i="19"/>
  <c r="BP11" i="19"/>
  <c r="BL11" i="19"/>
  <c r="P11" i="19"/>
  <c r="BH11" i="19"/>
  <c r="Y11" i="19"/>
  <c r="H11" i="19"/>
  <c r="F110" i="15"/>
  <c r="F202" i="15"/>
  <c r="F104" i="15"/>
  <c r="F195" i="15"/>
  <c r="F186" i="15"/>
  <c r="F69" i="15"/>
  <c r="F179" i="15"/>
  <c r="F196" i="15"/>
  <c r="U201" i="18"/>
  <c r="AS201" i="19"/>
  <c r="U150" i="18"/>
  <c r="AG150" i="19"/>
  <c r="AG150" i="18"/>
  <c r="AM151" i="19"/>
  <c r="CC151" i="19" s="1"/>
  <c r="AM118" i="19"/>
  <c r="BE86" i="18"/>
  <c r="U86" i="18"/>
  <c r="AG86" i="19"/>
  <c r="BE86" i="19"/>
  <c r="AS86" i="18"/>
  <c r="AG86" i="18"/>
  <c r="U86" i="19"/>
  <c r="AS86" i="19"/>
  <c r="BQ86" i="19"/>
  <c r="F73" i="15"/>
  <c r="F71" i="15"/>
  <c r="F75" i="15"/>
  <c r="F74" i="15"/>
  <c r="F72" i="15"/>
  <c r="F70" i="15"/>
  <c r="G57" i="18"/>
  <c r="G57" i="19"/>
  <c r="O11" i="18"/>
  <c r="U150" i="19"/>
  <c r="K11" i="18"/>
  <c r="BC11" i="19"/>
  <c r="AT11" i="18"/>
  <c r="CA11" i="18"/>
  <c r="BB11" i="18"/>
  <c r="BS11" i="19"/>
  <c r="AO11" i="19"/>
  <c r="BW11" i="19"/>
  <c r="X11" i="19"/>
  <c r="AZ11" i="18"/>
  <c r="AJ11" i="18"/>
  <c r="BK11" i="18"/>
  <c r="I11" i="19"/>
  <c r="BA11" i="19"/>
  <c r="AH11" i="18"/>
  <c r="H11" i="18"/>
  <c r="AM137" i="19"/>
  <c r="AM129" i="19"/>
  <c r="BE201" i="19"/>
  <c r="Y11" i="18"/>
  <c r="BG11" i="18"/>
  <c r="L11" i="19"/>
  <c r="L11" i="18"/>
  <c r="O11" i="19"/>
  <c r="BV11" i="18"/>
  <c r="AX11" i="18"/>
  <c r="V11" i="18"/>
  <c r="BI11" i="19"/>
  <c r="AE11" i="18"/>
  <c r="AB11" i="19"/>
  <c r="K13" i="19"/>
  <c r="H36" i="2" s="1"/>
  <c r="AI13" i="19"/>
  <c r="AF36" i="2" s="1"/>
  <c r="BK11" i="19"/>
  <c r="BM13" i="19"/>
  <c r="BJ36" i="2" s="1"/>
  <c r="BU11" i="19"/>
  <c r="W11" i="18"/>
  <c r="AF13" i="19"/>
  <c r="AC36" i="2" s="1"/>
  <c r="AP11" i="18"/>
  <c r="AW11" i="19"/>
  <c r="AP22" i="18"/>
  <c r="AM53" i="2" s="1"/>
  <c r="T11" i="18"/>
  <c r="T11" i="19"/>
  <c r="H13" i="19"/>
  <c r="E36" i="2" s="1"/>
  <c r="W13" i="18"/>
  <c r="T35" i="2" s="1"/>
  <c r="BY11" i="19"/>
  <c r="BO11" i="19"/>
  <c r="AE11" i="19"/>
  <c r="Q11" i="18"/>
  <c r="AU11" i="18"/>
  <c r="AM106" i="19"/>
  <c r="AM138" i="19"/>
  <c r="CC138" i="19" s="1"/>
  <c r="AM130" i="19"/>
  <c r="CC130" i="19" s="1"/>
  <c r="CB11" i="19"/>
  <c r="BL11" i="18"/>
  <c r="BT11" i="19"/>
  <c r="X11" i="18"/>
  <c r="AQ11" i="18"/>
  <c r="AF11" i="18"/>
  <c r="BX11" i="19"/>
  <c r="AV11" i="19"/>
  <c r="BK22" i="19"/>
  <c r="BH54" i="2" s="1"/>
  <c r="AK13" i="19"/>
  <c r="AH36" i="2" s="1"/>
  <c r="BG11" i="19"/>
  <c r="W11" i="19"/>
  <c r="BT11" i="18"/>
  <c r="U201" i="19"/>
  <c r="AS166" i="19"/>
  <c r="AS23" i="19" s="1"/>
  <c r="AP63" i="2" s="1"/>
  <c r="AR11" i="18"/>
  <c r="AU13" i="19"/>
  <c r="AR36" i="2" s="1"/>
  <c r="BX11" i="18"/>
  <c r="AO11" i="18"/>
  <c r="AW11" i="18"/>
  <c r="AV11" i="18"/>
  <c r="BR11" i="18"/>
  <c r="AG201" i="19"/>
  <c r="BQ201" i="19"/>
  <c r="Q11" i="19"/>
  <c r="BI11" i="18"/>
  <c r="AY11" i="18"/>
  <c r="AZ11" i="19"/>
  <c r="AL11" i="18"/>
  <c r="BY11" i="18"/>
  <c r="BS11" i="18"/>
  <c r="AS201" i="18"/>
  <c r="BY13" i="18"/>
  <c r="BV35" i="2" s="1"/>
  <c r="BW11" i="18"/>
  <c r="P11" i="18"/>
  <c r="R11" i="18"/>
  <c r="BD11" i="19"/>
  <c r="AN11" i="19"/>
  <c r="M11" i="19"/>
  <c r="AT22" i="18"/>
  <c r="AQ53" i="2" s="1"/>
  <c r="BI13" i="19"/>
  <c r="BF36" i="2" s="1"/>
  <c r="AK11" i="18"/>
  <c r="BZ11" i="18"/>
  <c r="BJ11" i="18"/>
  <c r="Z11" i="18"/>
  <c r="BM11" i="18"/>
  <c r="BE201" i="18"/>
  <c r="BC11" i="18"/>
  <c r="AI11" i="18"/>
  <c r="S11" i="18"/>
  <c r="BD11" i="18"/>
  <c r="AG166" i="19"/>
  <c r="AG23" i="19" s="1"/>
  <c r="AD63" i="2" s="1"/>
  <c r="AM132" i="19"/>
  <c r="CC132" i="19" s="1"/>
  <c r="I13" i="18"/>
  <c r="F35" i="2" s="1"/>
  <c r="AC11" i="18"/>
  <c r="BU11" i="18"/>
  <c r="AS166" i="18"/>
  <c r="AS23" i="18" s="1"/>
  <c r="AP62" i="2" s="1"/>
  <c r="AG166" i="18"/>
  <c r="AG23" i="18" s="1"/>
  <c r="AD62" i="2" s="1"/>
  <c r="U76" i="18"/>
  <c r="U28" i="18" s="1"/>
  <c r="U12" i="18" s="1"/>
  <c r="U13" i="18" s="1"/>
  <c r="R35" i="2" s="1"/>
  <c r="BO11" i="18"/>
  <c r="U76" i="19"/>
  <c r="U28" i="19" s="1"/>
  <c r="U12" i="19" s="1"/>
  <c r="U13" i="19" s="1"/>
  <c r="R36" i="2" s="1"/>
  <c r="S13" i="19"/>
  <c r="P36" i="2" s="1"/>
  <c r="CB11" i="18"/>
  <c r="BP11" i="18"/>
  <c r="AM143" i="18"/>
  <c r="BH11" i="18"/>
  <c r="N11" i="19"/>
  <c r="AM121" i="18"/>
  <c r="AM136" i="19"/>
  <c r="AM128" i="19"/>
  <c r="AM107" i="19"/>
  <c r="BQ166" i="19"/>
  <c r="BQ23" i="19" s="1"/>
  <c r="BN63" i="2" s="1"/>
  <c r="AM119" i="18"/>
  <c r="AM88" i="18"/>
  <c r="N13" i="18"/>
  <c r="K35" i="2" s="1"/>
  <c r="N11" i="18"/>
  <c r="AM135" i="19"/>
  <c r="CC135" i="19" s="1"/>
  <c r="AM127" i="19"/>
  <c r="CA13" i="19"/>
  <c r="BX36" i="2" s="1"/>
  <c r="AY11" i="19"/>
  <c r="BF11" i="18"/>
  <c r="BN22" i="18"/>
  <c r="BK53" i="2" s="1"/>
  <c r="BN11" i="18"/>
  <c r="BQ166" i="18"/>
  <c r="BQ23" i="18" s="1"/>
  <c r="BN62" i="2" s="1"/>
  <c r="AR13" i="18"/>
  <c r="AO35" i="2" s="1"/>
  <c r="AB13" i="18"/>
  <c r="Y35" i="2" s="1"/>
  <c r="AM139" i="19"/>
  <c r="AM131" i="19"/>
  <c r="CC131" i="19" s="1"/>
  <c r="BE166" i="19"/>
  <c r="BE23" i="19" s="1"/>
  <c r="BB63" i="2" s="1"/>
  <c r="AS81" i="19"/>
  <c r="AS28" i="19" s="1"/>
  <c r="AS12" i="19" s="1"/>
  <c r="AM109" i="19"/>
  <c r="AM105" i="19"/>
  <c r="BQ81" i="19"/>
  <c r="BQ28" i="19" s="1"/>
  <c r="BQ12" i="19" s="1"/>
  <c r="AM108" i="19"/>
  <c r="R11" i="19"/>
  <c r="AM133" i="19"/>
  <c r="CC133" i="19" s="1"/>
  <c r="AM134" i="19"/>
  <c r="CC134" i="19" s="1"/>
  <c r="AM111" i="19"/>
  <c r="AM88" i="19"/>
  <c r="CC88" i="19" s="1"/>
  <c r="AX11" i="19"/>
  <c r="AG198" i="19"/>
  <c r="BQ198" i="19"/>
  <c r="U198" i="19"/>
  <c r="BE198" i="19"/>
  <c r="AS198" i="19"/>
  <c r="BR13" i="19"/>
  <c r="BO36" i="2" s="1"/>
  <c r="BR11" i="19"/>
  <c r="AD13" i="19"/>
  <c r="AA36" i="2" s="1"/>
  <c r="AD11" i="19"/>
  <c r="BE14" i="19"/>
  <c r="BB45" i="2" s="1"/>
  <c r="BE28" i="19"/>
  <c r="BE12" i="19" s="1"/>
  <c r="AM113" i="19"/>
  <c r="AP13" i="19"/>
  <c r="AM36" i="2" s="1"/>
  <c r="AP11" i="19"/>
  <c r="Z13" i="19"/>
  <c r="W36" i="2" s="1"/>
  <c r="Z11" i="19"/>
  <c r="AM126" i="19"/>
  <c r="CC126" i="19" s="1"/>
  <c r="AM112" i="19"/>
  <c r="CC112" i="19" s="1"/>
  <c r="BZ13" i="19"/>
  <c r="BW36" i="2" s="1"/>
  <c r="BZ11" i="19"/>
  <c r="BJ13" i="19"/>
  <c r="BG36" i="2" s="1"/>
  <c r="BJ11" i="19"/>
  <c r="AL13" i="19"/>
  <c r="AI36" i="2" s="1"/>
  <c r="AL11" i="19"/>
  <c r="V13" i="19"/>
  <c r="S36" i="2" s="1"/>
  <c r="V11" i="19"/>
  <c r="BN13" i="19"/>
  <c r="BK36" i="2" s="1"/>
  <c r="BN11" i="19"/>
  <c r="CC94" i="19"/>
  <c r="BV13" i="19"/>
  <c r="BS36" i="2" s="1"/>
  <c r="BV11" i="19"/>
  <c r="BF13" i="19"/>
  <c r="BC36" i="2" s="1"/>
  <c r="BF11" i="19"/>
  <c r="AH13" i="19"/>
  <c r="AE36" i="2" s="1"/>
  <c r="AH11" i="19"/>
  <c r="AT11" i="19"/>
  <c r="BB11" i="19"/>
  <c r="AG198" i="18"/>
  <c r="BQ198" i="18"/>
  <c r="U198" i="18"/>
  <c r="BE198" i="18"/>
  <c r="AS198" i="18"/>
  <c r="AM133" i="18"/>
  <c r="AM124" i="18"/>
  <c r="CC124" i="18" s="1"/>
  <c r="AM132" i="18"/>
  <c r="CC132" i="18" s="1"/>
  <c r="AM113" i="18"/>
  <c r="BQ81" i="18"/>
  <c r="AM137" i="18"/>
  <c r="AM129" i="18"/>
  <c r="AS81" i="18"/>
  <c r="BE166" i="18"/>
  <c r="BE23" i="18" s="1"/>
  <c r="AM106" i="18"/>
  <c r="CC106" i="18" s="1"/>
  <c r="AM109" i="18"/>
  <c r="CC94" i="18"/>
  <c r="BE81" i="18"/>
  <c r="AM136" i="18"/>
  <c r="AM128" i="18"/>
  <c r="AM139" i="18"/>
  <c r="AM135" i="18"/>
  <c r="CC135" i="18" s="1"/>
  <c r="AM131" i="18"/>
  <c r="AM127" i="18"/>
  <c r="CC127" i="18" s="1"/>
  <c r="AM138" i="18"/>
  <c r="AM134" i="18"/>
  <c r="AM130" i="18"/>
  <c r="AM126" i="18"/>
  <c r="CC126" i="18" s="1"/>
  <c r="AM123" i="18"/>
  <c r="AM120" i="18"/>
  <c r="CC120" i="18" s="1"/>
  <c r="AM118" i="18"/>
  <c r="AM105" i="18"/>
  <c r="CC105" i="18" s="1"/>
  <c r="AM108" i="18"/>
  <c r="AG81" i="18"/>
  <c r="AM107" i="18"/>
  <c r="CC107" i="18" s="1"/>
  <c r="C82" i="17"/>
  <c r="CC83" i="19" l="1"/>
  <c r="AG81" i="19"/>
  <c r="AG14" i="19" s="1"/>
  <c r="AD45" i="2" s="1"/>
  <c r="CC166" i="19"/>
  <c r="CC23" i="19" s="1"/>
  <c r="BZ63" i="2" s="1"/>
  <c r="CC81" i="19"/>
  <c r="CC14" i="19" s="1"/>
  <c r="BZ45" i="2" s="1"/>
  <c r="CC81" i="18"/>
  <c r="CC14" i="18" s="1"/>
  <c r="BZ44" i="2" s="1"/>
  <c r="CC166" i="18"/>
  <c r="CC23" i="18" s="1"/>
  <c r="BZ62" i="2" s="1"/>
  <c r="CC198" i="19"/>
  <c r="CC201" i="19"/>
  <c r="CC77" i="19"/>
  <c r="CC76" i="19" s="1"/>
  <c r="CC157" i="19"/>
  <c r="CC128" i="19"/>
  <c r="CC152" i="19"/>
  <c r="CC105" i="19"/>
  <c r="CC139" i="19"/>
  <c r="CC106" i="19"/>
  <c r="CC118" i="19"/>
  <c r="CC136" i="19"/>
  <c r="CC108" i="19"/>
  <c r="CC129" i="19"/>
  <c r="CC109" i="19"/>
  <c r="CC111" i="19"/>
  <c r="CC107" i="19"/>
  <c r="CC127" i="19"/>
  <c r="CC113" i="19"/>
  <c r="CC137" i="19"/>
  <c r="AS14" i="19"/>
  <c r="AP45" i="2" s="1"/>
  <c r="AS85" i="19"/>
  <c r="AS21" i="19" s="1"/>
  <c r="AS22" i="19" s="1"/>
  <c r="AP54" i="2" s="1"/>
  <c r="CC198" i="18"/>
  <c r="CC201" i="18"/>
  <c r="CC109" i="18"/>
  <c r="CC154" i="18"/>
  <c r="CC150" i="18" s="1"/>
  <c r="CC118" i="18"/>
  <c r="CC136" i="18"/>
  <c r="CC139" i="18"/>
  <c r="CC129" i="18"/>
  <c r="CC123" i="18"/>
  <c r="CC113" i="18"/>
  <c r="CC130" i="18"/>
  <c r="CC108" i="18"/>
  <c r="CC133" i="18"/>
  <c r="CC134" i="18"/>
  <c r="CC121" i="18"/>
  <c r="CC88" i="18"/>
  <c r="CC128" i="18"/>
  <c r="CC138" i="18"/>
  <c r="CC119" i="18"/>
  <c r="CC137" i="18"/>
  <c r="CC143" i="18"/>
  <c r="CC131" i="18"/>
  <c r="AE150" i="16"/>
  <c r="AE159" i="15"/>
  <c r="AE150" i="15" s="1"/>
  <c r="AD150" i="16"/>
  <c r="AD159" i="15"/>
  <c r="AD150" i="15" s="1"/>
  <c r="H35" i="2"/>
  <c r="AM150" i="18"/>
  <c r="AM150" i="19"/>
  <c r="AM86" i="19"/>
  <c r="AM86" i="18"/>
  <c r="BQ85" i="18"/>
  <c r="BQ21" i="18" s="1"/>
  <c r="BQ22" i="18" s="1"/>
  <c r="BN53" i="2" s="1"/>
  <c r="BQ14" i="19"/>
  <c r="BN45" i="2" s="1"/>
  <c r="AS85" i="18"/>
  <c r="AS21" i="18" s="1"/>
  <c r="AS22" i="18" s="1"/>
  <c r="AP53" i="2" s="1"/>
  <c r="BE85" i="19"/>
  <c r="BE21" i="19" s="1"/>
  <c r="BE22" i="19" s="1"/>
  <c r="BB54" i="2" s="1"/>
  <c r="BQ85" i="19"/>
  <c r="BQ21" i="19" s="1"/>
  <c r="BQ22" i="19" s="1"/>
  <c r="BN54" i="2" s="1"/>
  <c r="BB62" i="2"/>
  <c r="BE13" i="19"/>
  <c r="BB36" i="2" s="1"/>
  <c r="BQ14" i="18"/>
  <c r="BN44" i="2" s="1"/>
  <c r="BQ28" i="18"/>
  <c r="BQ12" i="18" s="1"/>
  <c r="AG28" i="18"/>
  <c r="AG12" i="18" s="1"/>
  <c r="AG14" i="18"/>
  <c r="AD44" i="2" s="1"/>
  <c r="BE85" i="18"/>
  <c r="BE21" i="18" s="1"/>
  <c r="AS14" i="18"/>
  <c r="AP44" i="2" s="1"/>
  <c r="AS28" i="18"/>
  <c r="AS12" i="18" s="1"/>
  <c r="BE28" i="18"/>
  <c r="BE12" i="18" s="1"/>
  <c r="BE14" i="18"/>
  <c r="BB44" i="2" s="1"/>
  <c r="CC28" i="18"/>
  <c r="CC12" i="18" s="1"/>
  <c r="G206" i="16"/>
  <c r="G205" i="16"/>
  <c r="G187" i="16"/>
  <c r="G184" i="16"/>
  <c r="G183" i="16"/>
  <c r="G182" i="16"/>
  <c r="G181" i="16"/>
  <c r="CB174" i="16"/>
  <c r="CB24" i="16" s="1"/>
  <c r="BY73" i="2" s="1"/>
  <c r="CA174" i="16"/>
  <c r="CA24" i="16" s="1"/>
  <c r="BX73" i="2" s="1"/>
  <c r="BZ174" i="16"/>
  <c r="BZ24" i="16" s="1"/>
  <c r="BW73" i="2" s="1"/>
  <c r="BY174" i="16"/>
  <c r="BY24" i="16" s="1"/>
  <c r="BV73" i="2" s="1"/>
  <c r="BX174" i="16"/>
  <c r="BX24" i="16" s="1"/>
  <c r="BU73" i="2" s="1"/>
  <c r="BW174" i="16"/>
  <c r="BW24" i="16" s="1"/>
  <c r="BV174" i="16"/>
  <c r="BV24" i="16" s="1"/>
  <c r="BS73" i="2" s="1"/>
  <c r="BU174" i="16"/>
  <c r="BU24" i="16" s="1"/>
  <c r="BT174" i="16"/>
  <c r="BT24" i="16" s="1"/>
  <c r="BQ73" i="2" s="1"/>
  <c r="BS174" i="16"/>
  <c r="BS24" i="16" s="1"/>
  <c r="BP73" i="2" s="1"/>
  <c r="BR174" i="16"/>
  <c r="BR24" i="16" s="1"/>
  <c r="BO73" i="2" s="1"/>
  <c r="BP174" i="16"/>
  <c r="BP24" i="16" s="1"/>
  <c r="BM73" i="2" s="1"/>
  <c r="BO174" i="16"/>
  <c r="BO24" i="16" s="1"/>
  <c r="BN174" i="16"/>
  <c r="BN24" i="16" s="1"/>
  <c r="BK73" i="2" s="1"/>
  <c r="BM174" i="16"/>
  <c r="BM24" i="16" s="1"/>
  <c r="BJ73" i="2" s="1"/>
  <c r="BL174" i="16"/>
  <c r="BL24" i="16" s="1"/>
  <c r="BI73" i="2" s="1"/>
  <c r="BK174" i="16"/>
  <c r="BK24" i="16" s="1"/>
  <c r="BH73" i="2" s="1"/>
  <c r="BJ174" i="16"/>
  <c r="BJ24" i="16" s="1"/>
  <c r="BG73" i="2" s="1"/>
  <c r="BI174" i="16"/>
  <c r="BI24" i="16" s="1"/>
  <c r="BF73" i="2" s="1"/>
  <c r="BH174" i="16"/>
  <c r="BH24" i="16" s="1"/>
  <c r="BE73" i="2" s="1"/>
  <c r="BG174" i="16"/>
  <c r="BG24" i="16" s="1"/>
  <c r="BF174" i="16"/>
  <c r="BF24" i="16" s="1"/>
  <c r="BC73" i="2" s="1"/>
  <c r="BD174" i="16"/>
  <c r="BD24" i="16" s="1"/>
  <c r="BA73" i="2" s="1"/>
  <c r="BC174" i="16"/>
  <c r="BC24" i="16" s="1"/>
  <c r="AZ73" i="2" s="1"/>
  <c r="BB174" i="16"/>
  <c r="BB24" i="16" s="1"/>
  <c r="AY73" i="2" s="1"/>
  <c r="BA174" i="16"/>
  <c r="BA24" i="16" s="1"/>
  <c r="AX73" i="2" s="1"/>
  <c r="AZ174" i="16"/>
  <c r="AZ24" i="16" s="1"/>
  <c r="AY174" i="16"/>
  <c r="AY24" i="16" s="1"/>
  <c r="AX174" i="16"/>
  <c r="AX24" i="16" s="1"/>
  <c r="AW174" i="16"/>
  <c r="AW24" i="16" s="1"/>
  <c r="AT73" i="2" s="1"/>
  <c r="AV174" i="16"/>
  <c r="AV24" i="16" s="1"/>
  <c r="AS73" i="2" s="1"/>
  <c r="AU174" i="16"/>
  <c r="AU24" i="16" s="1"/>
  <c r="AR73" i="2" s="1"/>
  <c r="AT174" i="16"/>
  <c r="AT24" i="16" s="1"/>
  <c r="AQ73" i="2" s="1"/>
  <c r="AR174" i="16"/>
  <c r="AR24" i="16" s="1"/>
  <c r="AO73" i="2" s="1"/>
  <c r="AQ174" i="16"/>
  <c r="AQ24" i="16" s="1"/>
  <c r="AP174" i="16"/>
  <c r="AP24" i="16" s="1"/>
  <c r="AM73" i="2" s="1"/>
  <c r="AO174" i="16"/>
  <c r="AO24" i="16" s="1"/>
  <c r="AL73" i="2" s="1"/>
  <c r="AN174" i="16"/>
  <c r="AN24" i="16" s="1"/>
  <c r="AK73" i="2" s="1"/>
  <c r="AM174" i="16"/>
  <c r="AM24" i="16" s="1"/>
  <c r="AJ73" i="2" s="1"/>
  <c r="AL174" i="16"/>
  <c r="AL24" i="16" s="1"/>
  <c r="AK174" i="16"/>
  <c r="AK24" i="16" s="1"/>
  <c r="AH73" i="2" s="1"/>
  <c r="AJ174" i="16"/>
  <c r="AJ24" i="16" s="1"/>
  <c r="AG73" i="2" s="1"/>
  <c r="AI174" i="16"/>
  <c r="AI24" i="16" s="1"/>
  <c r="AH174" i="16"/>
  <c r="AH24" i="16" s="1"/>
  <c r="AE73" i="2" s="1"/>
  <c r="AF174" i="16"/>
  <c r="AF24" i="16" s="1"/>
  <c r="AC73" i="2" s="1"/>
  <c r="AE174" i="16"/>
  <c r="AE24" i="16" s="1"/>
  <c r="AB73" i="2" s="1"/>
  <c r="AD174" i="16"/>
  <c r="AD24" i="16" s="1"/>
  <c r="AA73" i="2" s="1"/>
  <c r="AC174" i="16"/>
  <c r="AC24" i="16" s="1"/>
  <c r="Z73" i="2" s="1"/>
  <c r="AB174" i="16"/>
  <c r="AB24" i="16" s="1"/>
  <c r="Y73" i="2" s="1"/>
  <c r="AA174" i="16"/>
  <c r="AA24" i="16" s="1"/>
  <c r="Z174" i="16"/>
  <c r="Z24" i="16" s="1"/>
  <c r="Y174" i="16"/>
  <c r="Y24" i="16" s="1"/>
  <c r="V73" i="2" s="1"/>
  <c r="X174" i="16"/>
  <c r="X24" i="16" s="1"/>
  <c r="U73" i="2" s="1"/>
  <c r="W174" i="16"/>
  <c r="W24" i="16" s="1"/>
  <c r="T73" i="2" s="1"/>
  <c r="V174" i="16"/>
  <c r="V24" i="16" s="1"/>
  <c r="S73" i="2" s="1"/>
  <c r="T174" i="16"/>
  <c r="T24" i="16" s="1"/>
  <c r="Q73" i="2" s="1"/>
  <c r="S174" i="16"/>
  <c r="S24" i="16" s="1"/>
  <c r="R174" i="16"/>
  <c r="R24" i="16" s="1"/>
  <c r="Q174" i="16"/>
  <c r="Q24" i="16" s="1"/>
  <c r="N73" i="2" s="1"/>
  <c r="P174" i="16"/>
  <c r="P24" i="16" s="1"/>
  <c r="M73" i="2" s="1"/>
  <c r="O174" i="16"/>
  <c r="O24" i="16" s="1"/>
  <c r="L73" i="2" s="1"/>
  <c r="N174" i="16"/>
  <c r="N24" i="16" s="1"/>
  <c r="K73" i="2" s="1"/>
  <c r="M174" i="16"/>
  <c r="M24" i="16" s="1"/>
  <c r="J73" i="2" s="1"/>
  <c r="L174" i="16"/>
  <c r="L24" i="16" s="1"/>
  <c r="I73" i="2" s="1"/>
  <c r="K174" i="16"/>
  <c r="K24" i="16" s="1"/>
  <c r="J174" i="16"/>
  <c r="J24" i="16" s="1"/>
  <c r="G73" i="2" s="1"/>
  <c r="I174" i="16"/>
  <c r="I24" i="16" s="1"/>
  <c r="F73" i="2" s="1"/>
  <c r="H174" i="16"/>
  <c r="H24" i="16" s="1"/>
  <c r="E73" i="2" s="1"/>
  <c r="G172" i="16"/>
  <c r="G171" i="16"/>
  <c r="E170" i="16"/>
  <c r="G170" i="16" s="1"/>
  <c r="G169" i="16"/>
  <c r="E168" i="16"/>
  <c r="G168" i="16" s="1"/>
  <c r="G167" i="16"/>
  <c r="CB166" i="16"/>
  <c r="CB23" i="16" s="1"/>
  <c r="BY64" i="2" s="1"/>
  <c r="CA166" i="16"/>
  <c r="CA23" i="16" s="1"/>
  <c r="BX64" i="2" s="1"/>
  <c r="BZ166" i="16"/>
  <c r="BZ23" i="16" s="1"/>
  <c r="BW64" i="2" s="1"/>
  <c r="BY166" i="16"/>
  <c r="BY23" i="16" s="1"/>
  <c r="BV64" i="2" s="1"/>
  <c r="BX166" i="16"/>
  <c r="BW166" i="16"/>
  <c r="BW23" i="16" s="1"/>
  <c r="BT64" i="2" s="1"/>
  <c r="BV166" i="16"/>
  <c r="BV23" i="16" s="1"/>
  <c r="BS64" i="2" s="1"/>
  <c r="BU166" i="16"/>
  <c r="BT166" i="16"/>
  <c r="BT23" i="16" s="1"/>
  <c r="BQ64" i="2" s="1"/>
  <c r="BS166" i="16"/>
  <c r="BS23" i="16" s="1"/>
  <c r="BP64" i="2" s="1"/>
  <c r="BR166" i="16"/>
  <c r="BR23" i="16" s="1"/>
  <c r="BO64" i="2" s="1"/>
  <c r="BP166" i="16"/>
  <c r="BP23" i="16" s="1"/>
  <c r="BM64" i="2" s="1"/>
  <c r="BO166" i="16"/>
  <c r="BO23" i="16" s="1"/>
  <c r="BL64" i="2" s="1"/>
  <c r="BN166" i="16"/>
  <c r="BN23" i="16" s="1"/>
  <c r="BK64" i="2" s="1"/>
  <c r="BM166" i="16"/>
  <c r="BM23" i="16" s="1"/>
  <c r="BJ64" i="2" s="1"/>
  <c r="BL166" i="16"/>
  <c r="BL23" i="16" s="1"/>
  <c r="BI64" i="2" s="1"/>
  <c r="BK166" i="16"/>
  <c r="BK23" i="16" s="1"/>
  <c r="BH64" i="2" s="1"/>
  <c r="BJ166" i="16"/>
  <c r="BJ23" i="16" s="1"/>
  <c r="BG64" i="2" s="1"/>
  <c r="BI166" i="16"/>
  <c r="BI23" i="16" s="1"/>
  <c r="BF64" i="2" s="1"/>
  <c r="BH166" i="16"/>
  <c r="BH23" i="16" s="1"/>
  <c r="BE64" i="2" s="1"/>
  <c r="BG166" i="16"/>
  <c r="BG23" i="16" s="1"/>
  <c r="BD64" i="2" s="1"/>
  <c r="BF166" i="16"/>
  <c r="BF23" i="16" s="1"/>
  <c r="BC64" i="2" s="1"/>
  <c r="BD166" i="16"/>
  <c r="BD23" i="16" s="1"/>
  <c r="BA64" i="2" s="1"/>
  <c r="BC166" i="16"/>
  <c r="BC23" i="16" s="1"/>
  <c r="AZ64" i="2" s="1"/>
  <c r="BB166" i="16"/>
  <c r="BB23" i="16" s="1"/>
  <c r="AY64" i="2" s="1"/>
  <c r="BA166" i="16"/>
  <c r="BA23" i="16" s="1"/>
  <c r="AX64" i="2" s="1"/>
  <c r="AZ166" i="16"/>
  <c r="AZ23" i="16" s="1"/>
  <c r="AW64" i="2" s="1"/>
  <c r="AY166" i="16"/>
  <c r="AY23" i="16" s="1"/>
  <c r="AV64" i="2" s="1"/>
  <c r="AX166" i="16"/>
  <c r="AX23" i="16" s="1"/>
  <c r="AU64" i="2" s="1"/>
  <c r="AW166" i="16"/>
  <c r="AW23" i="16" s="1"/>
  <c r="AT64" i="2" s="1"/>
  <c r="AV166" i="16"/>
  <c r="AV23" i="16" s="1"/>
  <c r="AS64" i="2" s="1"/>
  <c r="AU166" i="16"/>
  <c r="AU23" i="16" s="1"/>
  <c r="AR64" i="2" s="1"/>
  <c r="AT166" i="16"/>
  <c r="AT23" i="16" s="1"/>
  <c r="AQ64" i="2" s="1"/>
  <c r="AR166" i="16"/>
  <c r="AR23" i="16" s="1"/>
  <c r="AO64" i="2" s="1"/>
  <c r="AQ166" i="16"/>
  <c r="AQ23" i="16" s="1"/>
  <c r="AN64" i="2" s="1"/>
  <c r="AP166" i="16"/>
  <c r="AP23" i="16" s="1"/>
  <c r="AM64" i="2" s="1"/>
  <c r="AO166" i="16"/>
  <c r="AO23" i="16" s="1"/>
  <c r="AL64" i="2" s="1"/>
  <c r="AN166" i="16"/>
  <c r="AN23" i="16" s="1"/>
  <c r="AK64" i="2" s="1"/>
  <c r="AM166" i="16"/>
  <c r="AM23" i="16" s="1"/>
  <c r="AJ64" i="2" s="1"/>
  <c r="AL166" i="16"/>
  <c r="AL23" i="16" s="1"/>
  <c r="AI64" i="2" s="1"/>
  <c r="AK166" i="16"/>
  <c r="AK23" i="16" s="1"/>
  <c r="AH64" i="2" s="1"/>
  <c r="AJ166" i="16"/>
  <c r="AJ23" i="16" s="1"/>
  <c r="AG64" i="2" s="1"/>
  <c r="AI166" i="16"/>
  <c r="AI23" i="16" s="1"/>
  <c r="AF64" i="2" s="1"/>
  <c r="AH166" i="16"/>
  <c r="AH23" i="16" s="1"/>
  <c r="AE64" i="2" s="1"/>
  <c r="AF166" i="16"/>
  <c r="AF23" i="16" s="1"/>
  <c r="AC64" i="2" s="1"/>
  <c r="AE166" i="16"/>
  <c r="AE23" i="16" s="1"/>
  <c r="AB64" i="2" s="1"/>
  <c r="AD166" i="16"/>
  <c r="AD23" i="16" s="1"/>
  <c r="AA64" i="2" s="1"/>
  <c r="AC166" i="16"/>
  <c r="AC23" i="16" s="1"/>
  <c r="Z64" i="2" s="1"/>
  <c r="AB166" i="16"/>
  <c r="AB23" i="16" s="1"/>
  <c r="Y64" i="2" s="1"/>
  <c r="AA166" i="16"/>
  <c r="AA23" i="16" s="1"/>
  <c r="X64" i="2" s="1"/>
  <c r="Z166" i="16"/>
  <c r="Z23" i="16" s="1"/>
  <c r="W64" i="2" s="1"/>
  <c r="Y166" i="16"/>
  <c r="Y23" i="16" s="1"/>
  <c r="V64" i="2" s="1"/>
  <c r="X166" i="16"/>
  <c r="X23" i="16" s="1"/>
  <c r="U64" i="2" s="1"/>
  <c r="W166" i="16"/>
  <c r="W23" i="16" s="1"/>
  <c r="T64" i="2" s="1"/>
  <c r="V166" i="16"/>
  <c r="V23" i="16" s="1"/>
  <c r="S64" i="2" s="1"/>
  <c r="U166" i="16"/>
  <c r="U23" i="16" s="1"/>
  <c r="R64" i="2" s="1"/>
  <c r="T166" i="16"/>
  <c r="T23" i="16" s="1"/>
  <c r="Q64" i="2" s="1"/>
  <c r="S166" i="16"/>
  <c r="S23" i="16" s="1"/>
  <c r="P64" i="2" s="1"/>
  <c r="R166" i="16"/>
  <c r="R23" i="16" s="1"/>
  <c r="O64" i="2" s="1"/>
  <c r="Q166" i="16"/>
  <c r="Q23" i="16" s="1"/>
  <c r="N64" i="2" s="1"/>
  <c r="P166" i="16"/>
  <c r="P23" i="16" s="1"/>
  <c r="M64" i="2" s="1"/>
  <c r="O166" i="16"/>
  <c r="O23" i="16" s="1"/>
  <c r="L64" i="2" s="1"/>
  <c r="N166" i="16"/>
  <c r="N23" i="16" s="1"/>
  <c r="K64" i="2" s="1"/>
  <c r="M166" i="16"/>
  <c r="M23" i="16" s="1"/>
  <c r="J64" i="2" s="1"/>
  <c r="L166" i="16"/>
  <c r="L23" i="16" s="1"/>
  <c r="I64" i="2" s="1"/>
  <c r="K166" i="16"/>
  <c r="K23" i="16" s="1"/>
  <c r="H64" i="2" s="1"/>
  <c r="J166" i="16"/>
  <c r="J23" i="16" s="1"/>
  <c r="G64" i="2" s="1"/>
  <c r="I166" i="16"/>
  <c r="I23" i="16" s="1"/>
  <c r="F64" i="2" s="1"/>
  <c r="H166" i="16"/>
  <c r="H23" i="16" s="1"/>
  <c r="E64" i="2" s="1"/>
  <c r="G164" i="16"/>
  <c r="G163" i="16"/>
  <c r="G162" i="16"/>
  <c r="G161" i="16"/>
  <c r="G159" i="16"/>
  <c r="G158" i="16"/>
  <c r="G157" i="16"/>
  <c r="G156" i="16"/>
  <c r="G155" i="16"/>
  <c r="G154" i="16"/>
  <c r="G152" i="16"/>
  <c r="G151" i="16"/>
  <c r="G143" i="16"/>
  <c r="G142" i="16"/>
  <c r="G141" i="16"/>
  <c r="G140" i="16"/>
  <c r="G139" i="16"/>
  <c r="G138" i="16"/>
  <c r="G137" i="16"/>
  <c r="G136" i="16"/>
  <c r="G135" i="16"/>
  <c r="G134" i="16"/>
  <c r="G133" i="16"/>
  <c r="G132" i="16"/>
  <c r="G131" i="16"/>
  <c r="G130" i="16"/>
  <c r="G129" i="16"/>
  <c r="G128" i="16"/>
  <c r="G127" i="16"/>
  <c r="G126" i="16"/>
  <c r="G125" i="16"/>
  <c r="G124" i="16"/>
  <c r="G123" i="16"/>
  <c r="G121" i="16"/>
  <c r="G120" i="16"/>
  <c r="G119" i="16"/>
  <c r="G118" i="16"/>
  <c r="G114" i="16"/>
  <c r="G113" i="16"/>
  <c r="G112" i="16"/>
  <c r="G111" i="16"/>
  <c r="G109" i="16"/>
  <c r="G108" i="16"/>
  <c r="G107" i="16"/>
  <c r="G106" i="16"/>
  <c r="G105" i="16"/>
  <c r="G103" i="16"/>
  <c r="C103" i="16"/>
  <c r="G102" i="16"/>
  <c r="C102" i="16"/>
  <c r="G101" i="16"/>
  <c r="C101" i="16"/>
  <c r="G100" i="16"/>
  <c r="C100" i="16"/>
  <c r="G99" i="16"/>
  <c r="C99" i="16"/>
  <c r="G98" i="16"/>
  <c r="C98" i="16"/>
  <c r="G97" i="16"/>
  <c r="C97" i="16"/>
  <c r="G96" i="16"/>
  <c r="C96" i="16"/>
  <c r="G95" i="16"/>
  <c r="C95" i="16"/>
  <c r="G94" i="16"/>
  <c r="C94" i="16"/>
  <c r="G88" i="16"/>
  <c r="E83" i="16"/>
  <c r="G83" i="16" s="1"/>
  <c r="C83" i="16"/>
  <c r="G82" i="16"/>
  <c r="C82" i="16"/>
  <c r="CB81" i="16"/>
  <c r="CB14" i="16" s="1"/>
  <c r="BY46" i="2" s="1"/>
  <c r="CA81" i="16"/>
  <c r="CA14" i="16" s="1"/>
  <c r="BX46" i="2" s="1"/>
  <c r="BZ81" i="16"/>
  <c r="BZ14" i="16" s="1"/>
  <c r="BW46" i="2" s="1"/>
  <c r="BY81" i="16"/>
  <c r="BY14" i="16" s="1"/>
  <c r="BV46" i="2" s="1"/>
  <c r="BX81" i="16"/>
  <c r="BX14" i="16" s="1"/>
  <c r="BU46" i="2" s="1"/>
  <c r="BW81" i="16"/>
  <c r="BW14" i="16" s="1"/>
  <c r="BT46" i="2" s="1"/>
  <c r="BV81" i="16"/>
  <c r="BV14" i="16" s="1"/>
  <c r="BS46" i="2" s="1"/>
  <c r="BU81" i="16"/>
  <c r="BU14" i="16" s="1"/>
  <c r="BR46" i="2" s="1"/>
  <c r="BT81" i="16"/>
  <c r="BT14" i="16" s="1"/>
  <c r="BQ46" i="2" s="1"/>
  <c r="BS81" i="16"/>
  <c r="BS14" i="16" s="1"/>
  <c r="BP46" i="2" s="1"/>
  <c r="BR81" i="16"/>
  <c r="BR14" i="16" s="1"/>
  <c r="BO46" i="2" s="1"/>
  <c r="BP81" i="16"/>
  <c r="BP14" i="16" s="1"/>
  <c r="BM46" i="2" s="1"/>
  <c r="BO81" i="16"/>
  <c r="BO14" i="16" s="1"/>
  <c r="BL46" i="2" s="1"/>
  <c r="BN81" i="16"/>
  <c r="BN14" i="16" s="1"/>
  <c r="BK46" i="2" s="1"/>
  <c r="BM81" i="16"/>
  <c r="BM14" i="16" s="1"/>
  <c r="BJ46" i="2" s="1"/>
  <c r="BL81" i="16"/>
  <c r="BL14" i="16" s="1"/>
  <c r="BI46" i="2" s="1"/>
  <c r="BK81" i="16"/>
  <c r="BK14" i="16" s="1"/>
  <c r="BH46" i="2" s="1"/>
  <c r="BJ81" i="16"/>
  <c r="BJ14" i="16" s="1"/>
  <c r="BG46" i="2" s="1"/>
  <c r="BI81" i="16"/>
  <c r="BI14" i="16" s="1"/>
  <c r="BF46" i="2" s="1"/>
  <c r="BH81" i="16"/>
  <c r="BH14" i="16" s="1"/>
  <c r="BE46" i="2" s="1"/>
  <c r="BG81" i="16"/>
  <c r="BG14" i="16" s="1"/>
  <c r="BD46" i="2" s="1"/>
  <c r="BF81" i="16"/>
  <c r="BF14" i="16" s="1"/>
  <c r="BC46" i="2" s="1"/>
  <c r="BD81" i="16"/>
  <c r="BD14" i="16" s="1"/>
  <c r="BA46" i="2" s="1"/>
  <c r="BC81" i="16"/>
  <c r="BC14" i="16" s="1"/>
  <c r="AZ46" i="2" s="1"/>
  <c r="BB81" i="16"/>
  <c r="BB14" i="16" s="1"/>
  <c r="AY46" i="2" s="1"/>
  <c r="BA81" i="16"/>
  <c r="BA14" i="16" s="1"/>
  <c r="AX46" i="2" s="1"/>
  <c r="AZ81" i="16"/>
  <c r="AZ14" i="16" s="1"/>
  <c r="AW46" i="2" s="1"/>
  <c r="AY81" i="16"/>
  <c r="AY14" i="16" s="1"/>
  <c r="AV46" i="2" s="1"/>
  <c r="AX81" i="16"/>
  <c r="AX14" i="16" s="1"/>
  <c r="AU46" i="2" s="1"/>
  <c r="AW81" i="16"/>
  <c r="AW14" i="16" s="1"/>
  <c r="AT46" i="2" s="1"/>
  <c r="AV81" i="16"/>
  <c r="AV14" i="16" s="1"/>
  <c r="AS46" i="2" s="1"/>
  <c r="AU81" i="16"/>
  <c r="AU14" i="16" s="1"/>
  <c r="AR46" i="2" s="1"/>
  <c r="AT81" i="16"/>
  <c r="AT14" i="16" s="1"/>
  <c r="AQ46" i="2" s="1"/>
  <c r="AR81" i="16"/>
  <c r="AR14" i="16" s="1"/>
  <c r="AO46" i="2" s="1"/>
  <c r="AQ81" i="16"/>
  <c r="AQ14" i="16" s="1"/>
  <c r="AN46" i="2" s="1"/>
  <c r="AP81" i="16"/>
  <c r="AP14" i="16" s="1"/>
  <c r="AM46" i="2" s="1"/>
  <c r="AO81" i="16"/>
  <c r="AO14" i="16" s="1"/>
  <c r="AL46" i="2" s="1"/>
  <c r="AN81" i="16"/>
  <c r="AN14" i="16" s="1"/>
  <c r="AK46" i="2" s="1"/>
  <c r="AM81" i="16"/>
  <c r="AM14" i="16" s="1"/>
  <c r="AJ46" i="2" s="1"/>
  <c r="AL81" i="16"/>
  <c r="AL14" i="16" s="1"/>
  <c r="AI46" i="2" s="1"/>
  <c r="AK81" i="16"/>
  <c r="AK14" i="16" s="1"/>
  <c r="AH46" i="2" s="1"/>
  <c r="AJ81" i="16"/>
  <c r="AJ14" i="16" s="1"/>
  <c r="AG46" i="2" s="1"/>
  <c r="AI81" i="16"/>
  <c r="AI14" i="16" s="1"/>
  <c r="AF46" i="2" s="1"/>
  <c r="AH81" i="16"/>
  <c r="AH14" i="16" s="1"/>
  <c r="AE46" i="2" s="1"/>
  <c r="AF81" i="16"/>
  <c r="AF14" i="16" s="1"/>
  <c r="AC46" i="2" s="1"/>
  <c r="AE81" i="16"/>
  <c r="AE14" i="16" s="1"/>
  <c r="AB46" i="2" s="1"/>
  <c r="AD81" i="16"/>
  <c r="AD14" i="16" s="1"/>
  <c r="AA46" i="2" s="1"/>
  <c r="AC81" i="16"/>
  <c r="AC14" i="16" s="1"/>
  <c r="Z46" i="2" s="1"/>
  <c r="AB81" i="16"/>
  <c r="AB14" i="16" s="1"/>
  <c r="Y46" i="2" s="1"/>
  <c r="AA81" i="16"/>
  <c r="AA14" i="16" s="1"/>
  <c r="X46" i="2" s="1"/>
  <c r="Z81" i="16"/>
  <c r="Z14" i="16" s="1"/>
  <c r="W46" i="2" s="1"/>
  <c r="Y81" i="16"/>
  <c r="Y14" i="16" s="1"/>
  <c r="V46" i="2" s="1"/>
  <c r="X81" i="16"/>
  <c r="X14" i="16" s="1"/>
  <c r="U46" i="2" s="1"/>
  <c r="W81" i="16"/>
  <c r="W14" i="16" s="1"/>
  <c r="T46" i="2" s="1"/>
  <c r="V81" i="16"/>
  <c r="V14" i="16" s="1"/>
  <c r="S46" i="2" s="1"/>
  <c r="U81" i="16"/>
  <c r="U14" i="16" s="1"/>
  <c r="R46" i="2" s="1"/>
  <c r="T81" i="16"/>
  <c r="T14" i="16" s="1"/>
  <c r="Q46" i="2" s="1"/>
  <c r="S81" i="16"/>
  <c r="S14" i="16" s="1"/>
  <c r="P46" i="2" s="1"/>
  <c r="R81" i="16"/>
  <c r="R14" i="16" s="1"/>
  <c r="O46" i="2" s="1"/>
  <c r="Q81" i="16"/>
  <c r="Q14" i="16" s="1"/>
  <c r="N46" i="2" s="1"/>
  <c r="P81" i="16"/>
  <c r="O81" i="16"/>
  <c r="O14" i="16" s="1"/>
  <c r="L46" i="2" s="1"/>
  <c r="N81" i="16"/>
  <c r="N14" i="16" s="1"/>
  <c r="K46" i="2" s="1"/>
  <c r="M81" i="16"/>
  <c r="M14" i="16" s="1"/>
  <c r="J46" i="2" s="1"/>
  <c r="L81" i="16"/>
  <c r="L14" i="16" s="1"/>
  <c r="I46" i="2" s="1"/>
  <c r="K81" i="16"/>
  <c r="K14" i="16" s="1"/>
  <c r="H46" i="2" s="1"/>
  <c r="J81" i="16"/>
  <c r="J14" i="16" s="1"/>
  <c r="G46" i="2" s="1"/>
  <c r="I81" i="16"/>
  <c r="I14" i="16" s="1"/>
  <c r="F46" i="2" s="1"/>
  <c r="H81" i="16"/>
  <c r="H14" i="16" s="1"/>
  <c r="E46" i="2" s="1"/>
  <c r="G80" i="16"/>
  <c r="CC79" i="16"/>
  <c r="CB79" i="16"/>
  <c r="CA79" i="16"/>
  <c r="BZ79" i="16"/>
  <c r="BY79" i="16"/>
  <c r="BX79" i="16"/>
  <c r="BW79" i="16"/>
  <c r="BV79" i="16"/>
  <c r="BU79" i="16"/>
  <c r="BT79" i="16"/>
  <c r="BS79" i="16"/>
  <c r="BR79" i="16"/>
  <c r="BQ79" i="16"/>
  <c r="BP79" i="16"/>
  <c r="BO79" i="16"/>
  <c r="BN79" i="16"/>
  <c r="BM79" i="16"/>
  <c r="BL79" i="16"/>
  <c r="BK79" i="16"/>
  <c r="BJ79" i="16"/>
  <c r="BI79" i="16"/>
  <c r="BH79" i="16"/>
  <c r="BG79" i="16"/>
  <c r="BF79" i="16"/>
  <c r="BE79" i="16"/>
  <c r="BD79" i="16"/>
  <c r="BC79" i="16"/>
  <c r="BB79" i="16"/>
  <c r="BA79" i="16"/>
  <c r="AZ79" i="16"/>
  <c r="AY79" i="16"/>
  <c r="AX79" i="16"/>
  <c r="AW79" i="16"/>
  <c r="AV79" i="16"/>
  <c r="AU79" i="16"/>
  <c r="AT79" i="16"/>
  <c r="AS79" i="16"/>
  <c r="AR79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8" i="16"/>
  <c r="G77" i="16"/>
  <c r="CB76" i="16"/>
  <c r="CA76" i="16"/>
  <c r="BZ76" i="16"/>
  <c r="BY76" i="16"/>
  <c r="BX76" i="16"/>
  <c r="BW76" i="16"/>
  <c r="BV76" i="16"/>
  <c r="BU76" i="16"/>
  <c r="BT76" i="16"/>
  <c r="BS76" i="16"/>
  <c r="BR76" i="16"/>
  <c r="BQ76" i="16"/>
  <c r="BP76" i="16"/>
  <c r="BO76" i="16"/>
  <c r="BN76" i="16"/>
  <c r="BM76" i="16"/>
  <c r="BL76" i="16"/>
  <c r="BK76" i="16"/>
  <c r="BJ76" i="16"/>
  <c r="BI76" i="16"/>
  <c r="BH76" i="16"/>
  <c r="BG76" i="16"/>
  <c r="BF76" i="16"/>
  <c r="BE76" i="16"/>
  <c r="BD76" i="16"/>
  <c r="BC76" i="16"/>
  <c r="BB76" i="16"/>
  <c r="BA76" i="16"/>
  <c r="AZ76" i="16"/>
  <c r="AY76" i="16"/>
  <c r="AX76" i="16"/>
  <c r="AW76" i="16"/>
  <c r="AV76" i="16"/>
  <c r="AU76" i="16"/>
  <c r="AT76" i="16"/>
  <c r="AS76" i="16"/>
  <c r="AR76" i="16"/>
  <c r="AQ76" i="16"/>
  <c r="AP76" i="16"/>
  <c r="AO76" i="16"/>
  <c r="AN76" i="16"/>
  <c r="AL76" i="16"/>
  <c r="AK76" i="16"/>
  <c r="AJ76" i="16"/>
  <c r="AI76" i="16"/>
  <c r="AH76" i="16"/>
  <c r="AF76" i="16"/>
  <c r="AE76" i="16"/>
  <c r="AD76" i="16"/>
  <c r="AC76" i="16"/>
  <c r="AB76" i="16"/>
  <c r="AA76" i="16"/>
  <c r="Z76" i="16"/>
  <c r="Y76" i="16"/>
  <c r="X76" i="16"/>
  <c r="W76" i="16"/>
  <c r="V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63" i="16"/>
  <c r="G62" i="16"/>
  <c r="G61" i="16"/>
  <c r="G60" i="16"/>
  <c r="G59" i="16"/>
  <c r="CB57" i="16"/>
  <c r="BW57" i="16"/>
  <c r="BV57" i="16"/>
  <c r="BU57" i="16"/>
  <c r="BT57" i="16"/>
  <c r="BS57" i="16"/>
  <c r="BR57" i="16"/>
  <c r="BQ57" i="16"/>
  <c r="BP57" i="16"/>
  <c r="BO57" i="16"/>
  <c r="BN57" i="16"/>
  <c r="BM57" i="16"/>
  <c r="BL57" i="16"/>
  <c r="BK57" i="16"/>
  <c r="BJ57" i="16"/>
  <c r="BI57" i="16"/>
  <c r="BH57" i="16"/>
  <c r="BG57" i="16"/>
  <c r="BF57" i="16"/>
  <c r="BE57" i="16"/>
  <c r="BD57" i="16"/>
  <c r="BC57" i="16"/>
  <c r="BB57" i="16"/>
  <c r="BA57" i="16"/>
  <c r="AZ57" i="16"/>
  <c r="AY57" i="16"/>
  <c r="AX57" i="16"/>
  <c r="AW57" i="16"/>
  <c r="AV57" i="16"/>
  <c r="AU57" i="16"/>
  <c r="AT57" i="16"/>
  <c r="AS57" i="16"/>
  <c r="AR57" i="16"/>
  <c r="AQ57" i="16"/>
  <c r="AP57" i="16"/>
  <c r="AO57" i="16"/>
  <c r="AN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CA57" i="16"/>
  <c r="BZ57" i="16"/>
  <c r="BY57" i="16"/>
  <c r="BX57" i="16"/>
  <c r="AM57" i="16"/>
  <c r="G56" i="16"/>
  <c r="G55" i="16"/>
  <c r="G54" i="16"/>
  <c r="G53" i="16"/>
  <c r="G52" i="16"/>
  <c r="G51" i="16"/>
  <c r="G50" i="16"/>
  <c r="CC49" i="16"/>
  <c r="CB49" i="16"/>
  <c r="CA49" i="16"/>
  <c r="BZ49" i="16"/>
  <c r="BY49" i="16"/>
  <c r="BX49" i="16"/>
  <c r="BW49" i="16"/>
  <c r="BV49" i="16"/>
  <c r="BU49" i="16"/>
  <c r="BT49" i="16"/>
  <c r="BS49" i="16"/>
  <c r="BR49" i="16"/>
  <c r="BQ49" i="16"/>
  <c r="BP49" i="16"/>
  <c r="BO49" i="16"/>
  <c r="BN49" i="16"/>
  <c r="BM49" i="16"/>
  <c r="BL49" i="16"/>
  <c r="BK49" i="16"/>
  <c r="BJ49" i="16"/>
  <c r="BI49" i="16"/>
  <c r="BH49" i="16"/>
  <c r="BG49" i="16"/>
  <c r="BF49" i="16"/>
  <c r="BE49" i="16"/>
  <c r="BD49" i="16"/>
  <c r="BC49" i="16"/>
  <c r="BB49" i="16"/>
  <c r="BA49" i="16"/>
  <c r="AZ49" i="16"/>
  <c r="AY49" i="16"/>
  <c r="AX49" i="16"/>
  <c r="AW49" i="16"/>
  <c r="AV49" i="16"/>
  <c r="AU49" i="16"/>
  <c r="AT49" i="16"/>
  <c r="AS49" i="16"/>
  <c r="AR49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8" i="16"/>
  <c r="G47" i="16"/>
  <c r="G46" i="16"/>
  <c r="G45" i="16"/>
  <c r="G44" i="16"/>
  <c r="G43" i="16"/>
  <c r="G42" i="16"/>
  <c r="G41" i="16"/>
  <c r="G40" i="16"/>
  <c r="CC40" i="16" s="1"/>
  <c r="G39" i="16"/>
  <c r="G38" i="16"/>
  <c r="G37" i="16"/>
  <c r="G36" i="16"/>
  <c r="G35" i="16"/>
  <c r="G34" i="16"/>
  <c r="G33" i="16"/>
  <c r="G32" i="16"/>
  <c r="G30" i="16"/>
  <c r="CB29" i="16"/>
  <c r="CA29" i="16"/>
  <c r="BZ29" i="16"/>
  <c r="BY29" i="16"/>
  <c r="BX29" i="16"/>
  <c r="BW29" i="16"/>
  <c r="BV29" i="16"/>
  <c r="BU29" i="16"/>
  <c r="BT29" i="16"/>
  <c r="BS29" i="16"/>
  <c r="BR29" i="16"/>
  <c r="BQ29" i="16"/>
  <c r="BP29" i="16"/>
  <c r="BO29" i="16"/>
  <c r="BN29" i="16"/>
  <c r="BM29" i="16"/>
  <c r="BL29" i="16"/>
  <c r="BK29" i="16"/>
  <c r="BJ29" i="16"/>
  <c r="BI29" i="16"/>
  <c r="BH29" i="16"/>
  <c r="BG29" i="16"/>
  <c r="BF29" i="16"/>
  <c r="BE29" i="16"/>
  <c r="BD29" i="16"/>
  <c r="BC29" i="16"/>
  <c r="BB29" i="16"/>
  <c r="BA29" i="16"/>
  <c r="AZ29" i="16"/>
  <c r="AY29" i="16"/>
  <c r="AX29" i="16"/>
  <c r="AW29" i="16"/>
  <c r="AV29" i="16"/>
  <c r="AU29" i="16"/>
  <c r="AT29" i="16"/>
  <c r="AS29" i="16"/>
  <c r="AR29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I29" i="16"/>
  <c r="H29" i="16"/>
  <c r="CB26" i="16"/>
  <c r="CA26" i="16"/>
  <c r="BZ26" i="16"/>
  <c r="BY26" i="16"/>
  <c r="BX26" i="16"/>
  <c r="BW26" i="16"/>
  <c r="BV26" i="16"/>
  <c r="BU26" i="16"/>
  <c r="BT26" i="16"/>
  <c r="BS26" i="16"/>
  <c r="BR26" i="16"/>
  <c r="BP26" i="16"/>
  <c r="BO26" i="16"/>
  <c r="BN26" i="16"/>
  <c r="BM26" i="16"/>
  <c r="BL26" i="16"/>
  <c r="BK26" i="16"/>
  <c r="BJ26" i="16"/>
  <c r="BI26" i="16"/>
  <c r="BH26" i="16"/>
  <c r="BG26" i="16"/>
  <c r="BF26" i="16"/>
  <c r="BD26" i="16"/>
  <c r="BC26" i="16"/>
  <c r="BB26" i="16"/>
  <c r="BA26" i="16"/>
  <c r="AZ26" i="16"/>
  <c r="AY26" i="16"/>
  <c r="AX26" i="16"/>
  <c r="AW26" i="16"/>
  <c r="AV26" i="16"/>
  <c r="AU26" i="16"/>
  <c r="AT26" i="16"/>
  <c r="AR26" i="16"/>
  <c r="AQ26" i="16"/>
  <c r="AP26" i="16"/>
  <c r="AO26" i="16"/>
  <c r="AN26" i="16"/>
  <c r="AM26" i="16"/>
  <c r="AL26" i="16"/>
  <c r="AK26" i="16"/>
  <c r="AJ26" i="16"/>
  <c r="AI26" i="16"/>
  <c r="AH26" i="16"/>
  <c r="AF26" i="16"/>
  <c r="AE26" i="16"/>
  <c r="AD26" i="16"/>
  <c r="AC26" i="16"/>
  <c r="AB26" i="16"/>
  <c r="AA26" i="16"/>
  <c r="Z26" i="16"/>
  <c r="Y26" i="16"/>
  <c r="X26" i="16"/>
  <c r="W26" i="16"/>
  <c r="V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19" i="16"/>
  <c r="G18" i="16"/>
  <c r="G17" i="16"/>
  <c r="G16" i="16"/>
  <c r="CC15" i="16"/>
  <c r="CB15" i="16"/>
  <c r="CA15" i="16"/>
  <c r="BZ15" i="16"/>
  <c r="BY15" i="16"/>
  <c r="BX15" i="16"/>
  <c r="BW15" i="16"/>
  <c r="BV15" i="16"/>
  <c r="BU15" i="16"/>
  <c r="BT15" i="16"/>
  <c r="BS15" i="16"/>
  <c r="BR15" i="16"/>
  <c r="BQ15" i="16"/>
  <c r="BP15" i="16"/>
  <c r="BO15" i="16"/>
  <c r="BN15" i="16"/>
  <c r="BM15" i="16"/>
  <c r="BL15" i="16"/>
  <c r="BK15" i="16"/>
  <c r="BJ15" i="16"/>
  <c r="BI15" i="16"/>
  <c r="BH15" i="16"/>
  <c r="BG15" i="16"/>
  <c r="BF15" i="16"/>
  <c r="BE15" i="16"/>
  <c r="BD15" i="16"/>
  <c r="BC15" i="16"/>
  <c r="BB15" i="16"/>
  <c r="BA15" i="16"/>
  <c r="AZ15" i="16"/>
  <c r="AY15" i="16"/>
  <c r="AX15" i="16"/>
  <c r="AW15" i="16"/>
  <c r="AV15" i="16"/>
  <c r="AU15" i="16"/>
  <c r="AT15" i="16"/>
  <c r="AS15" i="16"/>
  <c r="AR15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P14" i="16"/>
  <c r="M46" i="2" s="1"/>
  <c r="H3" i="16"/>
  <c r="I3" i="16" s="1"/>
  <c r="J3" i="16" s="1"/>
  <c r="K3" i="16" s="1"/>
  <c r="L3" i="16" s="1"/>
  <c r="M3" i="16" s="1"/>
  <c r="N3" i="16" s="1"/>
  <c r="O3" i="16" s="1"/>
  <c r="P3" i="16" s="1"/>
  <c r="Q3" i="16" s="1"/>
  <c r="R3" i="16" s="1"/>
  <c r="S3" i="16" s="1"/>
  <c r="T3" i="16" s="1"/>
  <c r="U3" i="16" s="1"/>
  <c r="V3" i="16" s="1"/>
  <c r="W3" i="16" s="1"/>
  <c r="X3" i="16" s="1"/>
  <c r="Y3" i="16" s="1"/>
  <c r="Z3" i="16" s="1"/>
  <c r="AA3" i="16" s="1"/>
  <c r="AB3" i="16" s="1"/>
  <c r="AC3" i="16" s="1"/>
  <c r="AD3" i="16" s="1"/>
  <c r="AE3" i="16" s="1"/>
  <c r="AF3" i="16" s="1"/>
  <c r="AG3" i="16" s="1"/>
  <c r="AH3" i="16" s="1"/>
  <c r="AI3" i="16" s="1"/>
  <c r="AJ3" i="16" s="1"/>
  <c r="AK3" i="16" s="1"/>
  <c r="AL3" i="16" s="1"/>
  <c r="AM3" i="16" s="1"/>
  <c r="AN3" i="16" s="1"/>
  <c r="AO3" i="16" s="1"/>
  <c r="AP3" i="16" s="1"/>
  <c r="AQ3" i="16" s="1"/>
  <c r="AR3" i="16" s="1"/>
  <c r="AS3" i="16" s="1"/>
  <c r="AT3" i="16" s="1"/>
  <c r="AU3" i="16" s="1"/>
  <c r="AV3" i="16" s="1"/>
  <c r="AW3" i="16" s="1"/>
  <c r="AX3" i="16" s="1"/>
  <c r="AY3" i="16" s="1"/>
  <c r="AZ3" i="16" s="1"/>
  <c r="BA3" i="16" s="1"/>
  <c r="BB3" i="16" s="1"/>
  <c r="BC3" i="16" s="1"/>
  <c r="BD3" i="16" s="1"/>
  <c r="BE3" i="16" s="1"/>
  <c r="BF3" i="16" s="1"/>
  <c r="BG3" i="16" s="1"/>
  <c r="BH3" i="16" s="1"/>
  <c r="BI3" i="16" s="1"/>
  <c r="BJ3" i="16" s="1"/>
  <c r="BK3" i="16" s="1"/>
  <c r="BL3" i="16" s="1"/>
  <c r="BM3" i="16" s="1"/>
  <c r="BN3" i="16" s="1"/>
  <c r="BO3" i="16" s="1"/>
  <c r="BP3" i="16" s="1"/>
  <c r="BQ3" i="16" s="1"/>
  <c r="BR3" i="16" s="1"/>
  <c r="BS3" i="16" s="1"/>
  <c r="BT3" i="16" s="1"/>
  <c r="BU3" i="16" s="1"/>
  <c r="BV3" i="16" s="1"/>
  <c r="BW3" i="16" s="1"/>
  <c r="BX3" i="16" s="1"/>
  <c r="BY3" i="16" s="1"/>
  <c r="BZ3" i="16" s="1"/>
  <c r="CA3" i="16" s="1"/>
  <c r="CB3" i="16" s="1"/>
  <c r="CC3" i="16" s="1"/>
  <c r="G206" i="10"/>
  <c r="G205" i="10"/>
  <c r="G187" i="10"/>
  <c r="G184" i="10"/>
  <c r="G183" i="10"/>
  <c r="G182" i="10"/>
  <c r="G181" i="10"/>
  <c r="CB174" i="10"/>
  <c r="CB24" i="10" s="1"/>
  <c r="BY70" i="2" s="1"/>
  <c r="CA174" i="10"/>
  <c r="CA24" i="10" s="1"/>
  <c r="BX70" i="2" s="1"/>
  <c r="BZ174" i="10"/>
  <c r="BZ24" i="10" s="1"/>
  <c r="BY174" i="10"/>
  <c r="BY24" i="10" s="1"/>
  <c r="BV70" i="2" s="1"/>
  <c r="BX174" i="10"/>
  <c r="BX24" i="10" s="1"/>
  <c r="BW174" i="10"/>
  <c r="BW24" i="10" s="1"/>
  <c r="BV174" i="10"/>
  <c r="BV24" i="10" s="1"/>
  <c r="BS70" i="2" s="1"/>
  <c r="BU174" i="10"/>
  <c r="BU24" i="10" s="1"/>
  <c r="BR70" i="2" s="1"/>
  <c r="BT174" i="10"/>
  <c r="BT24" i="10" s="1"/>
  <c r="BQ70" i="2" s="1"/>
  <c r="BS174" i="10"/>
  <c r="BS24" i="10" s="1"/>
  <c r="BP70" i="2" s="1"/>
  <c r="BR174" i="10"/>
  <c r="BR24" i="10" s="1"/>
  <c r="BO70" i="2" s="1"/>
  <c r="BP174" i="10"/>
  <c r="BP24" i="10" s="1"/>
  <c r="BO174" i="10"/>
  <c r="BO24" i="10" s="1"/>
  <c r="BN174" i="10"/>
  <c r="BN24" i="10" s="1"/>
  <c r="BM174" i="10"/>
  <c r="BM24" i="10" s="1"/>
  <c r="BJ70" i="2" s="1"/>
  <c r="BL174" i="10"/>
  <c r="BL24" i="10" s="1"/>
  <c r="BK174" i="10"/>
  <c r="BK24" i="10" s="1"/>
  <c r="BJ174" i="10"/>
  <c r="BJ24" i="10" s="1"/>
  <c r="BG70" i="2" s="1"/>
  <c r="BI174" i="10"/>
  <c r="BI24" i="10" s="1"/>
  <c r="BF70" i="2" s="1"/>
  <c r="BH174" i="10"/>
  <c r="BH24" i="10" s="1"/>
  <c r="BE70" i="2" s="1"/>
  <c r="BG174" i="10"/>
  <c r="BG24" i="10" s="1"/>
  <c r="BF174" i="10"/>
  <c r="BF24" i="10" s="1"/>
  <c r="BD174" i="10"/>
  <c r="BD24" i="10" s="1"/>
  <c r="BC174" i="10"/>
  <c r="BC24" i="10" s="1"/>
  <c r="BB174" i="10"/>
  <c r="BB24" i="10" s="1"/>
  <c r="AY70" i="2" s="1"/>
  <c r="BA174" i="10"/>
  <c r="BA24" i="10" s="1"/>
  <c r="AX70" i="2" s="1"/>
  <c r="AZ174" i="10"/>
  <c r="AZ24" i="10" s="1"/>
  <c r="AY174" i="10"/>
  <c r="AY24" i="10" s="1"/>
  <c r="AV70" i="2" s="1"/>
  <c r="AX174" i="10"/>
  <c r="AX24" i="10" s="1"/>
  <c r="AW174" i="10"/>
  <c r="AW24" i="10" s="1"/>
  <c r="AV174" i="10"/>
  <c r="AV24" i="10" s="1"/>
  <c r="AS70" i="2" s="1"/>
  <c r="AU174" i="10"/>
  <c r="AU24" i="10" s="1"/>
  <c r="AT174" i="10"/>
  <c r="AT24" i="10" s="1"/>
  <c r="AR174" i="10"/>
  <c r="AR24" i="10" s="1"/>
  <c r="AO70" i="2" s="1"/>
  <c r="AQ174" i="10"/>
  <c r="AQ24" i="10" s="1"/>
  <c r="AN70" i="2" s="1"/>
  <c r="AP174" i="10"/>
  <c r="AP24" i="10" s="1"/>
  <c r="AO174" i="10"/>
  <c r="AO24" i="10" s="1"/>
  <c r="AN174" i="10"/>
  <c r="AN24" i="10" s="1"/>
  <c r="AM174" i="10"/>
  <c r="AM24" i="10" s="1"/>
  <c r="AL174" i="10"/>
  <c r="AL24" i="10" s="1"/>
  <c r="AK174" i="10"/>
  <c r="AK24" i="10" s="1"/>
  <c r="AH70" i="2" s="1"/>
  <c r="AJ174" i="10"/>
  <c r="AJ24" i="10" s="1"/>
  <c r="AI174" i="10"/>
  <c r="AI24" i="10" s="1"/>
  <c r="AF70" i="2" s="1"/>
  <c r="AH174" i="10"/>
  <c r="AH24" i="10" s="1"/>
  <c r="AF174" i="10"/>
  <c r="AF24" i="10" s="1"/>
  <c r="AC70" i="2" s="1"/>
  <c r="AE174" i="10"/>
  <c r="AE24" i="10" s="1"/>
  <c r="AD174" i="10"/>
  <c r="AD24" i="10" s="1"/>
  <c r="AA70" i="2" s="1"/>
  <c r="AC174" i="10"/>
  <c r="AC24" i="10" s="1"/>
  <c r="AB174" i="10"/>
  <c r="AB24" i="10" s="1"/>
  <c r="AA174" i="10"/>
  <c r="AA24" i="10" s="1"/>
  <c r="Z174" i="10"/>
  <c r="Z24" i="10" s="1"/>
  <c r="W70" i="2" s="1"/>
  <c r="Y174" i="10"/>
  <c r="Y24" i="10" s="1"/>
  <c r="X174" i="10"/>
  <c r="X24" i="10" s="1"/>
  <c r="W174" i="10"/>
  <c r="W24" i="10" s="1"/>
  <c r="V174" i="10"/>
  <c r="V24" i="10" s="1"/>
  <c r="S70" i="2" s="1"/>
  <c r="T174" i="10"/>
  <c r="T24" i="10" s="1"/>
  <c r="S174" i="10"/>
  <c r="S24" i="10" s="1"/>
  <c r="P70" i="2" s="1"/>
  <c r="R174" i="10"/>
  <c r="R24" i="10" s="1"/>
  <c r="O70" i="2" s="1"/>
  <c r="Q174" i="10"/>
  <c r="Q24" i="10" s="1"/>
  <c r="P174" i="10"/>
  <c r="P24" i="10" s="1"/>
  <c r="M70" i="2" s="1"/>
  <c r="O174" i="10"/>
  <c r="O24" i="10" s="1"/>
  <c r="L70" i="2" s="1"/>
  <c r="N174" i="10"/>
  <c r="N24" i="10" s="1"/>
  <c r="M174" i="10"/>
  <c r="M24" i="10" s="1"/>
  <c r="J70" i="2" s="1"/>
  <c r="L174" i="10"/>
  <c r="L24" i="10" s="1"/>
  <c r="K174" i="10"/>
  <c r="K24" i="10" s="1"/>
  <c r="H70" i="2" s="1"/>
  <c r="J174" i="10"/>
  <c r="J24" i="10" s="1"/>
  <c r="G70" i="2" s="1"/>
  <c r="I174" i="10"/>
  <c r="I24" i="10" s="1"/>
  <c r="F70" i="2" s="1"/>
  <c r="H174" i="10"/>
  <c r="H24" i="10" s="1"/>
  <c r="E70" i="2" s="1"/>
  <c r="G172" i="10"/>
  <c r="G171" i="10"/>
  <c r="E170" i="10"/>
  <c r="G170" i="10" s="1"/>
  <c r="G169" i="10"/>
  <c r="E168" i="10"/>
  <c r="G168" i="10" s="1"/>
  <c r="G167" i="10"/>
  <c r="CB166" i="10"/>
  <c r="CA166" i="10"/>
  <c r="CA23" i="10" s="1"/>
  <c r="BX61" i="2" s="1"/>
  <c r="BZ166" i="10"/>
  <c r="BZ23" i="10" s="1"/>
  <c r="BW61" i="2" s="1"/>
  <c r="BY166" i="10"/>
  <c r="BX166" i="10"/>
  <c r="BX23" i="10" s="1"/>
  <c r="BU61" i="2" s="1"/>
  <c r="BW166" i="10"/>
  <c r="BW23" i="10" s="1"/>
  <c r="BT61" i="2" s="1"/>
  <c r="BV166" i="10"/>
  <c r="BV23" i="10" s="1"/>
  <c r="BS61" i="2" s="1"/>
  <c r="BU166" i="10"/>
  <c r="BU23" i="10" s="1"/>
  <c r="BR61" i="2" s="1"/>
  <c r="BT166" i="10"/>
  <c r="BT23" i="10" s="1"/>
  <c r="BQ61" i="2" s="1"/>
  <c r="BS166" i="10"/>
  <c r="BS23" i="10" s="1"/>
  <c r="BP61" i="2" s="1"/>
  <c r="BR166" i="10"/>
  <c r="BR23" i="10" s="1"/>
  <c r="BO61" i="2" s="1"/>
  <c r="BP166" i="10"/>
  <c r="BP23" i="10" s="1"/>
  <c r="BM61" i="2" s="1"/>
  <c r="BO166" i="10"/>
  <c r="BO23" i="10" s="1"/>
  <c r="BL61" i="2" s="1"/>
  <c r="BN166" i="10"/>
  <c r="BN23" i="10" s="1"/>
  <c r="BK61" i="2" s="1"/>
  <c r="BM166" i="10"/>
  <c r="BM23" i="10" s="1"/>
  <c r="BJ61" i="2" s="1"/>
  <c r="BL166" i="10"/>
  <c r="BL23" i="10" s="1"/>
  <c r="BI61" i="2" s="1"/>
  <c r="BK166" i="10"/>
  <c r="BK23" i="10" s="1"/>
  <c r="BH61" i="2" s="1"/>
  <c r="BJ166" i="10"/>
  <c r="BJ23" i="10" s="1"/>
  <c r="BG61" i="2" s="1"/>
  <c r="BI166" i="10"/>
  <c r="BH166" i="10"/>
  <c r="BH23" i="10" s="1"/>
  <c r="BE61" i="2" s="1"/>
  <c r="BG166" i="10"/>
  <c r="BG23" i="10" s="1"/>
  <c r="BD61" i="2" s="1"/>
  <c r="BF166" i="10"/>
  <c r="BF23" i="10" s="1"/>
  <c r="BC61" i="2" s="1"/>
  <c r="BD166" i="10"/>
  <c r="BD23" i="10" s="1"/>
  <c r="BA61" i="2" s="1"/>
  <c r="BC166" i="10"/>
  <c r="BC23" i="10" s="1"/>
  <c r="AZ61" i="2" s="1"/>
  <c r="BB166" i="10"/>
  <c r="BA166" i="10"/>
  <c r="BA23" i="10" s="1"/>
  <c r="AX61" i="2" s="1"/>
  <c r="AZ166" i="10"/>
  <c r="AZ23" i="10" s="1"/>
  <c r="AW61" i="2" s="1"/>
  <c r="AY166" i="10"/>
  <c r="AY23" i="10" s="1"/>
  <c r="AV61" i="2" s="1"/>
  <c r="AX166" i="10"/>
  <c r="AX23" i="10" s="1"/>
  <c r="AU61" i="2" s="1"/>
  <c r="AW166" i="10"/>
  <c r="AW23" i="10" s="1"/>
  <c r="AT61" i="2" s="1"/>
  <c r="AV166" i="10"/>
  <c r="AV23" i="10" s="1"/>
  <c r="AS61" i="2" s="1"/>
  <c r="AU166" i="10"/>
  <c r="AU23" i="10" s="1"/>
  <c r="AR61" i="2" s="1"/>
  <c r="AT166" i="10"/>
  <c r="AT23" i="10" s="1"/>
  <c r="AQ61" i="2" s="1"/>
  <c r="AR166" i="10"/>
  <c r="AQ166" i="10"/>
  <c r="AQ23" i="10" s="1"/>
  <c r="AN61" i="2" s="1"/>
  <c r="AP166" i="10"/>
  <c r="AP23" i="10" s="1"/>
  <c r="AM61" i="2" s="1"/>
  <c r="AO166" i="10"/>
  <c r="AO23" i="10" s="1"/>
  <c r="AL61" i="2" s="1"/>
  <c r="AN166" i="10"/>
  <c r="AN23" i="10" s="1"/>
  <c r="AK61" i="2" s="1"/>
  <c r="AM166" i="10"/>
  <c r="AM23" i="10" s="1"/>
  <c r="AJ61" i="2" s="1"/>
  <c r="AL166" i="10"/>
  <c r="AL23" i="10" s="1"/>
  <c r="AI61" i="2" s="1"/>
  <c r="AK166" i="10"/>
  <c r="AK23" i="10" s="1"/>
  <c r="AH61" i="2" s="1"/>
  <c r="AJ166" i="10"/>
  <c r="AJ23" i="10" s="1"/>
  <c r="AG61" i="2" s="1"/>
  <c r="AI166" i="10"/>
  <c r="AI23" i="10" s="1"/>
  <c r="AF61" i="2" s="1"/>
  <c r="AH166" i="10"/>
  <c r="AH23" i="10" s="1"/>
  <c r="AE61" i="2" s="1"/>
  <c r="AF166" i="10"/>
  <c r="AF23" i="10" s="1"/>
  <c r="AC61" i="2" s="1"/>
  <c r="AE166" i="10"/>
  <c r="AE23" i="10" s="1"/>
  <c r="AB61" i="2" s="1"/>
  <c r="AD166" i="10"/>
  <c r="AD23" i="10" s="1"/>
  <c r="AA61" i="2" s="1"/>
  <c r="AC166" i="10"/>
  <c r="AC23" i="10" s="1"/>
  <c r="Z61" i="2" s="1"/>
  <c r="AB166" i="10"/>
  <c r="AA166" i="10"/>
  <c r="AA23" i="10" s="1"/>
  <c r="X61" i="2" s="1"/>
  <c r="Z166" i="10"/>
  <c r="Z23" i="10" s="1"/>
  <c r="W61" i="2" s="1"/>
  <c r="Y166" i="10"/>
  <c r="Y23" i="10" s="1"/>
  <c r="V61" i="2" s="1"/>
  <c r="X166" i="10"/>
  <c r="X23" i="10" s="1"/>
  <c r="U61" i="2" s="1"/>
  <c r="W166" i="10"/>
  <c r="W23" i="10" s="1"/>
  <c r="T61" i="2" s="1"/>
  <c r="V166" i="10"/>
  <c r="V23" i="10" s="1"/>
  <c r="S61" i="2" s="1"/>
  <c r="U166" i="10"/>
  <c r="U23" i="10" s="1"/>
  <c r="R61" i="2" s="1"/>
  <c r="T166" i="10"/>
  <c r="T23" i="10" s="1"/>
  <c r="Q61" i="2" s="1"/>
  <c r="S166" i="10"/>
  <c r="S23" i="10" s="1"/>
  <c r="P61" i="2" s="1"/>
  <c r="R166" i="10"/>
  <c r="R23" i="10" s="1"/>
  <c r="O61" i="2" s="1"/>
  <c r="Q166" i="10"/>
  <c r="Q23" i="10" s="1"/>
  <c r="N61" i="2" s="1"/>
  <c r="P166" i="10"/>
  <c r="P23" i="10" s="1"/>
  <c r="M61" i="2" s="1"/>
  <c r="O166" i="10"/>
  <c r="O23" i="10" s="1"/>
  <c r="L61" i="2" s="1"/>
  <c r="N166" i="10"/>
  <c r="N23" i="10" s="1"/>
  <c r="K61" i="2" s="1"/>
  <c r="M166" i="10"/>
  <c r="M23" i="10" s="1"/>
  <c r="J61" i="2" s="1"/>
  <c r="L166" i="10"/>
  <c r="L23" i="10" s="1"/>
  <c r="I61" i="2" s="1"/>
  <c r="K166" i="10"/>
  <c r="K23" i="10" s="1"/>
  <c r="H61" i="2" s="1"/>
  <c r="J166" i="10"/>
  <c r="J23" i="10" s="1"/>
  <c r="G61" i="2" s="1"/>
  <c r="I166" i="10"/>
  <c r="I23" i="10" s="1"/>
  <c r="F61" i="2" s="1"/>
  <c r="H166" i="10"/>
  <c r="H23" i="10" s="1"/>
  <c r="E61" i="2" s="1"/>
  <c r="G164" i="10"/>
  <c r="G163" i="10"/>
  <c r="G162" i="10"/>
  <c r="G161" i="10"/>
  <c r="G160" i="10"/>
  <c r="G159" i="10"/>
  <c r="G158" i="10"/>
  <c r="G157" i="10"/>
  <c r="G156" i="10"/>
  <c r="G155" i="10"/>
  <c r="G154" i="10"/>
  <c r="G153" i="10"/>
  <c r="G152" i="10"/>
  <c r="G151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1" i="10"/>
  <c r="G120" i="10"/>
  <c r="G119" i="10"/>
  <c r="G118" i="10"/>
  <c r="G114" i="10"/>
  <c r="G113" i="10"/>
  <c r="G112" i="10"/>
  <c r="G111" i="10"/>
  <c r="G109" i="10"/>
  <c r="G108" i="10"/>
  <c r="G107" i="10"/>
  <c r="G106" i="10"/>
  <c r="G105" i="10"/>
  <c r="G103" i="10"/>
  <c r="C103" i="10"/>
  <c r="G102" i="10"/>
  <c r="C102" i="10"/>
  <c r="G101" i="10"/>
  <c r="C101" i="10"/>
  <c r="G100" i="10"/>
  <c r="C100" i="10"/>
  <c r="G99" i="10"/>
  <c r="C99" i="10"/>
  <c r="G98" i="10"/>
  <c r="C98" i="10"/>
  <c r="G97" i="10"/>
  <c r="C97" i="10"/>
  <c r="G96" i="10"/>
  <c r="C96" i="10"/>
  <c r="G95" i="10"/>
  <c r="C95" i="10"/>
  <c r="G94" i="10"/>
  <c r="C94" i="10"/>
  <c r="G88" i="10"/>
  <c r="E83" i="10"/>
  <c r="G83" i="10" s="1"/>
  <c r="C83" i="10"/>
  <c r="G82" i="10"/>
  <c r="C82" i="10"/>
  <c r="CB81" i="10"/>
  <c r="CB14" i="10" s="1"/>
  <c r="BY43" i="2" s="1"/>
  <c r="CA81" i="10"/>
  <c r="CA14" i="10" s="1"/>
  <c r="BX43" i="2" s="1"/>
  <c r="BZ81" i="10"/>
  <c r="BZ14" i="10" s="1"/>
  <c r="BW43" i="2" s="1"/>
  <c r="BY81" i="10"/>
  <c r="BY14" i="10" s="1"/>
  <c r="BV43" i="2" s="1"/>
  <c r="BX81" i="10"/>
  <c r="BX14" i="10" s="1"/>
  <c r="BU43" i="2" s="1"/>
  <c r="BW81" i="10"/>
  <c r="BW14" i="10" s="1"/>
  <c r="BT43" i="2" s="1"/>
  <c r="BV81" i="10"/>
  <c r="BV14" i="10" s="1"/>
  <c r="BS43" i="2" s="1"/>
  <c r="BU81" i="10"/>
  <c r="BU14" i="10" s="1"/>
  <c r="BR43" i="2" s="1"/>
  <c r="BT81" i="10"/>
  <c r="BT14" i="10" s="1"/>
  <c r="BQ43" i="2" s="1"/>
  <c r="BS81" i="10"/>
  <c r="BS14" i="10" s="1"/>
  <c r="BP43" i="2" s="1"/>
  <c r="BR81" i="10"/>
  <c r="BR14" i="10" s="1"/>
  <c r="BO43" i="2" s="1"/>
  <c r="BP81" i="10"/>
  <c r="BP14" i="10" s="1"/>
  <c r="BM43" i="2" s="1"/>
  <c r="BO81" i="10"/>
  <c r="BO14" i="10" s="1"/>
  <c r="BL43" i="2" s="1"/>
  <c r="BN81" i="10"/>
  <c r="BN14" i="10" s="1"/>
  <c r="BK43" i="2" s="1"/>
  <c r="BM81" i="10"/>
  <c r="BL81" i="10"/>
  <c r="BL14" i="10" s="1"/>
  <c r="BI43" i="2" s="1"/>
  <c r="BK81" i="10"/>
  <c r="BK14" i="10" s="1"/>
  <c r="BH43" i="2" s="1"/>
  <c r="BJ81" i="10"/>
  <c r="BJ14" i="10" s="1"/>
  <c r="BG43" i="2" s="1"/>
  <c r="BI81" i="10"/>
  <c r="BI14" i="10" s="1"/>
  <c r="BF43" i="2" s="1"/>
  <c r="BH81" i="10"/>
  <c r="BH14" i="10" s="1"/>
  <c r="BE43" i="2" s="1"/>
  <c r="BG81" i="10"/>
  <c r="BG14" i="10" s="1"/>
  <c r="BD43" i="2" s="1"/>
  <c r="BF81" i="10"/>
  <c r="BF14" i="10" s="1"/>
  <c r="BC43" i="2" s="1"/>
  <c r="BD81" i="10"/>
  <c r="BD14" i="10" s="1"/>
  <c r="BA43" i="2" s="1"/>
  <c r="BC81" i="10"/>
  <c r="BC14" i="10" s="1"/>
  <c r="AZ43" i="2" s="1"/>
  <c r="BB81" i="10"/>
  <c r="BB14" i="10" s="1"/>
  <c r="AY43" i="2" s="1"/>
  <c r="BA81" i="10"/>
  <c r="BA14" i="10" s="1"/>
  <c r="AX43" i="2" s="1"/>
  <c r="AZ81" i="10"/>
  <c r="AZ14" i="10" s="1"/>
  <c r="AW43" i="2" s="1"/>
  <c r="AY81" i="10"/>
  <c r="AY14" i="10" s="1"/>
  <c r="AV43" i="2" s="1"/>
  <c r="AX81" i="10"/>
  <c r="AX14" i="10" s="1"/>
  <c r="AU43" i="2" s="1"/>
  <c r="AW81" i="10"/>
  <c r="AW14" i="10" s="1"/>
  <c r="AT43" i="2" s="1"/>
  <c r="AV81" i="10"/>
  <c r="AV14" i="10" s="1"/>
  <c r="AS43" i="2" s="1"/>
  <c r="AU81" i="10"/>
  <c r="AU14" i="10" s="1"/>
  <c r="AR43" i="2" s="1"/>
  <c r="AT81" i="10"/>
  <c r="AT14" i="10" s="1"/>
  <c r="AQ43" i="2" s="1"/>
  <c r="AR81" i="10"/>
  <c r="AR14" i="10" s="1"/>
  <c r="AO43" i="2" s="1"/>
  <c r="AQ81" i="10"/>
  <c r="AQ14" i="10" s="1"/>
  <c r="AN43" i="2" s="1"/>
  <c r="AP81" i="10"/>
  <c r="AP14" i="10" s="1"/>
  <c r="AM43" i="2" s="1"/>
  <c r="AO81" i="10"/>
  <c r="AO14" i="10" s="1"/>
  <c r="AL43" i="2" s="1"/>
  <c r="AN81" i="10"/>
  <c r="AN14" i="10" s="1"/>
  <c r="AK43" i="2" s="1"/>
  <c r="AM81" i="10"/>
  <c r="AM14" i="10" s="1"/>
  <c r="AJ43" i="2" s="1"/>
  <c r="AL81" i="10"/>
  <c r="AL14" i="10" s="1"/>
  <c r="AI43" i="2" s="1"/>
  <c r="AK81" i="10"/>
  <c r="AK14" i="10" s="1"/>
  <c r="AH43" i="2" s="1"/>
  <c r="AJ81" i="10"/>
  <c r="AJ14" i="10" s="1"/>
  <c r="AG43" i="2" s="1"/>
  <c r="AI81" i="10"/>
  <c r="AI14" i="10" s="1"/>
  <c r="AF43" i="2" s="1"/>
  <c r="AH81" i="10"/>
  <c r="AH14" i="10" s="1"/>
  <c r="AE43" i="2" s="1"/>
  <c r="AF81" i="10"/>
  <c r="AF14" i="10" s="1"/>
  <c r="AC43" i="2" s="1"/>
  <c r="AE81" i="10"/>
  <c r="AE14" i="10" s="1"/>
  <c r="AB43" i="2" s="1"/>
  <c r="AD81" i="10"/>
  <c r="AD14" i="10" s="1"/>
  <c r="AA43" i="2" s="1"/>
  <c r="AC81" i="10"/>
  <c r="AC14" i="10" s="1"/>
  <c r="Z43" i="2" s="1"/>
  <c r="AB81" i="10"/>
  <c r="AB14" i="10" s="1"/>
  <c r="Y43" i="2" s="1"/>
  <c r="AA81" i="10"/>
  <c r="AA14" i="10" s="1"/>
  <c r="X43" i="2" s="1"/>
  <c r="Z81" i="10"/>
  <c r="Z14" i="10" s="1"/>
  <c r="W43" i="2" s="1"/>
  <c r="Y81" i="10"/>
  <c r="Y14" i="10" s="1"/>
  <c r="V43" i="2" s="1"/>
  <c r="X81" i="10"/>
  <c r="X14" i="10" s="1"/>
  <c r="U43" i="2" s="1"/>
  <c r="W81" i="10"/>
  <c r="W14" i="10" s="1"/>
  <c r="T43" i="2" s="1"/>
  <c r="V81" i="10"/>
  <c r="V14" i="10" s="1"/>
  <c r="S43" i="2" s="1"/>
  <c r="U81" i="10"/>
  <c r="U14" i="10" s="1"/>
  <c r="R43" i="2" s="1"/>
  <c r="T81" i="10"/>
  <c r="T14" i="10" s="1"/>
  <c r="Q43" i="2" s="1"/>
  <c r="S81" i="10"/>
  <c r="S14" i="10" s="1"/>
  <c r="P43" i="2" s="1"/>
  <c r="R81" i="10"/>
  <c r="R14" i="10" s="1"/>
  <c r="O43" i="2" s="1"/>
  <c r="Q81" i="10"/>
  <c r="Q14" i="10" s="1"/>
  <c r="N43" i="2" s="1"/>
  <c r="P81" i="10"/>
  <c r="P14" i="10" s="1"/>
  <c r="M43" i="2" s="1"/>
  <c r="O81" i="10"/>
  <c r="O14" i="10" s="1"/>
  <c r="L43" i="2" s="1"/>
  <c r="N81" i="10"/>
  <c r="N14" i="10" s="1"/>
  <c r="K43" i="2" s="1"/>
  <c r="M81" i="10"/>
  <c r="M14" i="10" s="1"/>
  <c r="J43" i="2" s="1"/>
  <c r="L81" i="10"/>
  <c r="L14" i="10" s="1"/>
  <c r="I43" i="2" s="1"/>
  <c r="K81" i="10"/>
  <c r="K14" i="10" s="1"/>
  <c r="H43" i="2" s="1"/>
  <c r="J81" i="10"/>
  <c r="J14" i="10" s="1"/>
  <c r="G43" i="2" s="1"/>
  <c r="I81" i="10"/>
  <c r="I14" i="10" s="1"/>
  <c r="F43" i="2" s="1"/>
  <c r="H81" i="10"/>
  <c r="H14" i="10" s="1"/>
  <c r="E43" i="2" s="1"/>
  <c r="G80" i="10"/>
  <c r="CC79" i="10"/>
  <c r="CB79" i="10"/>
  <c r="CA79" i="10"/>
  <c r="BZ79" i="10"/>
  <c r="BY79" i="10"/>
  <c r="BX79" i="10"/>
  <c r="BW79" i="10"/>
  <c r="BV79" i="10"/>
  <c r="BU79" i="10"/>
  <c r="BT79" i="10"/>
  <c r="BS79" i="10"/>
  <c r="BR79" i="10"/>
  <c r="BQ79" i="10"/>
  <c r="BP79" i="10"/>
  <c r="BO79" i="10"/>
  <c r="BN79" i="10"/>
  <c r="BM79" i="10"/>
  <c r="BL79" i="10"/>
  <c r="BK79" i="10"/>
  <c r="BJ79" i="10"/>
  <c r="BI79" i="10"/>
  <c r="BH79" i="10"/>
  <c r="BG79" i="10"/>
  <c r="BF79" i="10"/>
  <c r="BE79" i="10"/>
  <c r="BD79" i="10"/>
  <c r="BC79" i="10"/>
  <c r="BB79" i="10"/>
  <c r="BA79" i="10"/>
  <c r="AZ79" i="10"/>
  <c r="AY79" i="10"/>
  <c r="AX79" i="10"/>
  <c r="AW79" i="10"/>
  <c r="AV79" i="10"/>
  <c r="AU79" i="10"/>
  <c r="AT79" i="10"/>
  <c r="AS79" i="10"/>
  <c r="AR79" i="10"/>
  <c r="AQ79" i="10"/>
  <c r="AP79" i="10"/>
  <c r="AO79" i="10"/>
  <c r="AN79" i="10"/>
  <c r="AM79" i="10"/>
  <c r="AL79" i="10"/>
  <c r="AK79" i="10"/>
  <c r="AJ79" i="10"/>
  <c r="AI79" i="10"/>
  <c r="AH79" i="10"/>
  <c r="AG79" i="10"/>
  <c r="AF79" i="10"/>
  <c r="AE79" i="10"/>
  <c r="AD79" i="10"/>
  <c r="AC79" i="10"/>
  <c r="AB79" i="10"/>
  <c r="AA79" i="10"/>
  <c r="Z79" i="10"/>
  <c r="Y79" i="10"/>
  <c r="X79" i="10"/>
  <c r="W79" i="10"/>
  <c r="V79" i="10"/>
  <c r="U79" i="10"/>
  <c r="T79" i="10"/>
  <c r="S79" i="10"/>
  <c r="R79" i="10"/>
  <c r="Q79" i="10"/>
  <c r="P79" i="10"/>
  <c r="O79" i="10"/>
  <c r="N79" i="10"/>
  <c r="M79" i="10"/>
  <c r="L79" i="10"/>
  <c r="K79" i="10"/>
  <c r="J79" i="10"/>
  <c r="I79" i="10"/>
  <c r="H79" i="10"/>
  <c r="G78" i="10"/>
  <c r="G77" i="10"/>
  <c r="CB76" i="10"/>
  <c r="CA76" i="10"/>
  <c r="BZ76" i="10"/>
  <c r="BY76" i="10"/>
  <c r="BX76" i="10"/>
  <c r="BW76" i="10"/>
  <c r="BV76" i="10"/>
  <c r="BU76" i="10"/>
  <c r="BT76" i="10"/>
  <c r="BS76" i="10"/>
  <c r="BR76" i="10"/>
  <c r="BQ76" i="10"/>
  <c r="BP76" i="10"/>
  <c r="BO76" i="10"/>
  <c r="BN76" i="10"/>
  <c r="BM76" i="10"/>
  <c r="BL76" i="10"/>
  <c r="BK76" i="10"/>
  <c r="BJ76" i="10"/>
  <c r="BI76" i="10"/>
  <c r="BH76" i="10"/>
  <c r="BG76" i="10"/>
  <c r="BF76" i="10"/>
  <c r="BE76" i="10"/>
  <c r="BD76" i="10"/>
  <c r="BC76" i="10"/>
  <c r="BB76" i="10"/>
  <c r="BA76" i="10"/>
  <c r="AZ76" i="10"/>
  <c r="AY76" i="10"/>
  <c r="AX76" i="10"/>
  <c r="AW76" i="10"/>
  <c r="AV76" i="10"/>
  <c r="AU76" i="10"/>
  <c r="AT76" i="10"/>
  <c r="AS76" i="10"/>
  <c r="AR76" i="10"/>
  <c r="AQ76" i="10"/>
  <c r="AP76" i="10"/>
  <c r="AO76" i="10"/>
  <c r="AN76" i="10"/>
  <c r="AL76" i="10"/>
  <c r="AK76" i="10"/>
  <c r="AJ76" i="10"/>
  <c r="AI76" i="10"/>
  <c r="AH76" i="10"/>
  <c r="AF76" i="10"/>
  <c r="AE76" i="10"/>
  <c r="AD76" i="10"/>
  <c r="AC76" i="10"/>
  <c r="AB76" i="10"/>
  <c r="AA76" i="10"/>
  <c r="Z76" i="10"/>
  <c r="Y76" i="10"/>
  <c r="X76" i="10"/>
  <c r="W76" i="10"/>
  <c r="V76" i="10"/>
  <c r="T76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G63" i="10"/>
  <c r="G62" i="10"/>
  <c r="G61" i="10"/>
  <c r="G60" i="10"/>
  <c r="G59" i="10"/>
  <c r="CB57" i="10"/>
  <c r="BY57" i="10"/>
  <c r="BX57" i="10"/>
  <c r="BW57" i="10"/>
  <c r="BV57" i="10"/>
  <c r="BT57" i="10"/>
  <c r="BS57" i="10"/>
  <c r="BR57" i="10"/>
  <c r="BQ57" i="10"/>
  <c r="BO57" i="10"/>
  <c r="BN57" i="10"/>
  <c r="BM57" i="10"/>
  <c r="BL57" i="10"/>
  <c r="BK57" i="10"/>
  <c r="BJ57" i="10"/>
  <c r="BI57" i="10"/>
  <c r="BH57" i="10"/>
  <c r="BG57" i="10"/>
  <c r="BF57" i="10"/>
  <c r="BE57" i="10"/>
  <c r="BD57" i="10"/>
  <c r="BC57" i="10"/>
  <c r="BB57" i="10"/>
  <c r="BA57" i="10"/>
  <c r="AZ57" i="10"/>
  <c r="AY57" i="10"/>
  <c r="AX57" i="10"/>
  <c r="AW57" i="10"/>
  <c r="AV57" i="10"/>
  <c r="AU57" i="10"/>
  <c r="AT57" i="10"/>
  <c r="AS57" i="10"/>
  <c r="AR57" i="10"/>
  <c r="AQ57" i="10"/>
  <c r="AP57" i="10"/>
  <c r="AO57" i="10"/>
  <c r="AN57" i="10"/>
  <c r="AM57" i="10"/>
  <c r="AL57" i="10"/>
  <c r="AK57" i="10"/>
  <c r="AJ57" i="10"/>
  <c r="AI57" i="10"/>
  <c r="AH57" i="10"/>
  <c r="AG57" i="10"/>
  <c r="AF57" i="10"/>
  <c r="AE57" i="10"/>
  <c r="AD57" i="10"/>
  <c r="AC57" i="10"/>
  <c r="AB57" i="10"/>
  <c r="AA57" i="10"/>
  <c r="Z57" i="10"/>
  <c r="Y57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I57" i="10"/>
  <c r="H57" i="10"/>
  <c r="CA57" i="10"/>
  <c r="BZ57" i="10"/>
  <c r="BU57" i="10"/>
  <c r="BP57" i="10"/>
  <c r="G56" i="10"/>
  <c r="G55" i="10"/>
  <c r="G54" i="10"/>
  <c r="G53" i="10"/>
  <c r="G52" i="10"/>
  <c r="G51" i="10"/>
  <c r="G50" i="10"/>
  <c r="CC49" i="10"/>
  <c r="CB49" i="10"/>
  <c r="CA49" i="10"/>
  <c r="BZ49" i="10"/>
  <c r="BY49" i="10"/>
  <c r="BX49" i="10"/>
  <c r="BW49" i="10"/>
  <c r="BV49" i="10"/>
  <c r="BU49" i="10"/>
  <c r="BT49" i="10"/>
  <c r="BS49" i="10"/>
  <c r="BR49" i="10"/>
  <c r="BQ49" i="10"/>
  <c r="BP49" i="10"/>
  <c r="BO49" i="10"/>
  <c r="BN49" i="10"/>
  <c r="BM49" i="10"/>
  <c r="BL49" i="10"/>
  <c r="BK49" i="10"/>
  <c r="BJ49" i="10"/>
  <c r="BI49" i="10"/>
  <c r="BH49" i="10"/>
  <c r="BG49" i="10"/>
  <c r="BF49" i="10"/>
  <c r="BE49" i="10"/>
  <c r="BD49" i="10"/>
  <c r="BC49" i="10"/>
  <c r="BB49" i="10"/>
  <c r="BA49" i="10"/>
  <c r="AZ49" i="10"/>
  <c r="AY49" i="10"/>
  <c r="AX49" i="10"/>
  <c r="AW49" i="10"/>
  <c r="AV49" i="10"/>
  <c r="AU49" i="10"/>
  <c r="AT49" i="10"/>
  <c r="AS49" i="10"/>
  <c r="AR49" i="10"/>
  <c r="AQ49" i="10"/>
  <c r="AP49" i="10"/>
  <c r="AO49" i="10"/>
  <c r="AN49" i="10"/>
  <c r="AM49" i="10"/>
  <c r="AL49" i="10"/>
  <c r="AK49" i="10"/>
  <c r="AJ49" i="10"/>
  <c r="AI49" i="10"/>
  <c r="AH49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8" i="10"/>
  <c r="G47" i="10"/>
  <c r="G46" i="10"/>
  <c r="G45" i="10"/>
  <c r="G44" i="10"/>
  <c r="G43" i="10"/>
  <c r="G42" i="10"/>
  <c r="G41" i="10"/>
  <c r="G40" i="10"/>
  <c r="CC40" i="10" s="1"/>
  <c r="G39" i="10"/>
  <c r="G38" i="10"/>
  <c r="G37" i="10"/>
  <c r="G36" i="10"/>
  <c r="G35" i="10"/>
  <c r="G34" i="10"/>
  <c r="G33" i="10"/>
  <c r="G32" i="10"/>
  <c r="G30" i="10"/>
  <c r="CB29" i="10"/>
  <c r="CA29" i="10"/>
  <c r="BZ29" i="10"/>
  <c r="BY29" i="10"/>
  <c r="BX29" i="10"/>
  <c r="BW29" i="10"/>
  <c r="BV29" i="10"/>
  <c r="BU29" i="10"/>
  <c r="BT29" i="10"/>
  <c r="BS29" i="10"/>
  <c r="BR29" i="10"/>
  <c r="BQ29" i="10"/>
  <c r="BP29" i="10"/>
  <c r="BO29" i="10"/>
  <c r="BN29" i="10"/>
  <c r="BM29" i="10"/>
  <c r="BL29" i="10"/>
  <c r="BK29" i="10"/>
  <c r="BJ29" i="10"/>
  <c r="BI29" i="10"/>
  <c r="BH29" i="10"/>
  <c r="BG29" i="10"/>
  <c r="BF29" i="10"/>
  <c r="BE29" i="10"/>
  <c r="BD29" i="10"/>
  <c r="BC29" i="10"/>
  <c r="BB29" i="10"/>
  <c r="BA29" i="10"/>
  <c r="AZ29" i="10"/>
  <c r="AY29" i="10"/>
  <c r="AX29" i="10"/>
  <c r="AW29" i="10"/>
  <c r="AV29" i="10"/>
  <c r="AU29" i="10"/>
  <c r="AT29" i="10"/>
  <c r="AS29" i="10"/>
  <c r="AR29" i="10"/>
  <c r="AQ29" i="10"/>
  <c r="AP29" i="10"/>
  <c r="AO29" i="10"/>
  <c r="AN29" i="10"/>
  <c r="AM29" i="10"/>
  <c r="AL29" i="10"/>
  <c r="AK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I29" i="10"/>
  <c r="H29" i="10"/>
  <c r="CB26" i="10"/>
  <c r="CA26" i="10"/>
  <c r="BZ26" i="10"/>
  <c r="BY26" i="10"/>
  <c r="BX26" i="10"/>
  <c r="BW26" i="10"/>
  <c r="BV26" i="10"/>
  <c r="BU26" i="10"/>
  <c r="BT26" i="10"/>
  <c r="BS26" i="10"/>
  <c r="BR26" i="10"/>
  <c r="BP26" i="10"/>
  <c r="BO26" i="10"/>
  <c r="BN26" i="10"/>
  <c r="BM26" i="10"/>
  <c r="BL26" i="10"/>
  <c r="BK26" i="10"/>
  <c r="BJ26" i="10"/>
  <c r="BI26" i="10"/>
  <c r="BH26" i="10"/>
  <c r="BG26" i="10"/>
  <c r="BF26" i="10"/>
  <c r="BD26" i="10"/>
  <c r="BC26" i="10"/>
  <c r="BB26" i="10"/>
  <c r="BA26" i="10"/>
  <c r="AZ26" i="10"/>
  <c r="AY26" i="10"/>
  <c r="AX26" i="10"/>
  <c r="AW26" i="10"/>
  <c r="AV26" i="10"/>
  <c r="AU26" i="10"/>
  <c r="AT26" i="10"/>
  <c r="AR26" i="10"/>
  <c r="AQ26" i="10"/>
  <c r="AP26" i="10"/>
  <c r="AO26" i="10"/>
  <c r="AN26" i="10"/>
  <c r="AM26" i="10"/>
  <c r="AL26" i="10"/>
  <c r="AK26" i="10"/>
  <c r="AJ26" i="10"/>
  <c r="AI26" i="10"/>
  <c r="AH26" i="10"/>
  <c r="AF26" i="10"/>
  <c r="AE26" i="10"/>
  <c r="AD26" i="10"/>
  <c r="AC26" i="10"/>
  <c r="AB26" i="10"/>
  <c r="AA26" i="10"/>
  <c r="Z26" i="10"/>
  <c r="Y26" i="10"/>
  <c r="X26" i="10"/>
  <c r="W26" i="10"/>
  <c r="V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CB23" i="10"/>
  <c r="BY61" i="2" s="1"/>
  <c r="BB23" i="10"/>
  <c r="AY61" i="2" s="1"/>
  <c r="AR23" i="10"/>
  <c r="AO61" i="2" s="1"/>
  <c r="AB23" i="10"/>
  <c r="Y61" i="2" s="1"/>
  <c r="G19" i="10"/>
  <c r="G18" i="10"/>
  <c r="G17" i="10"/>
  <c r="G16" i="10"/>
  <c r="CC15" i="10"/>
  <c r="CB15" i="10"/>
  <c r="CA15" i="10"/>
  <c r="BZ15" i="10"/>
  <c r="BY15" i="10"/>
  <c r="BX15" i="10"/>
  <c r="BW15" i="10"/>
  <c r="BV15" i="10"/>
  <c r="BU15" i="10"/>
  <c r="BT15" i="10"/>
  <c r="BS15" i="10"/>
  <c r="BR15" i="10"/>
  <c r="BQ15" i="10"/>
  <c r="BP15" i="10"/>
  <c r="BO15" i="10"/>
  <c r="BN15" i="10"/>
  <c r="BM15" i="10"/>
  <c r="BL15" i="10"/>
  <c r="BK15" i="10"/>
  <c r="BJ15" i="10"/>
  <c r="BI15" i="10"/>
  <c r="BH15" i="10"/>
  <c r="BG15" i="10"/>
  <c r="BF15" i="10"/>
  <c r="BE15" i="10"/>
  <c r="BD15" i="10"/>
  <c r="BC15" i="10"/>
  <c r="BB15" i="10"/>
  <c r="BA15" i="10"/>
  <c r="AZ15" i="10"/>
  <c r="AY15" i="10"/>
  <c r="AX15" i="10"/>
  <c r="AW15" i="10"/>
  <c r="AV15" i="10"/>
  <c r="AU15" i="10"/>
  <c r="AT15" i="10"/>
  <c r="AS15" i="10"/>
  <c r="AR15" i="10"/>
  <c r="AQ15" i="10"/>
  <c r="AP15" i="10"/>
  <c r="AO15" i="10"/>
  <c r="AN15" i="10"/>
  <c r="AM15" i="10"/>
  <c r="AL15" i="10"/>
  <c r="AK15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BM14" i="10"/>
  <c r="BJ43" i="2" s="1"/>
  <c r="H3" i="10"/>
  <c r="I3" i="10" s="1"/>
  <c r="J3" i="10" s="1"/>
  <c r="K3" i="10" s="1"/>
  <c r="L3" i="10" s="1"/>
  <c r="M3" i="10" s="1"/>
  <c r="N3" i="10" s="1"/>
  <c r="O3" i="10" s="1"/>
  <c r="P3" i="10" s="1"/>
  <c r="Q3" i="10" s="1"/>
  <c r="R3" i="10" s="1"/>
  <c r="S3" i="10" s="1"/>
  <c r="T3" i="10" s="1"/>
  <c r="U3" i="10" s="1"/>
  <c r="V3" i="10" s="1"/>
  <c r="W3" i="10" s="1"/>
  <c r="X3" i="10" s="1"/>
  <c r="Y3" i="10" s="1"/>
  <c r="Z3" i="10" s="1"/>
  <c r="AA3" i="10" s="1"/>
  <c r="AB3" i="10" s="1"/>
  <c r="AC3" i="10" s="1"/>
  <c r="AD3" i="10" s="1"/>
  <c r="AE3" i="10" s="1"/>
  <c r="AF3" i="10" s="1"/>
  <c r="AG3" i="10" s="1"/>
  <c r="AH3" i="10" s="1"/>
  <c r="AI3" i="10" s="1"/>
  <c r="AJ3" i="10" s="1"/>
  <c r="AK3" i="10" s="1"/>
  <c r="AL3" i="10" s="1"/>
  <c r="AM3" i="10" s="1"/>
  <c r="AN3" i="10" s="1"/>
  <c r="AO3" i="10" s="1"/>
  <c r="AP3" i="10" s="1"/>
  <c r="AQ3" i="10" s="1"/>
  <c r="AR3" i="10" s="1"/>
  <c r="AS3" i="10" s="1"/>
  <c r="AT3" i="10" s="1"/>
  <c r="AU3" i="10" s="1"/>
  <c r="AV3" i="10" s="1"/>
  <c r="AW3" i="10" s="1"/>
  <c r="AX3" i="10" s="1"/>
  <c r="AY3" i="10" s="1"/>
  <c r="AZ3" i="10" s="1"/>
  <c r="BA3" i="10" s="1"/>
  <c r="BB3" i="10" s="1"/>
  <c r="BC3" i="10" s="1"/>
  <c r="BD3" i="10" s="1"/>
  <c r="BE3" i="10" s="1"/>
  <c r="BF3" i="10" s="1"/>
  <c r="BG3" i="10" s="1"/>
  <c r="BH3" i="10" s="1"/>
  <c r="BI3" i="10" s="1"/>
  <c r="BJ3" i="10" s="1"/>
  <c r="BK3" i="10" s="1"/>
  <c r="BL3" i="10" s="1"/>
  <c r="BM3" i="10" s="1"/>
  <c r="BN3" i="10" s="1"/>
  <c r="BO3" i="10" s="1"/>
  <c r="BP3" i="10" s="1"/>
  <c r="BQ3" i="10" s="1"/>
  <c r="BR3" i="10" s="1"/>
  <c r="BS3" i="10" s="1"/>
  <c r="BT3" i="10" s="1"/>
  <c r="BU3" i="10" s="1"/>
  <c r="BV3" i="10" s="1"/>
  <c r="BW3" i="10" s="1"/>
  <c r="BX3" i="10" s="1"/>
  <c r="BY3" i="10" s="1"/>
  <c r="BZ3" i="10" s="1"/>
  <c r="CA3" i="10" s="1"/>
  <c r="CB3" i="10" s="1"/>
  <c r="CC3" i="10" s="1"/>
  <c r="G206" i="17"/>
  <c r="G205" i="17"/>
  <c r="G204" i="17"/>
  <c r="G203" i="17"/>
  <c r="G199" i="16"/>
  <c r="G194" i="17"/>
  <c r="G193" i="17"/>
  <c r="G191" i="17"/>
  <c r="G189" i="17"/>
  <c r="G188" i="17"/>
  <c r="G187" i="17"/>
  <c r="G184" i="17"/>
  <c r="G183" i="17"/>
  <c r="G182" i="17"/>
  <c r="G181" i="17"/>
  <c r="E178" i="17"/>
  <c r="G177" i="17"/>
  <c r="CB174" i="17"/>
  <c r="CA174" i="17"/>
  <c r="BZ174" i="17"/>
  <c r="BY174" i="17"/>
  <c r="BX174" i="17"/>
  <c r="BW174" i="17"/>
  <c r="BV174" i="17"/>
  <c r="BU174" i="17"/>
  <c r="BT174" i="17"/>
  <c r="BS174" i="17"/>
  <c r="BR174" i="17"/>
  <c r="BP174" i="17"/>
  <c r="BO174" i="17"/>
  <c r="BN174" i="17"/>
  <c r="BM174" i="17"/>
  <c r="BL174" i="17"/>
  <c r="BK174" i="17"/>
  <c r="BJ174" i="17"/>
  <c r="BI174" i="17"/>
  <c r="BH174" i="17"/>
  <c r="BG174" i="17"/>
  <c r="BF174" i="17"/>
  <c r="BD174" i="17"/>
  <c r="BC174" i="17"/>
  <c r="BB174" i="17"/>
  <c r="BA174" i="17"/>
  <c r="AZ174" i="17"/>
  <c r="AY174" i="17"/>
  <c r="AX174" i="17"/>
  <c r="AW174" i="17"/>
  <c r="AV174" i="17"/>
  <c r="AU174" i="17"/>
  <c r="AT174" i="17"/>
  <c r="AR174" i="17"/>
  <c r="AQ174" i="17"/>
  <c r="AP174" i="17"/>
  <c r="AO174" i="17"/>
  <c r="AN174" i="17"/>
  <c r="AM174" i="17"/>
  <c r="AL174" i="17"/>
  <c r="AK174" i="17"/>
  <c r="AJ174" i="17"/>
  <c r="AI174" i="17"/>
  <c r="AH174" i="17"/>
  <c r="AF174" i="17"/>
  <c r="AE174" i="17"/>
  <c r="AD174" i="17"/>
  <c r="AC174" i="17"/>
  <c r="AB174" i="17"/>
  <c r="AA174" i="17"/>
  <c r="Z174" i="17"/>
  <c r="Y174" i="17"/>
  <c r="X174" i="17"/>
  <c r="W174" i="17"/>
  <c r="V174" i="17"/>
  <c r="T174" i="17"/>
  <c r="S174" i="17"/>
  <c r="R174" i="17"/>
  <c r="Q174" i="17"/>
  <c r="P174" i="17"/>
  <c r="O174" i="17"/>
  <c r="N174" i="17"/>
  <c r="M174" i="17"/>
  <c r="L174" i="17"/>
  <c r="K174" i="17"/>
  <c r="J174" i="17"/>
  <c r="I174" i="17"/>
  <c r="H174" i="17"/>
  <c r="E172" i="17"/>
  <c r="G171" i="17"/>
  <c r="E170" i="17"/>
  <c r="G169" i="17"/>
  <c r="E168" i="17"/>
  <c r="G167" i="17"/>
  <c r="CB166" i="17"/>
  <c r="CA166" i="17"/>
  <c r="BZ166" i="17"/>
  <c r="BY166" i="17"/>
  <c r="BX166" i="17"/>
  <c r="BW166" i="17"/>
  <c r="BV166" i="17"/>
  <c r="BU166" i="17"/>
  <c r="BT166" i="17"/>
  <c r="BS166" i="17"/>
  <c r="BR166" i="17"/>
  <c r="BP166" i="17"/>
  <c r="BO166" i="17"/>
  <c r="BN166" i="17"/>
  <c r="BN23" i="17" s="1"/>
  <c r="BK60" i="2" s="1"/>
  <c r="BM166" i="17"/>
  <c r="BL166" i="17"/>
  <c r="BK166" i="17"/>
  <c r="BJ166" i="17"/>
  <c r="BI166" i="17"/>
  <c r="BH166" i="17"/>
  <c r="BG166" i="17"/>
  <c r="BF166" i="17"/>
  <c r="BD166" i="17"/>
  <c r="BC166" i="17"/>
  <c r="BB166" i="17"/>
  <c r="BA166" i="17"/>
  <c r="AZ166" i="17"/>
  <c r="AY166" i="17"/>
  <c r="AX166" i="17"/>
  <c r="AW166" i="17"/>
  <c r="AV166" i="17"/>
  <c r="AU166" i="17"/>
  <c r="AT166" i="17"/>
  <c r="AR166" i="17"/>
  <c r="AQ166" i="17"/>
  <c r="AP166" i="17"/>
  <c r="AO166" i="17"/>
  <c r="AN166" i="17"/>
  <c r="AM166" i="17"/>
  <c r="AL166" i="17"/>
  <c r="AK166" i="17"/>
  <c r="AJ166" i="17"/>
  <c r="AI166" i="17"/>
  <c r="AH166" i="17"/>
  <c r="AF166" i="17"/>
  <c r="AE166" i="17"/>
  <c r="AD166" i="17"/>
  <c r="AC166" i="17"/>
  <c r="AB166" i="17"/>
  <c r="AA166" i="17"/>
  <c r="Z166" i="17"/>
  <c r="Y166" i="17"/>
  <c r="X166" i="17"/>
  <c r="W166" i="17"/>
  <c r="V166" i="17"/>
  <c r="U166" i="17"/>
  <c r="T166" i="17"/>
  <c r="T23" i="17" s="1"/>
  <c r="Q60" i="2" s="1"/>
  <c r="S166" i="17"/>
  <c r="R166" i="17"/>
  <c r="Q166" i="17"/>
  <c r="P166" i="17"/>
  <c r="O166" i="17"/>
  <c r="N166" i="17"/>
  <c r="M166" i="17"/>
  <c r="L166" i="17"/>
  <c r="K166" i="17"/>
  <c r="J166" i="17"/>
  <c r="I166" i="17"/>
  <c r="H166" i="17"/>
  <c r="G164" i="17"/>
  <c r="G163" i="17"/>
  <c r="G162" i="17"/>
  <c r="G161" i="17"/>
  <c r="G159" i="17"/>
  <c r="G158" i="17"/>
  <c r="G157" i="17"/>
  <c r="G156" i="17"/>
  <c r="G154" i="17"/>
  <c r="G153" i="17"/>
  <c r="G152" i="17"/>
  <c r="G151" i="17"/>
  <c r="G149" i="17"/>
  <c r="G148" i="17"/>
  <c r="CC147" i="15"/>
  <c r="CC146" i="15"/>
  <c r="CC144" i="15"/>
  <c r="G143" i="17"/>
  <c r="G142" i="17"/>
  <c r="G141" i="17"/>
  <c r="G140" i="17"/>
  <c r="G139" i="17"/>
  <c r="G138" i="17"/>
  <c r="G137" i="17"/>
  <c r="G136" i="17"/>
  <c r="G135" i="17"/>
  <c r="G134" i="17"/>
  <c r="G133" i="17"/>
  <c r="G132" i="17"/>
  <c r="G131" i="17"/>
  <c r="G130" i="17"/>
  <c r="G129" i="17"/>
  <c r="G128" i="17"/>
  <c r="G127" i="17"/>
  <c r="G126" i="17"/>
  <c r="G125" i="17"/>
  <c r="G124" i="17"/>
  <c r="G123" i="17"/>
  <c r="G121" i="17"/>
  <c r="G120" i="17"/>
  <c r="G119" i="17"/>
  <c r="G118" i="17"/>
  <c r="G114" i="17"/>
  <c r="G113" i="17"/>
  <c r="G112" i="17"/>
  <c r="G111" i="17"/>
  <c r="G109" i="17"/>
  <c r="G108" i="17"/>
  <c r="G107" i="17"/>
  <c r="G106" i="17"/>
  <c r="G105" i="17"/>
  <c r="G103" i="17"/>
  <c r="C103" i="17"/>
  <c r="G102" i="17"/>
  <c r="C102" i="17"/>
  <c r="G101" i="17"/>
  <c r="C101" i="17"/>
  <c r="G100" i="17"/>
  <c r="C100" i="17"/>
  <c r="G99" i="17"/>
  <c r="C99" i="17"/>
  <c r="G98" i="17"/>
  <c r="C98" i="17"/>
  <c r="G97" i="17"/>
  <c r="C97" i="17"/>
  <c r="G96" i="17"/>
  <c r="C96" i="17"/>
  <c r="G95" i="17"/>
  <c r="C95" i="17"/>
  <c r="G94" i="17"/>
  <c r="C94" i="17"/>
  <c r="G92" i="17"/>
  <c r="G91" i="17"/>
  <c r="G90" i="17"/>
  <c r="G89" i="17"/>
  <c r="G88" i="17"/>
  <c r="E83" i="17"/>
  <c r="C83" i="17"/>
  <c r="G82" i="17"/>
  <c r="CB81" i="17"/>
  <c r="CB14" i="17" s="1"/>
  <c r="BY42" i="2" s="1"/>
  <c r="CA81" i="17"/>
  <c r="CA14" i="17" s="1"/>
  <c r="BX42" i="2" s="1"/>
  <c r="BZ81" i="17"/>
  <c r="BZ14" i="17" s="1"/>
  <c r="BW42" i="2" s="1"/>
  <c r="BY81" i="17"/>
  <c r="BY14" i="17" s="1"/>
  <c r="BV42" i="2" s="1"/>
  <c r="BX81" i="17"/>
  <c r="BX14" i="17" s="1"/>
  <c r="BU42" i="2" s="1"/>
  <c r="BW81" i="17"/>
  <c r="BW14" i="17" s="1"/>
  <c r="BT42" i="2" s="1"/>
  <c r="BV81" i="17"/>
  <c r="BV14" i="17" s="1"/>
  <c r="BS42" i="2" s="1"/>
  <c r="BU81" i="17"/>
  <c r="BU14" i="17" s="1"/>
  <c r="BR42" i="2" s="1"/>
  <c r="BT81" i="17"/>
  <c r="BT14" i="17" s="1"/>
  <c r="BQ42" i="2" s="1"/>
  <c r="BS81" i="17"/>
  <c r="BS14" i="17" s="1"/>
  <c r="BP42" i="2" s="1"/>
  <c r="BR81" i="17"/>
  <c r="BR14" i="17" s="1"/>
  <c r="BO42" i="2" s="1"/>
  <c r="BP81" i="17"/>
  <c r="BP14" i="17" s="1"/>
  <c r="BM42" i="2" s="1"/>
  <c r="BO81" i="17"/>
  <c r="BO14" i="17" s="1"/>
  <c r="BL42" i="2" s="1"/>
  <c r="BN81" i="17"/>
  <c r="BN14" i="17" s="1"/>
  <c r="BK42" i="2" s="1"/>
  <c r="BM81" i="17"/>
  <c r="BM14" i="17" s="1"/>
  <c r="BJ42" i="2" s="1"/>
  <c r="BL81" i="17"/>
  <c r="BL14" i="17" s="1"/>
  <c r="BI42" i="2" s="1"/>
  <c r="BK81" i="17"/>
  <c r="BK14" i="17" s="1"/>
  <c r="BH42" i="2" s="1"/>
  <c r="BJ81" i="17"/>
  <c r="BJ14" i="17" s="1"/>
  <c r="BG42" i="2" s="1"/>
  <c r="BI81" i="17"/>
  <c r="BI14" i="17" s="1"/>
  <c r="BF42" i="2" s="1"/>
  <c r="BH81" i="17"/>
  <c r="BH14" i="17" s="1"/>
  <c r="BE42" i="2" s="1"/>
  <c r="BG81" i="17"/>
  <c r="BG14" i="17" s="1"/>
  <c r="BD42" i="2" s="1"/>
  <c r="BF81" i="17"/>
  <c r="BF14" i="17" s="1"/>
  <c r="BC42" i="2" s="1"/>
  <c r="BD81" i="17"/>
  <c r="BD14" i="17" s="1"/>
  <c r="BA42" i="2" s="1"/>
  <c r="BC81" i="17"/>
  <c r="BC14" i="17" s="1"/>
  <c r="AZ42" i="2" s="1"/>
  <c r="BB81" i="17"/>
  <c r="BB14" i="17" s="1"/>
  <c r="AY42" i="2" s="1"/>
  <c r="BA81" i="17"/>
  <c r="BA14" i="17" s="1"/>
  <c r="AX42" i="2" s="1"/>
  <c r="AZ81" i="17"/>
  <c r="AZ14" i="17" s="1"/>
  <c r="AW42" i="2" s="1"/>
  <c r="AY81" i="17"/>
  <c r="AY14" i="17" s="1"/>
  <c r="AV42" i="2" s="1"/>
  <c r="AX81" i="17"/>
  <c r="AX14" i="17" s="1"/>
  <c r="AU42" i="2" s="1"/>
  <c r="AW81" i="17"/>
  <c r="AW14" i="17" s="1"/>
  <c r="AT42" i="2" s="1"/>
  <c r="AV81" i="17"/>
  <c r="AV14" i="17" s="1"/>
  <c r="AS42" i="2" s="1"/>
  <c r="AU81" i="17"/>
  <c r="AU14" i="17" s="1"/>
  <c r="AR42" i="2" s="1"/>
  <c r="AT81" i="17"/>
  <c r="AT14" i="17" s="1"/>
  <c r="AQ42" i="2" s="1"/>
  <c r="AR81" i="17"/>
  <c r="AR14" i="17" s="1"/>
  <c r="AO42" i="2" s="1"/>
  <c r="AQ81" i="17"/>
  <c r="AQ14" i="17" s="1"/>
  <c r="AN42" i="2" s="1"/>
  <c r="AP81" i="17"/>
  <c r="AP14" i="17" s="1"/>
  <c r="AM42" i="2" s="1"/>
  <c r="AO81" i="17"/>
  <c r="AO14" i="17" s="1"/>
  <c r="AL42" i="2" s="1"/>
  <c r="AN81" i="17"/>
  <c r="AN14" i="17" s="1"/>
  <c r="AK42" i="2" s="1"/>
  <c r="AL81" i="17"/>
  <c r="AL14" i="17" s="1"/>
  <c r="AI42" i="2" s="1"/>
  <c r="AK81" i="17"/>
  <c r="AK14" i="17" s="1"/>
  <c r="AH42" i="2" s="1"/>
  <c r="AJ81" i="17"/>
  <c r="AJ14" i="17" s="1"/>
  <c r="AG42" i="2" s="1"/>
  <c r="AI81" i="17"/>
  <c r="AI14" i="17" s="1"/>
  <c r="AF42" i="2" s="1"/>
  <c r="AH81" i="17"/>
  <c r="AH14" i="17" s="1"/>
  <c r="AE42" i="2" s="1"/>
  <c r="AF81" i="17"/>
  <c r="AF14" i="17" s="1"/>
  <c r="AC42" i="2" s="1"/>
  <c r="AE81" i="17"/>
  <c r="AE14" i="17" s="1"/>
  <c r="AB42" i="2" s="1"/>
  <c r="AD81" i="17"/>
  <c r="AD14" i="17" s="1"/>
  <c r="AA42" i="2" s="1"/>
  <c r="AC81" i="17"/>
  <c r="AC14" i="17" s="1"/>
  <c r="Z42" i="2" s="1"/>
  <c r="AB81" i="17"/>
  <c r="AB14" i="17" s="1"/>
  <c r="Y42" i="2" s="1"/>
  <c r="AA81" i="17"/>
  <c r="AA14" i="17" s="1"/>
  <c r="X42" i="2" s="1"/>
  <c r="Z81" i="17"/>
  <c r="Z14" i="17" s="1"/>
  <c r="W42" i="2" s="1"/>
  <c r="Y81" i="17"/>
  <c r="Y14" i="17" s="1"/>
  <c r="V42" i="2" s="1"/>
  <c r="X81" i="17"/>
  <c r="X14" i="17" s="1"/>
  <c r="U42" i="2" s="1"/>
  <c r="W81" i="17"/>
  <c r="W14" i="17" s="1"/>
  <c r="T42" i="2" s="1"/>
  <c r="V81" i="17"/>
  <c r="V14" i="17" s="1"/>
  <c r="S42" i="2" s="1"/>
  <c r="T81" i="17"/>
  <c r="T14" i="17" s="1"/>
  <c r="Q42" i="2" s="1"/>
  <c r="S81" i="17"/>
  <c r="S14" i="17" s="1"/>
  <c r="P42" i="2" s="1"/>
  <c r="R81" i="17"/>
  <c r="R14" i="17" s="1"/>
  <c r="O42" i="2" s="1"/>
  <c r="Q81" i="17"/>
  <c r="Q14" i="17" s="1"/>
  <c r="N42" i="2" s="1"/>
  <c r="P81" i="17"/>
  <c r="P14" i="17" s="1"/>
  <c r="M42" i="2" s="1"/>
  <c r="O81" i="17"/>
  <c r="O14" i="17" s="1"/>
  <c r="L42" i="2" s="1"/>
  <c r="N81" i="17"/>
  <c r="N14" i="17" s="1"/>
  <c r="K42" i="2" s="1"/>
  <c r="M81" i="17"/>
  <c r="M14" i="17" s="1"/>
  <c r="J42" i="2" s="1"/>
  <c r="L81" i="17"/>
  <c r="L14" i="17" s="1"/>
  <c r="I42" i="2" s="1"/>
  <c r="K81" i="17"/>
  <c r="K14" i="17" s="1"/>
  <c r="H42" i="2" s="1"/>
  <c r="J81" i="17"/>
  <c r="J14" i="17" s="1"/>
  <c r="G42" i="2" s="1"/>
  <c r="H81" i="17"/>
  <c r="H14" i="17" s="1"/>
  <c r="E42" i="2" s="1"/>
  <c r="G80" i="17"/>
  <c r="CC79" i="17"/>
  <c r="CB79" i="17"/>
  <c r="CA79" i="17"/>
  <c r="BZ79" i="17"/>
  <c r="BY79" i="17"/>
  <c r="BX79" i="17"/>
  <c r="BW79" i="17"/>
  <c r="BV79" i="17"/>
  <c r="BU79" i="17"/>
  <c r="BT79" i="17"/>
  <c r="BS79" i="17"/>
  <c r="BR79" i="17"/>
  <c r="BQ79" i="17"/>
  <c r="BP79" i="17"/>
  <c r="BO79" i="17"/>
  <c r="BN79" i="17"/>
  <c r="BM79" i="17"/>
  <c r="BL79" i="17"/>
  <c r="BK79" i="17"/>
  <c r="BJ79" i="17"/>
  <c r="BI79" i="17"/>
  <c r="BH79" i="17"/>
  <c r="BG79" i="17"/>
  <c r="BF79" i="17"/>
  <c r="BE79" i="17"/>
  <c r="BD79" i="17"/>
  <c r="BC79" i="17"/>
  <c r="BB79" i="17"/>
  <c r="BA79" i="17"/>
  <c r="AZ79" i="17"/>
  <c r="AY79" i="17"/>
  <c r="AX79" i="17"/>
  <c r="AW79" i="17"/>
  <c r="AV79" i="17"/>
  <c r="AU79" i="17"/>
  <c r="AT79" i="17"/>
  <c r="AS79" i="17"/>
  <c r="AR79" i="17"/>
  <c r="AQ79" i="17"/>
  <c r="AP79" i="17"/>
  <c r="AO79" i="17"/>
  <c r="AN79" i="17"/>
  <c r="AM79" i="17"/>
  <c r="AL79" i="17"/>
  <c r="AK79" i="17"/>
  <c r="AJ79" i="17"/>
  <c r="AI79" i="17"/>
  <c r="AH79" i="17"/>
  <c r="AG79" i="17"/>
  <c r="AF79" i="17"/>
  <c r="AE79" i="17"/>
  <c r="AD79" i="17"/>
  <c r="AC79" i="17"/>
  <c r="AB79" i="17"/>
  <c r="AA79" i="17"/>
  <c r="Z79" i="17"/>
  <c r="Y79" i="17"/>
  <c r="X79" i="17"/>
  <c r="W79" i="17"/>
  <c r="V79" i="17"/>
  <c r="U79" i="17"/>
  <c r="T79" i="17"/>
  <c r="S79" i="17"/>
  <c r="R79" i="17"/>
  <c r="Q79" i="17"/>
  <c r="P79" i="17"/>
  <c r="O79" i="17"/>
  <c r="N79" i="17"/>
  <c r="M79" i="17"/>
  <c r="L79" i="17"/>
  <c r="K79" i="17"/>
  <c r="J79" i="17"/>
  <c r="I79" i="17"/>
  <c r="H79" i="17"/>
  <c r="G78" i="17"/>
  <c r="G77" i="17"/>
  <c r="CB76" i="17"/>
  <c r="CA76" i="17"/>
  <c r="BZ76" i="17"/>
  <c r="BY76" i="17"/>
  <c r="BX76" i="17"/>
  <c r="BW76" i="17"/>
  <c r="BV76" i="17"/>
  <c r="BV79" i="15" s="1"/>
  <c r="BU76" i="17"/>
  <c r="BT76" i="17"/>
  <c r="BS76" i="17"/>
  <c r="BR76" i="17"/>
  <c r="BQ76" i="17"/>
  <c r="BP76" i="17"/>
  <c r="BO76" i="17"/>
  <c r="BN76" i="17"/>
  <c r="BN79" i="15" s="1"/>
  <c r="BM76" i="17"/>
  <c r="BL76" i="17"/>
  <c r="BK76" i="17"/>
  <c r="BJ76" i="17"/>
  <c r="BI76" i="17"/>
  <c r="BH76" i="17"/>
  <c r="BG76" i="17"/>
  <c r="BF76" i="17"/>
  <c r="BF79" i="15" s="1"/>
  <c r="BE76" i="17"/>
  <c r="BD76" i="17"/>
  <c r="BC76" i="17"/>
  <c r="BB76" i="17"/>
  <c r="BA76" i="17"/>
  <c r="AZ76" i="17"/>
  <c r="AY76" i="17"/>
  <c r="AX76" i="17"/>
  <c r="AX79" i="15" s="1"/>
  <c r="AW76" i="17"/>
  <c r="AV76" i="17"/>
  <c r="AU76" i="17"/>
  <c r="AT76" i="17"/>
  <c r="AR76" i="17"/>
  <c r="AQ76" i="17"/>
  <c r="AP76" i="17"/>
  <c r="AO76" i="17"/>
  <c r="AO79" i="15" s="1"/>
  <c r="AN76" i="17"/>
  <c r="AL76" i="17"/>
  <c r="AK76" i="17"/>
  <c r="AJ76" i="17"/>
  <c r="AI76" i="17"/>
  <c r="AH76" i="17"/>
  <c r="AF76" i="17"/>
  <c r="AE76" i="17"/>
  <c r="AE79" i="15" s="1"/>
  <c r="AD76" i="17"/>
  <c r="AC76" i="17"/>
  <c r="AB76" i="17"/>
  <c r="AA76" i="17"/>
  <c r="Z76" i="17"/>
  <c r="Y76" i="17"/>
  <c r="X76" i="17"/>
  <c r="W76" i="17"/>
  <c r="W79" i="15" s="1"/>
  <c r="V76" i="17"/>
  <c r="T76" i="17"/>
  <c r="S76" i="17"/>
  <c r="R76" i="17"/>
  <c r="Q76" i="17"/>
  <c r="P76" i="17"/>
  <c r="O76" i="17"/>
  <c r="N76" i="17"/>
  <c r="M76" i="17"/>
  <c r="L76" i="17"/>
  <c r="K76" i="17"/>
  <c r="J76" i="17"/>
  <c r="H76" i="17"/>
  <c r="G63" i="17"/>
  <c r="G62" i="17"/>
  <c r="G61" i="17"/>
  <c r="G60" i="17"/>
  <c r="G59" i="17"/>
  <c r="CB57" i="17"/>
  <c r="CA57" i="17"/>
  <c r="BZ57" i="17"/>
  <c r="BY57" i="17"/>
  <c r="BX57" i="17"/>
  <c r="BW57" i="17"/>
  <c r="BV57" i="17"/>
  <c r="BU57" i="17"/>
  <c r="BT57" i="17"/>
  <c r="BS57" i="17"/>
  <c r="BR57" i="17"/>
  <c r="BQ57" i="17"/>
  <c r="BP57" i="17"/>
  <c r="BO57" i="17"/>
  <c r="BN57" i="17"/>
  <c r="BM57" i="17"/>
  <c r="BL57" i="17"/>
  <c r="BK57" i="17"/>
  <c r="BJ57" i="17"/>
  <c r="BI57" i="17"/>
  <c r="BH57" i="17"/>
  <c r="BG57" i="17"/>
  <c r="BF57" i="17"/>
  <c r="BE57" i="17"/>
  <c r="BD57" i="17"/>
  <c r="BC57" i="17"/>
  <c r="BB57" i="17"/>
  <c r="BA57" i="17"/>
  <c r="AZ57" i="17"/>
  <c r="AY57" i="17"/>
  <c r="AX57" i="17"/>
  <c r="AW57" i="17"/>
  <c r="AV57" i="17"/>
  <c r="AU57" i="17"/>
  <c r="AT57" i="17"/>
  <c r="AS57" i="17"/>
  <c r="AR57" i="17"/>
  <c r="AQ57" i="17"/>
  <c r="AP57" i="17"/>
  <c r="AO57" i="17"/>
  <c r="AN57" i="17"/>
  <c r="AM57" i="17"/>
  <c r="AL57" i="17"/>
  <c r="AK57" i="17"/>
  <c r="AJ57" i="17"/>
  <c r="AI57" i="17"/>
  <c r="AH57" i="17"/>
  <c r="AG57" i="17"/>
  <c r="AF57" i="17"/>
  <c r="AE57" i="17"/>
  <c r="AD57" i="17"/>
  <c r="AC57" i="17"/>
  <c r="AB57" i="17"/>
  <c r="AA57" i="17"/>
  <c r="Z57" i="17"/>
  <c r="Y57" i="17"/>
  <c r="X57" i="17"/>
  <c r="W57" i="17"/>
  <c r="V57" i="17"/>
  <c r="U57" i="17"/>
  <c r="T57" i="17"/>
  <c r="S57" i="17"/>
  <c r="R57" i="17"/>
  <c r="Q57" i="17"/>
  <c r="P57" i="17"/>
  <c r="O57" i="17"/>
  <c r="N57" i="17"/>
  <c r="M57" i="17"/>
  <c r="L57" i="17"/>
  <c r="K57" i="17"/>
  <c r="J57" i="17"/>
  <c r="I57" i="17"/>
  <c r="H57" i="17"/>
  <c r="G56" i="17"/>
  <c r="G55" i="17"/>
  <c r="G54" i="17"/>
  <c r="G53" i="17"/>
  <c r="G52" i="17"/>
  <c r="G51" i="17"/>
  <c r="G50" i="17"/>
  <c r="CC49" i="17"/>
  <c r="CB49" i="17"/>
  <c r="CA49" i="17"/>
  <c r="BZ49" i="17"/>
  <c r="BY49" i="17"/>
  <c r="BX49" i="17"/>
  <c r="BW49" i="17"/>
  <c r="BV49" i="17"/>
  <c r="BU49" i="17"/>
  <c r="BT49" i="17"/>
  <c r="BS49" i="17"/>
  <c r="BR49" i="17"/>
  <c r="BQ49" i="17"/>
  <c r="BP49" i="17"/>
  <c r="BO49" i="17"/>
  <c r="BN49" i="17"/>
  <c r="BM49" i="17"/>
  <c r="BL49" i="17"/>
  <c r="BK49" i="17"/>
  <c r="BJ49" i="17"/>
  <c r="BI49" i="17"/>
  <c r="BH49" i="17"/>
  <c r="BG49" i="17"/>
  <c r="BF49" i="17"/>
  <c r="BE49" i="17"/>
  <c r="BD49" i="17"/>
  <c r="BC49" i="17"/>
  <c r="BB49" i="17"/>
  <c r="BA49" i="17"/>
  <c r="AZ49" i="17"/>
  <c r="AY49" i="17"/>
  <c r="AX49" i="17"/>
  <c r="AW49" i="17"/>
  <c r="AV49" i="17"/>
  <c r="AU49" i="17"/>
  <c r="AT49" i="17"/>
  <c r="AS49" i="17"/>
  <c r="AR49" i="17"/>
  <c r="AQ49" i="17"/>
  <c r="AP49" i="17"/>
  <c r="AO49" i="17"/>
  <c r="AN49" i="17"/>
  <c r="AM49" i="17"/>
  <c r="AL49" i="17"/>
  <c r="AK49" i="17"/>
  <c r="AJ49" i="17"/>
  <c r="AI49" i="17"/>
  <c r="AH49" i="17"/>
  <c r="AG49" i="17"/>
  <c r="AF49" i="17"/>
  <c r="AE49" i="17"/>
  <c r="AD49" i="17"/>
  <c r="AC49" i="17"/>
  <c r="AB49" i="17"/>
  <c r="AA49" i="17"/>
  <c r="Z49" i="17"/>
  <c r="Y49" i="17"/>
  <c r="X49" i="17"/>
  <c r="W49" i="17"/>
  <c r="V49" i="17"/>
  <c r="U49" i="17"/>
  <c r="T49" i="17"/>
  <c r="S49" i="17"/>
  <c r="R49" i="17"/>
  <c r="Q49" i="17"/>
  <c r="P49" i="17"/>
  <c r="O49" i="17"/>
  <c r="N49" i="17"/>
  <c r="M49" i="17"/>
  <c r="L49" i="17"/>
  <c r="K49" i="17"/>
  <c r="J49" i="17"/>
  <c r="I49" i="17"/>
  <c r="H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0" i="17"/>
  <c r="CB29" i="17"/>
  <c r="CA29" i="17"/>
  <c r="BZ29" i="17"/>
  <c r="BY29" i="17"/>
  <c r="BX29" i="17"/>
  <c r="BW29" i="17"/>
  <c r="BV29" i="17"/>
  <c r="BU29" i="17"/>
  <c r="BT29" i="17"/>
  <c r="BS29" i="17"/>
  <c r="BR29" i="17"/>
  <c r="BQ29" i="17"/>
  <c r="BP29" i="17"/>
  <c r="BO29" i="17"/>
  <c r="BN29" i="17"/>
  <c r="BM29" i="17"/>
  <c r="BL29" i="17"/>
  <c r="BK29" i="17"/>
  <c r="BJ29" i="17"/>
  <c r="BI29" i="17"/>
  <c r="BH29" i="17"/>
  <c r="BG29" i="17"/>
  <c r="BF29" i="17"/>
  <c r="BE29" i="17"/>
  <c r="BD29" i="17"/>
  <c r="BC29" i="17"/>
  <c r="BB29" i="17"/>
  <c r="BA29" i="17"/>
  <c r="AZ29" i="17"/>
  <c r="AY29" i="17"/>
  <c r="AX29" i="17"/>
  <c r="AW29" i="17"/>
  <c r="AV29" i="17"/>
  <c r="AU29" i="17"/>
  <c r="AT29" i="17"/>
  <c r="AS29" i="17"/>
  <c r="AR29" i="17"/>
  <c r="AQ29" i="17"/>
  <c r="AP29" i="17"/>
  <c r="AO29" i="17"/>
  <c r="AN29" i="17"/>
  <c r="AM29" i="17"/>
  <c r="AL29" i="17"/>
  <c r="AK29" i="17"/>
  <c r="AJ29" i="17"/>
  <c r="AI29" i="17"/>
  <c r="AH29" i="17"/>
  <c r="AG29" i="17"/>
  <c r="AF29" i="17"/>
  <c r="AE29" i="17"/>
  <c r="AD29" i="17"/>
  <c r="AC29" i="17"/>
  <c r="AB29" i="17"/>
  <c r="AA29" i="17"/>
  <c r="Z29" i="17"/>
  <c r="Y29" i="17"/>
  <c r="X29" i="17"/>
  <c r="W29" i="17"/>
  <c r="V29" i="17"/>
  <c r="U29" i="17"/>
  <c r="T29" i="17"/>
  <c r="S29" i="17"/>
  <c r="R29" i="17"/>
  <c r="Q29" i="17"/>
  <c r="P29" i="17"/>
  <c r="O29" i="17"/>
  <c r="N29" i="17"/>
  <c r="M29" i="17"/>
  <c r="L29" i="17"/>
  <c r="K29" i="17"/>
  <c r="I29" i="17"/>
  <c r="H29" i="17"/>
  <c r="CB26" i="17"/>
  <c r="CA26" i="17"/>
  <c r="BZ26" i="17"/>
  <c r="BY26" i="17"/>
  <c r="BX26" i="17"/>
  <c r="BW26" i="17"/>
  <c r="BV26" i="17"/>
  <c r="BU26" i="17"/>
  <c r="BT26" i="17"/>
  <c r="BS26" i="17"/>
  <c r="BR26" i="17"/>
  <c r="BP26" i="17"/>
  <c r="BO26" i="17"/>
  <c r="BN26" i="17"/>
  <c r="BM26" i="17"/>
  <c r="BL26" i="17"/>
  <c r="BK26" i="17"/>
  <c r="BJ26" i="17"/>
  <c r="BI26" i="17"/>
  <c r="BH26" i="17"/>
  <c r="BG26" i="17"/>
  <c r="BF26" i="17"/>
  <c r="BD26" i="17"/>
  <c r="BC26" i="17"/>
  <c r="BB26" i="17"/>
  <c r="BA26" i="17"/>
  <c r="AZ26" i="17"/>
  <c r="AY26" i="17"/>
  <c r="AX26" i="17"/>
  <c r="AW26" i="17"/>
  <c r="AV26" i="17"/>
  <c r="AU26" i="17"/>
  <c r="AT26" i="17"/>
  <c r="AR26" i="17"/>
  <c r="AQ26" i="17"/>
  <c r="AP26" i="17"/>
  <c r="AO26" i="17"/>
  <c r="AN26" i="17"/>
  <c r="AM26" i="17"/>
  <c r="AL26" i="17"/>
  <c r="AK26" i="17"/>
  <c r="AJ26" i="17"/>
  <c r="AI26" i="17"/>
  <c r="AH26" i="17"/>
  <c r="AF26" i="17"/>
  <c r="AE26" i="17"/>
  <c r="AD26" i="17"/>
  <c r="AC26" i="17"/>
  <c r="AB26" i="17"/>
  <c r="AA26" i="17"/>
  <c r="Z26" i="17"/>
  <c r="Y26" i="17"/>
  <c r="X26" i="17"/>
  <c r="W26" i="17"/>
  <c r="V26" i="17"/>
  <c r="T26" i="17"/>
  <c r="S26" i="17"/>
  <c r="R26" i="17"/>
  <c r="Q26" i="17"/>
  <c r="P26" i="17"/>
  <c r="O26" i="17"/>
  <c r="N26" i="17"/>
  <c r="M26" i="17"/>
  <c r="L26" i="17"/>
  <c r="K26" i="17"/>
  <c r="J26" i="17"/>
  <c r="I26" i="17"/>
  <c r="H26" i="17"/>
  <c r="G19" i="17"/>
  <c r="G18" i="17"/>
  <c r="G17" i="17"/>
  <c r="G16" i="17"/>
  <c r="CC15" i="17"/>
  <c r="CB15" i="17"/>
  <c r="CA15" i="17"/>
  <c r="BZ15" i="17"/>
  <c r="BY15" i="17"/>
  <c r="BX15" i="17"/>
  <c r="BW15" i="17"/>
  <c r="BV15" i="17"/>
  <c r="BU15" i="17"/>
  <c r="BT15" i="17"/>
  <c r="BS15" i="17"/>
  <c r="BR15" i="17"/>
  <c r="BQ15" i="17"/>
  <c r="BP15" i="17"/>
  <c r="BO15" i="17"/>
  <c r="BN15" i="17"/>
  <c r="BM15" i="17"/>
  <c r="BL15" i="17"/>
  <c r="BK15" i="17"/>
  <c r="BJ15" i="17"/>
  <c r="BI15" i="17"/>
  <c r="BH15" i="17"/>
  <c r="BG15" i="17"/>
  <c r="BF15" i="17"/>
  <c r="BE15" i="17"/>
  <c r="BD15" i="17"/>
  <c r="BC15" i="17"/>
  <c r="BB15" i="17"/>
  <c r="BA15" i="17"/>
  <c r="AZ15" i="17"/>
  <c r="AY15" i="17"/>
  <c r="AX15" i="17"/>
  <c r="AW15" i="17"/>
  <c r="AV15" i="17"/>
  <c r="AU15" i="17"/>
  <c r="AT15" i="17"/>
  <c r="AS15" i="17"/>
  <c r="AR15" i="17"/>
  <c r="AQ15" i="17"/>
  <c r="AP15" i="17"/>
  <c r="AO15" i="17"/>
  <c r="AN15" i="17"/>
  <c r="AM15" i="17"/>
  <c r="AL15" i="17"/>
  <c r="AK15" i="17"/>
  <c r="AJ15" i="17"/>
  <c r="AI15" i="17"/>
  <c r="AH15" i="17"/>
  <c r="AG15" i="17"/>
  <c r="AF15" i="17"/>
  <c r="AE15" i="17"/>
  <c r="AD15" i="17"/>
  <c r="AC15" i="17"/>
  <c r="AB15" i="17"/>
  <c r="AA15" i="17"/>
  <c r="Z15" i="17"/>
  <c r="Y15" i="17"/>
  <c r="X15" i="17"/>
  <c r="W15" i="17"/>
  <c r="V15" i="17"/>
  <c r="U15" i="17"/>
  <c r="T15" i="17"/>
  <c r="S15" i="17"/>
  <c r="R15" i="17"/>
  <c r="Q15" i="17"/>
  <c r="P15" i="17"/>
  <c r="O15" i="17"/>
  <c r="N15" i="17"/>
  <c r="M15" i="17"/>
  <c r="L15" i="17"/>
  <c r="K15" i="17"/>
  <c r="J15" i="17"/>
  <c r="I15" i="17"/>
  <c r="H15" i="17"/>
  <c r="H3" i="17"/>
  <c r="I3" i="17" s="1"/>
  <c r="J3" i="17" s="1"/>
  <c r="K3" i="17" s="1"/>
  <c r="L3" i="17" s="1"/>
  <c r="M3" i="17" s="1"/>
  <c r="N3" i="17" s="1"/>
  <c r="O3" i="17" s="1"/>
  <c r="P3" i="17" s="1"/>
  <c r="Q3" i="17" s="1"/>
  <c r="R3" i="17" s="1"/>
  <c r="S3" i="17" s="1"/>
  <c r="T3" i="17" s="1"/>
  <c r="U3" i="17" s="1"/>
  <c r="V3" i="17" s="1"/>
  <c r="W3" i="17" s="1"/>
  <c r="X3" i="17" s="1"/>
  <c r="Y3" i="17" s="1"/>
  <c r="Z3" i="17" s="1"/>
  <c r="AA3" i="17" s="1"/>
  <c r="AB3" i="17" s="1"/>
  <c r="AC3" i="17" s="1"/>
  <c r="AD3" i="17" s="1"/>
  <c r="AE3" i="17" s="1"/>
  <c r="AF3" i="17" s="1"/>
  <c r="AG3" i="17" s="1"/>
  <c r="AH3" i="17" s="1"/>
  <c r="AI3" i="17" s="1"/>
  <c r="AJ3" i="17" s="1"/>
  <c r="AK3" i="17" s="1"/>
  <c r="AL3" i="17" s="1"/>
  <c r="AM3" i="17" s="1"/>
  <c r="AN3" i="17" s="1"/>
  <c r="AO3" i="17" s="1"/>
  <c r="AP3" i="17" s="1"/>
  <c r="AQ3" i="17" s="1"/>
  <c r="AR3" i="17" s="1"/>
  <c r="AS3" i="17" s="1"/>
  <c r="AT3" i="17" s="1"/>
  <c r="AU3" i="17" s="1"/>
  <c r="AV3" i="17" s="1"/>
  <c r="AW3" i="17" s="1"/>
  <c r="AX3" i="17" s="1"/>
  <c r="AY3" i="17" s="1"/>
  <c r="AZ3" i="17" s="1"/>
  <c r="BA3" i="17" s="1"/>
  <c r="BB3" i="17" s="1"/>
  <c r="BC3" i="17" s="1"/>
  <c r="BD3" i="17" s="1"/>
  <c r="BE3" i="17" s="1"/>
  <c r="BF3" i="17" s="1"/>
  <c r="BG3" i="17" s="1"/>
  <c r="BH3" i="17" s="1"/>
  <c r="BI3" i="17" s="1"/>
  <c r="BJ3" i="17" s="1"/>
  <c r="BK3" i="17" s="1"/>
  <c r="BL3" i="17" s="1"/>
  <c r="BM3" i="17" s="1"/>
  <c r="BN3" i="17" s="1"/>
  <c r="BO3" i="17" s="1"/>
  <c r="BP3" i="17" s="1"/>
  <c r="BQ3" i="17" s="1"/>
  <c r="BR3" i="17" s="1"/>
  <c r="BS3" i="17" s="1"/>
  <c r="BT3" i="17" s="1"/>
  <c r="BU3" i="17" s="1"/>
  <c r="BV3" i="17" s="1"/>
  <c r="BW3" i="17" s="1"/>
  <c r="BX3" i="17" s="1"/>
  <c r="BY3" i="17" s="1"/>
  <c r="BZ3" i="17" s="1"/>
  <c r="CA3" i="17" s="1"/>
  <c r="CB3" i="17" s="1"/>
  <c r="CC3" i="17" s="1"/>
  <c r="C103" i="15"/>
  <c r="C102" i="15"/>
  <c r="C101" i="15"/>
  <c r="C100" i="15"/>
  <c r="C99" i="15"/>
  <c r="C98" i="15"/>
  <c r="C97" i="15"/>
  <c r="C96" i="15"/>
  <c r="C95" i="15"/>
  <c r="C94" i="15"/>
  <c r="CC79" i="15"/>
  <c r="CA79" i="15"/>
  <c r="BZ79" i="15"/>
  <c r="BY79" i="15"/>
  <c r="BX79" i="15"/>
  <c r="BW79" i="15"/>
  <c r="BU79" i="15"/>
  <c r="BS79" i="15"/>
  <c r="BR79" i="15"/>
  <c r="BQ79" i="15"/>
  <c r="BP79" i="15"/>
  <c r="BO79" i="15"/>
  <c r="BM79" i="15"/>
  <c r="BK79" i="15"/>
  <c r="BJ79" i="15"/>
  <c r="BI79" i="15"/>
  <c r="BH79" i="15"/>
  <c r="BG79" i="15"/>
  <c r="BE79" i="15"/>
  <c r="BC79" i="15"/>
  <c r="BB79" i="15"/>
  <c r="BA79" i="15"/>
  <c r="AZ79" i="15"/>
  <c r="AY79" i="15"/>
  <c r="AW79" i="15"/>
  <c r="AU79" i="15"/>
  <c r="AT79" i="15"/>
  <c r="AR79" i="15"/>
  <c r="AQ79" i="15"/>
  <c r="AP79" i="15"/>
  <c r="AN79" i="15"/>
  <c r="AL79" i="15"/>
  <c r="AK79" i="15"/>
  <c r="AJ79" i="15"/>
  <c r="AI79" i="15"/>
  <c r="AH79" i="15"/>
  <c r="AF79" i="15"/>
  <c r="AD79" i="15"/>
  <c r="AB79" i="15"/>
  <c r="AA79" i="15"/>
  <c r="Z79" i="15"/>
  <c r="Y79" i="15"/>
  <c r="X79" i="15"/>
  <c r="V79" i="15"/>
  <c r="T79" i="15"/>
  <c r="S79" i="15"/>
  <c r="R79" i="15"/>
  <c r="Q79" i="15"/>
  <c r="P79" i="15"/>
  <c r="O79" i="15"/>
  <c r="N79" i="15"/>
  <c r="M79" i="15"/>
  <c r="L79" i="15"/>
  <c r="K79" i="15"/>
  <c r="J79" i="15"/>
  <c r="H79" i="15"/>
  <c r="AB76" i="15"/>
  <c r="CB66" i="15"/>
  <c r="CA66" i="15"/>
  <c r="BZ66" i="15"/>
  <c r="BY66" i="15"/>
  <c r="BX66" i="15"/>
  <c r="BW66" i="15"/>
  <c r="BV66" i="15"/>
  <c r="BU66" i="15"/>
  <c r="BT66" i="15"/>
  <c r="BS66" i="15"/>
  <c r="BR66" i="15"/>
  <c r="BQ66" i="15"/>
  <c r="BP66" i="15"/>
  <c r="BO66" i="15"/>
  <c r="BN66" i="15"/>
  <c r="BM66" i="15"/>
  <c r="BL66" i="15"/>
  <c r="BK66" i="15"/>
  <c r="BJ66" i="15"/>
  <c r="BI66" i="15"/>
  <c r="BH66" i="15"/>
  <c r="BG66" i="15"/>
  <c r="BF66" i="15"/>
  <c r="BE66" i="15"/>
  <c r="BD66" i="15"/>
  <c r="BC66" i="15"/>
  <c r="BB66" i="15"/>
  <c r="BA66" i="15"/>
  <c r="AZ66" i="15"/>
  <c r="AY66" i="15"/>
  <c r="AX66" i="15"/>
  <c r="AW66" i="15"/>
  <c r="AV66" i="15"/>
  <c r="AU66" i="15"/>
  <c r="AT66" i="15"/>
  <c r="AS66" i="15"/>
  <c r="AR66" i="15"/>
  <c r="AQ66" i="15"/>
  <c r="AP66" i="15"/>
  <c r="AO66" i="15"/>
  <c r="AN66" i="15"/>
  <c r="AM66" i="15"/>
  <c r="AL66" i="15"/>
  <c r="AK66" i="15"/>
  <c r="AJ66" i="15"/>
  <c r="AI66" i="15"/>
  <c r="AH66" i="15"/>
  <c r="AG66" i="15"/>
  <c r="AF66" i="15"/>
  <c r="AE66" i="15"/>
  <c r="AD66" i="15"/>
  <c r="AC66" i="15"/>
  <c r="AB66" i="15"/>
  <c r="AA66" i="15"/>
  <c r="Z66" i="15"/>
  <c r="Y66" i="15"/>
  <c r="X66" i="15"/>
  <c r="W66" i="15"/>
  <c r="V66" i="15"/>
  <c r="U66" i="15"/>
  <c r="T66" i="15"/>
  <c r="S66" i="15"/>
  <c r="R66" i="15"/>
  <c r="Q66" i="15"/>
  <c r="P66" i="15"/>
  <c r="O66" i="15"/>
  <c r="N66" i="15"/>
  <c r="M66" i="15"/>
  <c r="L66" i="15"/>
  <c r="K66" i="15"/>
  <c r="J66" i="15"/>
  <c r="I66" i="15"/>
  <c r="H66" i="15"/>
  <c r="CC65" i="15"/>
  <c r="CB65" i="15"/>
  <c r="CA65" i="15"/>
  <c r="BZ65" i="15"/>
  <c r="BY65" i="15"/>
  <c r="BX65" i="15"/>
  <c r="BW65" i="15"/>
  <c r="BV65" i="15"/>
  <c r="BU65" i="15"/>
  <c r="BT65" i="15"/>
  <c r="BS65" i="15"/>
  <c r="BR65" i="15"/>
  <c r="BQ65" i="15"/>
  <c r="BP65" i="15"/>
  <c r="BO65" i="15"/>
  <c r="BN65" i="15"/>
  <c r="BM65" i="15"/>
  <c r="BL65" i="15"/>
  <c r="BK65" i="15"/>
  <c r="BJ65" i="15"/>
  <c r="BI65" i="15"/>
  <c r="BH65" i="15"/>
  <c r="BG65" i="15"/>
  <c r="BF65" i="15"/>
  <c r="BE65" i="15"/>
  <c r="BD65" i="15"/>
  <c r="BC65" i="15"/>
  <c r="BB65" i="15"/>
  <c r="BA65" i="15"/>
  <c r="AZ65" i="15"/>
  <c r="AY65" i="15"/>
  <c r="AX65" i="15"/>
  <c r="AW65" i="15"/>
  <c r="AV65" i="15"/>
  <c r="AU65" i="15"/>
  <c r="AT65" i="15"/>
  <c r="AS65" i="15"/>
  <c r="AR65" i="15"/>
  <c r="AQ65" i="15"/>
  <c r="AP65" i="15"/>
  <c r="AO65" i="15"/>
  <c r="AN65" i="15"/>
  <c r="AM65" i="15"/>
  <c r="AL65" i="15"/>
  <c r="AK65" i="15"/>
  <c r="AJ65" i="15"/>
  <c r="AI65" i="15"/>
  <c r="AH65" i="15"/>
  <c r="AG65" i="15"/>
  <c r="AF65" i="15"/>
  <c r="AE65" i="15"/>
  <c r="AD65" i="15"/>
  <c r="AC65" i="15"/>
  <c r="AB65" i="15"/>
  <c r="AA65" i="15"/>
  <c r="Z65" i="15"/>
  <c r="Y65" i="15"/>
  <c r="X65" i="15"/>
  <c r="W65" i="15"/>
  <c r="V65" i="15"/>
  <c r="U65" i="15"/>
  <c r="T65" i="15"/>
  <c r="S65" i="15"/>
  <c r="R65" i="15"/>
  <c r="Q65" i="15"/>
  <c r="P65" i="15"/>
  <c r="O65" i="15"/>
  <c r="N65" i="15"/>
  <c r="M65" i="15"/>
  <c r="L65" i="15"/>
  <c r="K65" i="15"/>
  <c r="J65" i="15"/>
  <c r="I65" i="15"/>
  <c r="H65" i="15"/>
  <c r="CC64" i="15"/>
  <c r="CB64" i="15"/>
  <c r="CA64" i="15"/>
  <c r="BZ64" i="15"/>
  <c r="BY64" i="15"/>
  <c r="BX64" i="15"/>
  <c r="BW64" i="15"/>
  <c r="BV64" i="15"/>
  <c r="BU64" i="15"/>
  <c r="BT64" i="15"/>
  <c r="BS64" i="15"/>
  <c r="BR64" i="15"/>
  <c r="BQ64" i="15"/>
  <c r="BP64" i="15"/>
  <c r="BO64" i="15"/>
  <c r="BN64" i="15"/>
  <c r="BM64" i="15"/>
  <c r="BL64" i="15"/>
  <c r="BK64" i="15"/>
  <c r="BJ64" i="15"/>
  <c r="BI64" i="15"/>
  <c r="BH64" i="15"/>
  <c r="BG64" i="15"/>
  <c r="BF64" i="15"/>
  <c r="BE64" i="15"/>
  <c r="BD64" i="15"/>
  <c r="BC64" i="15"/>
  <c r="BB64" i="15"/>
  <c r="BA64" i="15"/>
  <c r="AZ64" i="15"/>
  <c r="AY64" i="15"/>
  <c r="AX64" i="15"/>
  <c r="AW64" i="15"/>
  <c r="AV64" i="15"/>
  <c r="AU64" i="15"/>
  <c r="AT64" i="15"/>
  <c r="AS64" i="15"/>
  <c r="AR64" i="15"/>
  <c r="AQ64" i="15"/>
  <c r="AP64" i="15"/>
  <c r="AO64" i="15"/>
  <c r="AN64" i="15"/>
  <c r="AM64" i="15"/>
  <c r="AL64" i="15"/>
  <c r="AK64" i="15"/>
  <c r="AJ64" i="15"/>
  <c r="AI64" i="15"/>
  <c r="AH64" i="15"/>
  <c r="AG64" i="15"/>
  <c r="AF64" i="15"/>
  <c r="AE64" i="15"/>
  <c r="AD64" i="15"/>
  <c r="AC64" i="15"/>
  <c r="AB64" i="15"/>
  <c r="AA64" i="15"/>
  <c r="Z64" i="15"/>
  <c r="Y64" i="15"/>
  <c r="X64" i="15"/>
  <c r="W64" i="15"/>
  <c r="V64" i="15"/>
  <c r="U64" i="15"/>
  <c r="T64" i="15"/>
  <c r="S64" i="15"/>
  <c r="R64" i="15"/>
  <c r="Q64" i="15"/>
  <c r="P64" i="15"/>
  <c r="O64" i="15"/>
  <c r="N64" i="15"/>
  <c r="M64" i="15"/>
  <c r="L64" i="15"/>
  <c r="K64" i="15"/>
  <c r="J64" i="15"/>
  <c r="I64" i="15"/>
  <c r="H64" i="15"/>
  <c r="CC63" i="15"/>
  <c r="CB63" i="15"/>
  <c r="CA63" i="15"/>
  <c r="BZ63" i="15"/>
  <c r="BY63" i="15"/>
  <c r="BX63" i="15"/>
  <c r="BW63" i="15"/>
  <c r="BV63" i="15"/>
  <c r="BU63" i="15"/>
  <c r="BT63" i="15"/>
  <c r="BS63" i="15"/>
  <c r="BR63" i="15"/>
  <c r="BQ63" i="15"/>
  <c r="BP63" i="15"/>
  <c r="BO63" i="15"/>
  <c r="BN63" i="15"/>
  <c r="BM63" i="15"/>
  <c r="BL63" i="15"/>
  <c r="BK63" i="15"/>
  <c r="BJ63" i="15"/>
  <c r="BI63" i="15"/>
  <c r="BH63" i="15"/>
  <c r="BG63" i="15"/>
  <c r="BF63" i="15"/>
  <c r="BE63" i="15"/>
  <c r="BD63" i="15"/>
  <c r="BC63" i="15"/>
  <c r="BB63" i="15"/>
  <c r="BA63" i="15"/>
  <c r="AZ63" i="15"/>
  <c r="AY63" i="15"/>
  <c r="AX63" i="15"/>
  <c r="AW63" i="15"/>
  <c r="AV63" i="15"/>
  <c r="AU63" i="15"/>
  <c r="AT63" i="15"/>
  <c r="AS63" i="15"/>
  <c r="AR63" i="15"/>
  <c r="AQ63" i="15"/>
  <c r="AP63" i="15"/>
  <c r="AO63" i="15"/>
  <c r="AN63" i="15"/>
  <c r="AM63" i="15"/>
  <c r="AL63" i="15"/>
  <c r="AK63" i="15"/>
  <c r="AJ63" i="15"/>
  <c r="AI63" i="15"/>
  <c r="AH63" i="15"/>
  <c r="AG63" i="15"/>
  <c r="AF63" i="15"/>
  <c r="AE63" i="15"/>
  <c r="AD63" i="15"/>
  <c r="AC63" i="15"/>
  <c r="AB63" i="15"/>
  <c r="AA63" i="15"/>
  <c r="Z63" i="15"/>
  <c r="Y63" i="15"/>
  <c r="X63" i="15"/>
  <c r="W63" i="15"/>
  <c r="V63" i="15"/>
  <c r="U63" i="15"/>
  <c r="T63" i="15"/>
  <c r="S63" i="15"/>
  <c r="R63" i="15"/>
  <c r="Q63" i="15"/>
  <c r="P63" i="15"/>
  <c r="O63" i="15"/>
  <c r="N63" i="15"/>
  <c r="M63" i="15"/>
  <c r="L63" i="15"/>
  <c r="K63" i="15"/>
  <c r="J63" i="15"/>
  <c r="I63" i="15"/>
  <c r="H63" i="15"/>
  <c r="CC62" i="15"/>
  <c r="CB62" i="15"/>
  <c r="CA62" i="15"/>
  <c r="BZ62" i="15"/>
  <c r="BY62" i="15"/>
  <c r="BX62" i="15"/>
  <c r="BW62" i="15"/>
  <c r="BV62" i="15"/>
  <c r="BU62" i="15"/>
  <c r="BT62" i="15"/>
  <c r="BS62" i="15"/>
  <c r="BR62" i="15"/>
  <c r="BQ62" i="15"/>
  <c r="BP62" i="15"/>
  <c r="BO62" i="15"/>
  <c r="BN62" i="15"/>
  <c r="BM62" i="15"/>
  <c r="BL62" i="15"/>
  <c r="BK62" i="15"/>
  <c r="BJ62" i="15"/>
  <c r="BI62" i="15"/>
  <c r="BH62" i="15"/>
  <c r="BG62" i="15"/>
  <c r="BF62" i="15"/>
  <c r="BE62" i="15"/>
  <c r="BD62" i="15"/>
  <c r="BC62" i="15"/>
  <c r="BB62" i="15"/>
  <c r="BA62" i="15"/>
  <c r="AZ62" i="15"/>
  <c r="AY62" i="15"/>
  <c r="AX62" i="15"/>
  <c r="AW62" i="15"/>
  <c r="AV62" i="15"/>
  <c r="AU62" i="15"/>
  <c r="AT62" i="15"/>
  <c r="AS62" i="15"/>
  <c r="AR62" i="15"/>
  <c r="AQ62" i="15"/>
  <c r="AP62" i="15"/>
  <c r="AO62" i="15"/>
  <c r="AN62" i="15"/>
  <c r="AM62" i="15"/>
  <c r="AL62" i="15"/>
  <c r="AK62" i="15"/>
  <c r="AJ62" i="15"/>
  <c r="AI62" i="15"/>
  <c r="AH62" i="15"/>
  <c r="AG62" i="15"/>
  <c r="AF62" i="15"/>
  <c r="AE62" i="15"/>
  <c r="AD62" i="15"/>
  <c r="AC62" i="15"/>
  <c r="AB62" i="15"/>
  <c r="AA62" i="15"/>
  <c r="Z62" i="15"/>
  <c r="Y62" i="15"/>
  <c r="X62" i="15"/>
  <c r="W62" i="15"/>
  <c r="V62" i="15"/>
  <c r="U62" i="15"/>
  <c r="T62" i="15"/>
  <c r="S62" i="15"/>
  <c r="R62" i="15"/>
  <c r="Q62" i="15"/>
  <c r="P62" i="15"/>
  <c r="O62" i="15"/>
  <c r="N62" i="15"/>
  <c r="M62" i="15"/>
  <c r="L62" i="15"/>
  <c r="K62" i="15"/>
  <c r="J62" i="15"/>
  <c r="I62" i="15"/>
  <c r="H62" i="15"/>
  <c r="CC61" i="15"/>
  <c r="CB61" i="15"/>
  <c r="CA61" i="15"/>
  <c r="BZ61" i="15"/>
  <c r="BY61" i="15"/>
  <c r="BX61" i="15"/>
  <c r="BW61" i="15"/>
  <c r="BV61" i="15"/>
  <c r="BU61" i="15"/>
  <c r="BT61" i="15"/>
  <c r="BS61" i="15"/>
  <c r="BR61" i="15"/>
  <c r="BQ61" i="15"/>
  <c r="BP61" i="15"/>
  <c r="BO61" i="15"/>
  <c r="BN61" i="15"/>
  <c r="BM61" i="15"/>
  <c r="BL61" i="15"/>
  <c r="BK61" i="15"/>
  <c r="BJ61" i="15"/>
  <c r="BI61" i="15"/>
  <c r="BH61" i="15"/>
  <c r="BG61" i="15"/>
  <c r="BF61" i="15"/>
  <c r="BE61" i="15"/>
  <c r="BD61" i="15"/>
  <c r="BC61" i="15"/>
  <c r="BB61" i="15"/>
  <c r="BA61" i="15"/>
  <c r="AZ61" i="15"/>
  <c r="AY61" i="15"/>
  <c r="AX61" i="15"/>
  <c r="AW61" i="15"/>
  <c r="AV61" i="15"/>
  <c r="AU61" i="15"/>
  <c r="AT61" i="15"/>
  <c r="AS61" i="15"/>
  <c r="AR61" i="15"/>
  <c r="AQ61" i="15"/>
  <c r="AP61" i="15"/>
  <c r="AO61" i="15"/>
  <c r="AN61" i="15"/>
  <c r="AM61" i="15"/>
  <c r="AL61" i="15"/>
  <c r="AK61" i="15"/>
  <c r="AJ61" i="15"/>
  <c r="AI61" i="15"/>
  <c r="AH61" i="15"/>
  <c r="AG61" i="15"/>
  <c r="AF61" i="15"/>
  <c r="AE61" i="15"/>
  <c r="AD61" i="15"/>
  <c r="AC61" i="15"/>
  <c r="AB61" i="15"/>
  <c r="AA61" i="15"/>
  <c r="Z61" i="15"/>
  <c r="Y61" i="15"/>
  <c r="X61" i="15"/>
  <c r="W61" i="15"/>
  <c r="V61" i="15"/>
  <c r="U61" i="15"/>
  <c r="T61" i="15"/>
  <c r="S61" i="15"/>
  <c r="R61" i="15"/>
  <c r="Q61" i="15"/>
  <c r="P61" i="15"/>
  <c r="O61" i="15"/>
  <c r="N61" i="15"/>
  <c r="M61" i="15"/>
  <c r="L61" i="15"/>
  <c r="K61" i="15"/>
  <c r="J61" i="15"/>
  <c r="I61" i="15"/>
  <c r="H61" i="15"/>
  <c r="CC60" i="15"/>
  <c r="CB60" i="15"/>
  <c r="CA60" i="15"/>
  <c r="BZ60" i="15"/>
  <c r="BY60" i="15"/>
  <c r="BX60" i="15"/>
  <c r="BW60" i="15"/>
  <c r="BV60" i="15"/>
  <c r="BU60" i="15"/>
  <c r="BT60" i="15"/>
  <c r="BS60" i="15"/>
  <c r="BR60" i="15"/>
  <c r="BQ60" i="15"/>
  <c r="BP60" i="15"/>
  <c r="BO60" i="15"/>
  <c r="BN60" i="15"/>
  <c r="BM60" i="15"/>
  <c r="BL60" i="15"/>
  <c r="BK60" i="15"/>
  <c r="BJ60" i="15"/>
  <c r="BI60" i="15"/>
  <c r="BH60" i="15"/>
  <c r="BG60" i="15"/>
  <c r="BF60" i="15"/>
  <c r="BE60" i="15"/>
  <c r="BD60" i="15"/>
  <c r="BC60" i="15"/>
  <c r="BB60" i="15"/>
  <c r="BA60" i="15"/>
  <c r="AZ60" i="15"/>
  <c r="AY60" i="15"/>
  <c r="AX60" i="15"/>
  <c r="AW60" i="15"/>
  <c r="AV60" i="15"/>
  <c r="AU60" i="15"/>
  <c r="AT60" i="15"/>
  <c r="AS60" i="15"/>
  <c r="AR60" i="15"/>
  <c r="AQ60" i="15"/>
  <c r="AP60" i="15"/>
  <c r="AO60" i="15"/>
  <c r="AN60" i="15"/>
  <c r="AM60" i="15"/>
  <c r="AL60" i="15"/>
  <c r="AK60" i="15"/>
  <c r="AJ60" i="15"/>
  <c r="AI60" i="15"/>
  <c r="AH60" i="15"/>
  <c r="AG60" i="15"/>
  <c r="AF60" i="15"/>
  <c r="AE60" i="15"/>
  <c r="AD60" i="15"/>
  <c r="AC60" i="15"/>
  <c r="AB60" i="15"/>
  <c r="AA60" i="15"/>
  <c r="Z60" i="15"/>
  <c r="Y60" i="15"/>
  <c r="X60" i="15"/>
  <c r="W60" i="15"/>
  <c r="V60" i="15"/>
  <c r="U60" i="15"/>
  <c r="T60" i="15"/>
  <c r="S60" i="15"/>
  <c r="R60" i="15"/>
  <c r="Q60" i="15"/>
  <c r="P60" i="15"/>
  <c r="O60" i="15"/>
  <c r="N60" i="15"/>
  <c r="M60" i="15"/>
  <c r="L60" i="15"/>
  <c r="K60" i="15"/>
  <c r="J60" i="15"/>
  <c r="I60" i="15"/>
  <c r="H60" i="15"/>
  <c r="CC59" i="15"/>
  <c r="CB59" i="15"/>
  <c r="CA59" i="15"/>
  <c r="BZ59" i="15"/>
  <c r="BY59" i="15"/>
  <c r="BX59" i="15"/>
  <c r="BW59" i="15"/>
  <c r="BV59" i="15"/>
  <c r="BU59" i="15"/>
  <c r="BT59" i="15"/>
  <c r="BS59" i="15"/>
  <c r="BR59" i="15"/>
  <c r="BQ59" i="15"/>
  <c r="BP59" i="15"/>
  <c r="BO59" i="15"/>
  <c r="BN59" i="15"/>
  <c r="BM59" i="15"/>
  <c r="BL59" i="15"/>
  <c r="BK59" i="15"/>
  <c r="BJ59" i="15"/>
  <c r="BI59" i="15"/>
  <c r="BH59" i="15"/>
  <c r="BG59" i="15"/>
  <c r="BF59" i="15"/>
  <c r="BE59" i="15"/>
  <c r="BD59" i="15"/>
  <c r="BC59" i="15"/>
  <c r="BB59" i="15"/>
  <c r="BA59" i="15"/>
  <c r="AZ59" i="15"/>
  <c r="AY59" i="15"/>
  <c r="AX59" i="15"/>
  <c r="AW59" i="15"/>
  <c r="AV59" i="15"/>
  <c r="AU59" i="15"/>
  <c r="AT59" i="15"/>
  <c r="AS59" i="15"/>
  <c r="AR59" i="15"/>
  <c r="AQ59" i="15"/>
  <c r="AP59" i="15"/>
  <c r="AO59" i="15"/>
  <c r="AN59" i="15"/>
  <c r="AM59" i="15"/>
  <c r="AL59" i="15"/>
  <c r="AK59" i="15"/>
  <c r="AJ59" i="15"/>
  <c r="AI59" i="15"/>
  <c r="AH59" i="15"/>
  <c r="AG59" i="15"/>
  <c r="AF59" i="15"/>
  <c r="AE59" i="15"/>
  <c r="AD59" i="15"/>
  <c r="AC59" i="15"/>
  <c r="AB59" i="15"/>
  <c r="AA59" i="15"/>
  <c r="Z59" i="15"/>
  <c r="Y59" i="15"/>
  <c r="X59" i="15"/>
  <c r="W59" i="15"/>
  <c r="V59" i="15"/>
  <c r="U59" i="15"/>
  <c r="T59" i="15"/>
  <c r="S59" i="15"/>
  <c r="R59" i="15"/>
  <c r="Q59" i="15"/>
  <c r="P59" i="15"/>
  <c r="O59" i="15"/>
  <c r="N59" i="15"/>
  <c r="M59" i="15"/>
  <c r="L59" i="15"/>
  <c r="K59" i="15"/>
  <c r="J59" i="15"/>
  <c r="I59" i="15"/>
  <c r="H59" i="15"/>
  <c r="CC56" i="15"/>
  <c r="CB56" i="15"/>
  <c r="CA56" i="15"/>
  <c r="BZ56" i="15"/>
  <c r="BY56" i="15"/>
  <c r="BX56" i="15"/>
  <c r="BW56" i="15"/>
  <c r="BV56" i="15"/>
  <c r="BU56" i="15"/>
  <c r="BT56" i="15"/>
  <c r="BS56" i="15"/>
  <c r="BR56" i="15"/>
  <c r="BQ56" i="15"/>
  <c r="BP56" i="15"/>
  <c r="BO56" i="15"/>
  <c r="BN56" i="15"/>
  <c r="BM56" i="15"/>
  <c r="BL56" i="15"/>
  <c r="BK56" i="15"/>
  <c r="BJ56" i="15"/>
  <c r="BI56" i="15"/>
  <c r="BH56" i="15"/>
  <c r="BG56" i="15"/>
  <c r="BF56" i="15"/>
  <c r="BE56" i="15"/>
  <c r="BD56" i="15"/>
  <c r="BC56" i="15"/>
  <c r="BB56" i="15"/>
  <c r="BA56" i="15"/>
  <c r="AZ56" i="15"/>
  <c r="AY56" i="15"/>
  <c r="AX56" i="15"/>
  <c r="AW56" i="15"/>
  <c r="AV56" i="15"/>
  <c r="AU56" i="15"/>
  <c r="AT56" i="15"/>
  <c r="AS56" i="15"/>
  <c r="AR56" i="15"/>
  <c r="AQ56" i="15"/>
  <c r="AP56" i="15"/>
  <c r="AO56" i="15"/>
  <c r="AN56" i="15"/>
  <c r="AM56" i="15"/>
  <c r="AL56" i="15"/>
  <c r="AK56" i="15"/>
  <c r="AJ56" i="15"/>
  <c r="AI56" i="15"/>
  <c r="AH56" i="15"/>
  <c r="AG56" i="15"/>
  <c r="AF56" i="15"/>
  <c r="AE56" i="15"/>
  <c r="AD56" i="15"/>
  <c r="AC56" i="15"/>
  <c r="AB56" i="15"/>
  <c r="AA56" i="15"/>
  <c r="Z56" i="15"/>
  <c r="Y56" i="15"/>
  <c r="X56" i="15"/>
  <c r="W56" i="15"/>
  <c r="V56" i="15"/>
  <c r="U56" i="15"/>
  <c r="T56" i="15"/>
  <c r="S56" i="15"/>
  <c r="R56" i="15"/>
  <c r="Q56" i="15"/>
  <c r="P56" i="15"/>
  <c r="O56" i="15"/>
  <c r="N56" i="15"/>
  <c r="M56" i="15"/>
  <c r="L56" i="15"/>
  <c r="K56" i="15"/>
  <c r="J56" i="15"/>
  <c r="I56" i="15"/>
  <c r="H56" i="15"/>
  <c r="CC55" i="15"/>
  <c r="CB55" i="15"/>
  <c r="CA55" i="15"/>
  <c r="BZ55" i="15"/>
  <c r="BY55" i="15"/>
  <c r="BX55" i="15"/>
  <c r="BW55" i="15"/>
  <c r="BV55" i="15"/>
  <c r="BU55" i="15"/>
  <c r="BT55" i="15"/>
  <c r="BS55" i="15"/>
  <c r="BR55" i="15"/>
  <c r="BQ55" i="15"/>
  <c r="BP55" i="15"/>
  <c r="BO55" i="15"/>
  <c r="BN55" i="15"/>
  <c r="BM55" i="15"/>
  <c r="BL55" i="15"/>
  <c r="BK55" i="15"/>
  <c r="BJ55" i="15"/>
  <c r="BI55" i="15"/>
  <c r="BH55" i="15"/>
  <c r="BG55" i="15"/>
  <c r="BF55" i="15"/>
  <c r="BE55" i="15"/>
  <c r="BD55" i="15"/>
  <c r="BC55" i="15"/>
  <c r="BB55" i="15"/>
  <c r="BA55" i="15"/>
  <c r="AZ55" i="15"/>
  <c r="AY55" i="15"/>
  <c r="AX55" i="15"/>
  <c r="AW55" i="15"/>
  <c r="AV55" i="15"/>
  <c r="AU55" i="15"/>
  <c r="AT55" i="15"/>
  <c r="AS55" i="15"/>
  <c r="AR55" i="15"/>
  <c r="AQ55" i="15"/>
  <c r="AP55" i="15"/>
  <c r="AO55" i="15"/>
  <c r="AN55" i="15"/>
  <c r="AM55" i="15"/>
  <c r="AL55" i="15"/>
  <c r="AK55" i="15"/>
  <c r="AJ55" i="15"/>
  <c r="AI55" i="15"/>
  <c r="AH55" i="15"/>
  <c r="AG55" i="15"/>
  <c r="AF55" i="15"/>
  <c r="AE55" i="15"/>
  <c r="AD55" i="15"/>
  <c r="AC55" i="15"/>
  <c r="AB55" i="15"/>
  <c r="AA55" i="15"/>
  <c r="Z55" i="15"/>
  <c r="Y55" i="15"/>
  <c r="X55" i="15"/>
  <c r="W55" i="15"/>
  <c r="V55" i="15"/>
  <c r="U55" i="15"/>
  <c r="T55" i="15"/>
  <c r="S55" i="15"/>
  <c r="R55" i="15"/>
  <c r="Q55" i="15"/>
  <c r="P55" i="15"/>
  <c r="O55" i="15"/>
  <c r="N55" i="15"/>
  <c r="M55" i="15"/>
  <c r="L55" i="15"/>
  <c r="K55" i="15"/>
  <c r="J55" i="15"/>
  <c r="I55" i="15"/>
  <c r="H55" i="15"/>
  <c r="CC54" i="15"/>
  <c r="CB54" i="15"/>
  <c r="CA54" i="15"/>
  <c r="BZ54" i="15"/>
  <c r="BY54" i="15"/>
  <c r="BX54" i="15"/>
  <c r="BW54" i="15"/>
  <c r="BV54" i="15"/>
  <c r="BU54" i="15"/>
  <c r="BT54" i="15"/>
  <c r="BS54" i="15"/>
  <c r="BR54" i="15"/>
  <c r="BQ54" i="15"/>
  <c r="BP54" i="15"/>
  <c r="BO54" i="15"/>
  <c r="BN54" i="15"/>
  <c r="BM54" i="15"/>
  <c r="BL54" i="15"/>
  <c r="BK54" i="15"/>
  <c r="BJ54" i="15"/>
  <c r="BI54" i="15"/>
  <c r="BH54" i="15"/>
  <c r="BG54" i="15"/>
  <c r="BF54" i="15"/>
  <c r="BE54" i="15"/>
  <c r="BD54" i="15"/>
  <c r="BC54" i="15"/>
  <c r="BB54" i="15"/>
  <c r="BA54" i="15"/>
  <c r="AZ54" i="15"/>
  <c r="AY54" i="15"/>
  <c r="AX54" i="15"/>
  <c r="AW54" i="15"/>
  <c r="AV54" i="15"/>
  <c r="AU54" i="15"/>
  <c r="AT54" i="15"/>
  <c r="AS54" i="15"/>
  <c r="AR54" i="15"/>
  <c r="AQ54" i="15"/>
  <c r="AP54" i="15"/>
  <c r="AO54" i="15"/>
  <c r="AN54" i="15"/>
  <c r="AM54" i="15"/>
  <c r="AL54" i="15"/>
  <c r="AK54" i="15"/>
  <c r="AJ54" i="15"/>
  <c r="AI54" i="15"/>
  <c r="AH54" i="15"/>
  <c r="AG54" i="15"/>
  <c r="AF54" i="15"/>
  <c r="AE54" i="15"/>
  <c r="AD54" i="15"/>
  <c r="AC54" i="15"/>
  <c r="AB54" i="15"/>
  <c r="AA54" i="15"/>
  <c r="Z54" i="15"/>
  <c r="Y54" i="15"/>
  <c r="X54" i="15"/>
  <c r="W54" i="15"/>
  <c r="V54" i="15"/>
  <c r="U54" i="15"/>
  <c r="T54" i="15"/>
  <c r="S54" i="15"/>
  <c r="R54" i="15"/>
  <c r="Q54" i="15"/>
  <c r="P54" i="15"/>
  <c r="O54" i="15"/>
  <c r="N54" i="15"/>
  <c r="M54" i="15"/>
  <c r="L54" i="15"/>
  <c r="K54" i="15"/>
  <c r="J54" i="15"/>
  <c r="I54" i="15"/>
  <c r="H54" i="15"/>
  <c r="CC53" i="15"/>
  <c r="CB53" i="15"/>
  <c r="CA53" i="15"/>
  <c r="BZ53" i="15"/>
  <c r="BY53" i="15"/>
  <c r="BX53" i="15"/>
  <c r="BW53" i="15"/>
  <c r="BV53" i="15"/>
  <c r="BU53" i="15"/>
  <c r="BT53" i="15"/>
  <c r="BS53" i="15"/>
  <c r="BR53" i="15"/>
  <c r="BQ53" i="15"/>
  <c r="BP53" i="15"/>
  <c r="BO53" i="15"/>
  <c r="BN53" i="15"/>
  <c r="BM53" i="15"/>
  <c r="BL53" i="15"/>
  <c r="BK53" i="15"/>
  <c r="BJ53" i="15"/>
  <c r="BI53" i="15"/>
  <c r="BH53" i="15"/>
  <c r="BG53" i="15"/>
  <c r="BF53" i="15"/>
  <c r="BE53" i="15"/>
  <c r="BD53" i="15"/>
  <c r="BC53" i="15"/>
  <c r="BB53" i="15"/>
  <c r="BA53" i="15"/>
  <c r="AZ53" i="15"/>
  <c r="AY53" i="15"/>
  <c r="AX53" i="15"/>
  <c r="AW53" i="15"/>
  <c r="AV53" i="15"/>
  <c r="AU53" i="15"/>
  <c r="AT53" i="15"/>
  <c r="AS53" i="15"/>
  <c r="AR53" i="15"/>
  <c r="AQ53" i="15"/>
  <c r="AP53" i="15"/>
  <c r="AO53" i="15"/>
  <c r="AN53" i="15"/>
  <c r="AM53" i="15"/>
  <c r="AL53" i="15"/>
  <c r="AK53" i="15"/>
  <c r="AJ53" i="15"/>
  <c r="AI53" i="15"/>
  <c r="AH53" i="15"/>
  <c r="AG53" i="15"/>
  <c r="AF53" i="15"/>
  <c r="AE53" i="15"/>
  <c r="AD53" i="15"/>
  <c r="AC53" i="15"/>
  <c r="AB53" i="15"/>
  <c r="AA53" i="15"/>
  <c r="Z53" i="15"/>
  <c r="Y53" i="15"/>
  <c r="X53" i="15"/>
  <c r="W53" i="15"/>
  <c r="V53" i="15"/>
  <c r="U53" i="15"/>
  <c r="T53" i="15"/>
  <c r="S53" i="15"/>
  <c r="R53" i="15"/>
  <c r="Q53" i="15"/>
  <c r="P53" i="15"/>
  <c r="O53" i="15"/>
  <c r="N53" i="15"/>
  <c r="M53" i="15"/>
  <c r="L53" i="15"/>
  <c r="K53" i="15"/>
  <c r="J53" i="15"/>
  <c r="I53" i="15"/>
  <c r="H53" i="15"/>
  <c r="CC52" i="15"/>
  <c r="CB52" i="15"/>
  <c r="CA52" i="15"/>
  <c r="BZ52" i="15"/>
  <c r="BY52" i="15"/>
  <c r="BX52" i="15"/>
  <c r="BW52" i="15"/>
  <c r="BV52" i="15"/>
  <c r="BU52" i="15"/>
  <c r="BT52" i="15"/>
  <c r="BS52" i="15"/>
  <c r="BR52" i="15"/>
  <c r="BQ52" i="15"/>
  <c r="BP52" i="15"/>
  <c r="BO52" i="15"/>
  <c r="BN52" i="15"/>
  <c r="BM52" i="15"/>
  <c r="BL52" i="15"/>
  <c r="BK52" i="15"/>
  <c r="BJ52" i="15"/>
  <c r="BI52" i="15"/>
  <c r="BH52" i="15"/>
  <c r="BG52" i="15"/>
  <c r="BF52" i="15"/>
  <c r="BE52" i="15"/>
  <c r="BD52" i="15"/>
  <c r="BC52" i="15"/>
  <c r="BB52" i="15"/>
  <c r="BA52" i="15"/>
  <c r="AZ52" i="15"/>
  <c r="AY52" i="15"/>
  <c r="AX52" i="15"/>
  <c r="AW52" i="15"/>
  <c r="AV52" i="15"/>
  <c r="AU52" i="15"/>
  <c r="AT52" i="15"/>
  <c r="AS52" i="15"/>
  <c r="AR52" i="15"/>
  <c r="AQ52" i="15"/>
  <c r="AP52" i="15"/>
  <c r="AO52" i="15"/>
  <c r="AN52" i="15"/>
  <c r="AM52" i="15"/>
  <c r="AL52" i="15"/>
  <c r="AK52" i="15"/>
  <c r="AJ52" i="15"/>
  <c r="AI52" i="15"/>
  <c r="AH52" i="15"/>
  <c r="AG52" i="15"/>
  <c r="AF52" i="15"/>
  <c r="AE52" i="15"/>
  <c r="AD52" i="15"/>
  <c r="AC52" i="15"/>
  <c r="AB52" i="15"/>
  <c r="AA52" i="15"/>
  <c r="Z52" i="15"/>
  <c r="Y52" i="15"/>
  <c r="X52" i="15"/>
  <c r="W52" i="15"/>
  <c r="V52" i="15"/>
  <c r="U52" i="15"/>
  <c r="T52" i="15"/>
  <c r="S52" i="15"/>
  <c r="R52" i="15"/>
  <c r="Q52" i="15"/>
  <c r="P52" i="15"/>
  <c r="O52" i="15"/>
  <c r="N52" i="15"/>
  <c r="M52" i="15"/>
  <c r="L52" i="15"/>
  <c r="K52" i="15"/>
  <c r="J52" i="15"/>
  <c r="I52" i="15"/>
  <c r="H52" i="15"/>
  <c r="CC51" i="15"/>
  <c r="CB51" i="15"/>
  <c r="CA51" i="15"/>
  <c r="BZ51" i="15"/>
  <c r="BY51" i="15"/>
  <c r="BX51" i="15"/>
  <c r="BW51" i="15"/>
  <c r="BV51" i="15"/>
  <c r="BU51" i="15"/>
  <c r="BT51" i="15"/>
  <c r="BS51" i="15"/>
  <c r="BR51" i="15"/>
  <c r="BQ51" i="15"/>
  <c r="BP51" i="15"/>
  <c r="BO51" i="15"/>
  <c r="BN51" i="15"/>
  <c r="BM51" i="15"/>
  <c r="BL51" i="15"/>
  <c r="BK51" i="15"/>
  <c r="BJ51" i="15"/>
  <c r="BI51" i="15"/>
  <c r="BH51" i="15"/>
  <c r="BG51" i="15"/>
  <c r="BF51" i="15"/>
  <c r="BE51" i="15"/>
  <c r="BD51" i="15"/>
  <c r="BC51" i="15"/>
  <c r="BB51" i="15"/>
  <c r="BA51" i="15"/>
  <c r="AZ51" i="15"/>
  <c r="AY51" i="15"/>
  <c r="AX51" i="15"/>
  <c r="AW51" i="15"/>
  <c r="AV51" i="15"/>
  <c r="AU51" i="15"/>
  <c r="AT51" i="15"/>
  <c r="AS51" i="15"/>
  <c r="AR51" i="15"/>
  <c r="AQ51" i="15"/>
  <c r="AP51" i="15"/>
  <c r="AO51" i="15"/>
  <c r="AN51" i="15"/>
  <c r="AM51" i="15"/>
  <c r="AL51" i="15"/>
  <c r="AK51" i="15"/>
  <c r="AJ51" i="15"/>
  <c r="AI51" i="15"/>
  <c r="AH51" i="15"/>
  <c r="AG51" i="15"/>
  <c r="AF51" i="15"/>
  <c r="AE51" i="15"/>
  <c r="AD51" i="15"/>
  <c r="AC51" i="15"/>
  <c r="AB51" i="15"/>
  <c r="AA51" i="15"/>
  <c r="Z51" i="15"/>
  <c r="Y51" i="15"/>
  <c r="X51" i="15"/>
  <c r="W51" i="15"/>
  <c r="V51" i="15"/>
  <c r="U51" i="15"/>
  <c r="T51" i="15"/>
  <c r="S51" i="15"/>
  <c r="R51" i="15"/>
  <c r="Q51" i="15"/>
  <c r="P51" i="15"/>
  <c r="O51" i="15"/>
  <c r="N51" i="15"/>
  <c r="M51" i="15"/>
  <c r="L51" i="15"/>
  <c r="K51" i="15"/>
  <c r="J51" i="15"/>
  <c r="I51" i="15"/>
  <c r="H51" i="15"/>
  <c r="CC50" i="15"/>
  <c r="CB50" i="15"/>
  <c r="CA50" i="15"/>
  <c r="BZ50" i="15"/>
  <c r="BY50" i="15"/>
  <c r="BX50" i="15"/>
  <c r="BW50" i="15"/>
  <c r="BV50" i="15"/>
  <c r="BU50" i="15"/>
  <c r="BT50" i="15"/>
  <c r="BS50" i="15"/>
  <c r="BR50" i="15"/>
  <c r="BQ50" i="15"/>
  <c r="BP50" i="15"/>
  <c r="BO50" i="15"/>
  <c r="BN50" i="15"/>
  <c r="BM50" i="15"/>
  <c r="BL50" i="15"/>
  <c r="BK50" i="15"/>
  <c r="BJ50" i="15"/>
  <c r="BI50" i="15"/>
  <c r="BH50" i="15"/>
  <c r="BG50" i="15"/>
  <c r="BF50" i="15"/>
  <c r="BE50" i="15"/>
  <c r="BD50" i="15"/>
  <c r="BC50" i="15"/>
  <c r="BB50" i="15"/>
  <c r="BA50" i="15"/>
  <c r="AZ50" i="15"/>
  <c r="AY50" i="15"/>
  <c r="AX50" i="15"/>
  <c r="AW50" i="15"/>
  <c r="AV50" i="15"/>
  <c r="AU50" i="15"/>
  <c r="AT50" i="15"/>
  <c r="AS50" i="15"/>
  <c r="AR50" i="15"/>
  <c r="AQ50" i="15"/>
  <c r="AP50" i="15"/>
  <c r="AO50" i="15"/>
  <c r="AN50" i="15"/>
  <c r="AM50" i="15"/>
  <c r="AL50" i="15"/>
  <c r="AK50" i="15"/>
  <c r="AJ50" i="15"/>
  <c r="AI50" i="15"/>
  <c r="AH50" i="15"/>
  <c r="AG50" i="15"/>
  <c r="AF50" i="15"/>
  <c r="AE50" i="15"/>
  <c r="AD50" i="15"/>
  <c r="AC50" i="15"/>
  <c r="AB50" i="15"/>
  <c r="AA50" i="15"/>
  <c r="Z50" i="15"/>
  <c r="Y50" i="15"/>
  <c r="X50" i="15"/>
  <c r="W50" i="15"/>
  <c r="V50" i="15"/>
  <c r="U50" i="15"/>
  <c r="T50" i="15"/>
  <c r="S50" i="15"/>
  <c r="R50" i="15"/>
  <c r="Q50" i="15"/>
  <c r="P50" i="15"/>
  <c r="O50" i="15"/>
  <c r="N50" i="15"/>
  <c r="M50" i="15"/>
  <c r="L50" i="15"/>
  <c r="K50" i="15"/>
  <c r="J50" i="15"/>
  <c r="I50" i="15"/>
  <c r="H50" i="15"/>
  <c r="CC48" i="15"/>
  <c r="CB48" i="15"/>
  <c r="CA48" i="15"/>
  <c r="BZ48" i="15"/>
  <c r="BY48" i="15"/>
  <c r="BX48" i="15"/>
  <c r="BW48" i="15"/>
  <c r="BV48" i="15"/>
  <c r="BU48" i="15"/>
  <c r="BT48" i="15"/>
  <c r="BS48" i="15"/>
  <c r="BR48" i="15"/>
  <c r="BQ48" i="15"/>
  <c r="BP48" i="15"/>
  <c r="BO48" i="15"/>
  <c r="BN48" i="15"/>
  <c r="BM48" i="15"/>
  <c r="BL48" i="15"/>
  <c r="BK48" i="15"/>
  <c r="BJ48" i="15"/>
  <c r="BI48" i="15"/>
  <c r="BH48" i="15"/>
  <c r="BG48" i="15"/>
  <c r="BF48" i="15"/>
  <c r="BE48" i="15"/>
  <c r="BD48" i="15"/>
  <c r="BC48" i="15"/>
  <c r="BB48" i="15"/>
  <c r="BA48" i="15"/>
  <c r="AZ48" i="15"/>
  <c r="AY48" i="15"/>
  <c r="AX48" i="15"/>
  <c r="AW48" i="15"/>
  <c r="AV48" i="15"/>
  <c r="AU48" i="15"/>
  <c r="AT48" i="15"/>
  <c r="AS48" i="15"/>
  <c r="AR48" i="15"/>
  <c r="AQ48" i="15"/>
  <c r="AP48" i="15"/>
  <c r="AO48" i="15"/>
  <c r="AN48" i="15"/>
  <c r="AM48" i="15"/>
  <c r="AL48" i="15"/>
  <c r="AK48" i="15"/>
  <c r="AJ48" i="15"/>
  <c r="AI48" i="15"/>
  <c r="AH48" i="15"/>
  <c r="AG48" i="15"/>
  <c r="AF48" i="15"/>
  <c r="AE48" i="15"/>
  <c r="AD48" i="15"/>
  <c r="AC48" i="15"/>
  <c r="AB48" i="15"/>
  <c r="AA48" i="15"/>
  <c r="Z48" i="15"/>
  <c r="Y48" i="15"/>
  <c r="X48" i="15"/>
  <c r="W48" i="15"/>
  <c r="V48" i="15"/>
  <c r="U48" i="15"/>
  <c r="T48" i="15"/>
  <c r="S48" i="15"/>
  <c r="R48" i="15"/>
  <c r="Q48" i="15"/>
  <c r="P48" i="15"/>
  <c r="O48" i="15"/>
  <c r="N48" i="15"/>
  <c r="M48" i="15"/>
  <c r="L48" i="15"/>
  <c r="K48" i="15"/>
  <c r="J48" i="15"/>
  <c r="I48" i="15"/>
  <c r="H48" i="15"/>
  <c r="CC47" i="15"/>
  <c r="CB47" i="15"/>
  <c r="CA47" i="15"/>
  <c r="BZ47" i="15"/>
  <c r="BY47" i="15"/>
  <c r="BX47" i="15"/>
  <c r="BW47" i="15"/>
  <c r="BV47" i="15"/>
  <c r="BU47" i="15"/>
  <c r="BT47" i="15"/>
  <c r="BS47" i="15"/>
  <c r="BR47" i="15"/>
  <c r="BQ47" i="15"/>
  <c r="BP47" i="15"/>
  <c r="BO47" i="15"/>
  <c r="BN47" i="15"/>
  <c r="BM47" i="15"/>
  <c r="BL47" i="15"/>
  <c r="BK47" i="15"/>
  <c r="BJ47" i="15"/>
  <c r="BI47" i="15"/>
  <c r="BH47" i="15"/>
  <c r="BG47" i="15"/>
  <c r="BF47" i="15"/>
  <c r="BE47" i="15"/>
  <c r="BD47" i="15"/>
  <c r="BC47" i="15"/>
  <c r="BB47" i="15"/>
  <c r="BA47" i="15"/>
  <c r="AZ47" i="15"/>
  <c r="AY47" i="15"/>
  <c r="AX47" i="15"/>
  <c r="AW47" i="15"/>
  <c r="AV47" i="15"/>
  <c r="AU47" i="15"/>
  <c r="AT47" i="15"/>
  <c r="AS47" i="15"/>
  <c r="AR47" i="15"/>
  <c r="AQ47" i="15"/>
  <c r="AP47" i="15"/>
  <c r="AO47" i="15"/>
  <c r="AN47" i="15"/>
  <c r="AM47" i="15"/>
  <c r="AL47" i="15"/>
  <c r="AK47" i="15"/>
  <c r="AJ47" i="15"/>
  <c r="AI47" i="15"/>
  <c r="AH47" i="15"/>
  <c r="AG47" i="15"/>
  <c r="AF47" i="15"/>
  <c r="AE47" i="15"/>
  <c r="AD47" i="15"/>
  <c r="AC47" i="15"/>
  <c r="AB47" i="15"/>
  <c r="AA47" i="15"/>
  <c r="Z47" i="15"/>
  <c r="Y47" i="15"/>
  <c r="X47" i="15"/>
  <c r="W47" i="15"/>
  <c r="V47" i="15"/>
  <c r="U47" i="15"/>
  <c r="T47" i="15"/>
  <c r="S47" i="15"/>
  <c r="R47" i="15"/>
  <c r="Q47" i="15"/>
  <c r="P47" i="15"/>
  <c r="O47" i="15"/>
  <c r="N47" i="15"/>
  <c r="M47" i="15"/>
  <c r="L47" i="15"/>
  <c r="K47" i="15"/>
  <c r="J47" i="15"/>
  <c r="I47" i="15"/>
  <c r="H47" i="15"/>
  <c r="CC46" i="15"/>
  <c r="CB46" i="15"/>
  <c r="CA46" i="15"/>
  <c r="BZ46" i="15"/>
  <c r="BY46" i="15"/>
  <c r="BX46" i="15"/>
  <c r="BW46" i="15"/>
  <c r="BV46" i="15"/>
  <c r="BU46" i="15"/>
  <c r="BT46" i="15"/>
  <c r="BS46" i="15"/>
  <c r="BR46" i="15"/>
  <c r="BQ46" i="15"/>
  <c r="BP46" i="15"/>
  <c r="BO46" i="15"/>
  <c r="BN46" i="15"/>
  <c r="BM46" i="15"/>
  <c r="BL46" i="15"/>
  <c r="BK46" i="15"/>
  <c r="BJ46" i="15"/>
  <c r="BI46" i="15"/>
  <c r="BH46" i="15"/>
  <c r="BG46" i="15"/>
  <c r="BF46" i="15"/>
  <c r="BE46" i="15"/>
  <c r="BD46" i="15"/>
  <c r="BC46" i="15"/>
  <c r="BB46" i="15"/>
  <c r="BA46" i="15"/>
  <c r="AZ46" i="15"/>
  <c r="AY46" i="15"/>
  <c r="AX46" i="15"/>
  <c r="AW46" i="15"/>
  <c r="AV46" i="15"/>
  <c r="AU46" i="15"/>
  <c r="AT46" i="15"/>
  <c r="AS46" i="15"/>
  <c r="AR46" i="15"/>
  <c r="AQ46" i="15"/>
  <c r="AP46" i="15"/>
  <c r="AO46" i="15"/>
  <c r="AN46" i="15"/>
  <c r="AM46" i="15"/>
  <c r="AL46" i="15"/>
  <c r="AK46" i="15"/>
  <c r="AJ46" i="15"/>
  <c r="AI46" i="15"/>
  <c r="AH46" i="15"/>
  <c r="AG46" i="15"/>
  <c r="AF46" i="15"/>
  <c r="AE46" i="15"/>
  <c r="AD46" i="15"/>
  <c r="AC46" i="15"/>
  <c r="AB46" i="15"/>
  <c r="AA46" i="15"/>
  <c r="Z46" i="15"/>
  <c r="Y46" i="15"/>
  <c r="X46" i="15"/>
  <c r="W46" i="15"/>
  <c r="V46" i="15"/>
  <c r="U46" i="15"/>
  <c r="T46" i="15"/>
  <c r="S46" i="15"/>
  <c r="R46" i="15"/>
  <c r="Q46" i="15"/>
  <c r="P46" i="15"/>
  <c r="O46" i="15"/>
  <c r="N46" i="15"/>
  <c r="M46" i="15"/>
  <c r="L46" i="15"/>
  <c r="K46" i="15"/>
  <c r="J46" i="15"/>
  <c r="I46" i="15"/>
  <c r="H46" i="15"/>
  <c r="CC45" i="15"/>
  <c r="CB45" i="15"/>
  <c r="CA45" i="15"/>
  <c r="BZ45" i="15"/>
  <c r="BY45" i="15"/>
  <c r="BX45" i="15"/>
  <c r="BW45" i="15"/>
  <c r="BV45" i="15"/>
  <c r="BU45" i="15"/>
  <c r="BT45" i="15"/>
  <c r="BS45" i="15"/>
  <c r="BR45" i="15"/>
  <c r="BQ45" i="15"/>
  <c r="BP45" i="15"/>
  <c r="BO45" i="15"/>
  <c r="BN45" i="15"/>
  <c r="BM45" i="15"/>
  <c r="BL45" i="15"/>
  <c r="BK45" i="15"/>
  <c r="BJ45" i="15"/>
  <c r="BI45" i="15"/>
  <c r="BH45" i="15"/>
  <c r="BG45" i="15"/>
  <c r="BF45" i="15"/>
  <c r="BE45" i="15"/>
  <c r="BD45" i="15"/>
  <c r="BC45" i="15"/>
  <c r="BB45" i="15"/>
  <c r="BA45" i="15"/>
  <c r="AZ45" i="15"/>
  <c r="AY45" i="15"/>
  <c r="AX45" i="15"/>
  <c r="AW45" i="15"/>
  <c r="AV45" i="15"/>
  <c r="AU45" i="15"/>
  <c r="AT45" i="15"/>
  <c r="AS45" i="15"/>
  <c r="AR45" i="15"/>
  <c r="AQ45" i="15"/>
  <c r="AP45" i="15"/>
  <c r="AO45" i="15"/>
  <c r="AN45" i="15"/>
  <c r="AM45" i="15"/>
  <c r="AL45" i="15"/>
  <c r="AK45" i="15"/>
  <c r="AJ45" i="15"/>
  <c r="AI45" i="15"/>
  <c r="AH45" i="15"/>
  <c r="AG45" i="15"/>
  <c r="AF45" i="15"/>
  <c r="AE45" i="15"/>
  <c r="AD45" i="15"/>
  <c r="AC45" i="15"/>
  <c r="AB45" i="15"/>
  <c r="AA45" i="15"/>
  <c r="Z45" i="15"/>
  <c r="Y45" i="15"/>
  <c r="X45" i="15"/>
  <c r="W45" i="15"/>
  <c r="V45" i="15"/>
  <c r="U45" i="15"/>
  <c r="T45" i="15"/>
  <c r="S45" i="15"/>
  <c r="R45" i="15"/>
  <c r="Q45" i="15"/>
  <c r="P45" i="15"/>
  <c r="O45" i="15"/>
  <c r="N45" i="15"/>
  <c r="M45" i="15"/>
  <c r="L45" i="15"/>
  <c r="K45" i="15"/>
  <c r="J45" i="15"/>
  <c r="I45" i="15"/>
  <c r="H45" i="15"/>
  <c r="CC44" i="15"/>
  <c r="CB44" i="15"/>
  <c r="CA44" i="15"/>
  <c r="BZ44" i="15"/>
  <c r="BY44" i="15"/>
  <c r="BX44" i="15"/>
  <c r="BW44" i="15"/>
  <c r="BV44" i="15"/>
  <c r="BU44" i="15"/>
  <c r="BT44" i="15"/>
  <c r="BS44" i="15"/>
  <c r="BR44" i="15"/>
  <c r="BQ44" i="15"/>
  <c r="BP44" i="15"/>
  <c r="BO44" i="15"/>
  <c r="BN44" i="15"/>
  <c r="BM44" i="15"/>
  <c r="BL44" i="15"/>
  <c r="BK44" i="15"/>
  <c r="BJ44" i="15"/>
  <c r="BI44" i="15"/>
  <c r="BH44" i="15"/>
  <c r="BG44" i="15"/>
  <c r="BF44" i="15"/>
  <c r="BE44" i="15"/>
  <c r="BD44" i="15"/>
  <c r="BC44" i="15"/>
  <c r="BB44" i="15"/>
  <c r="BA44" i="15"/>
  <c r="AZ44" i="15"/>
  <c r="AY44" i="15"/>
  <c r="AX44" i="15"/>
  <c r="AW44" i="15"/>
  <c r="AV44" i="15"/>
  <c r="AU44" i="15"/>
  <c r="AT44" i="15"/>
  <c r="AS44" i="15"/>
  <c r="AR44" i="15"/>
  <c r="AQ44" i="15"/>
  <c r="AP44" i="15"/>
  <c r="AO44" i="15"/>
  <c r="AN44" i="15"/>
  <c r="AM44" i="15"/>
  <c r="AL44" i="15"/>
  <c r="AK44" i="15"/>
  <c r="AJ44" i="15"/>
  <c r="AI44" i="15"/>
  <c r="AH44" i="15"/>
  <c r="AG44" i="15"/>
  <c r="AF44" i="15"/>
  <c r="AE44" i="15"/>
  <c r="AD44" i="15"/>
  <c r="AC44" i="15"/>
  <c r="AB44" i="15"/>
  <c r="AA44" i="15"/>
  <c r="Z44" i="15"/>
  <c r="Y44" i="15"/>
  <c r="X44" i="15"/>
  <c r="W44" i="15"/>
  <c r="V44" i="15"/>
  <c r="U44" i="15"/>
  <c r="T44" i="15"/>
  <c r="S44" i="15"/>
  <c r="R44" i="15"/>
  <c r="Q44" i="15"/>
  <c r="P44" i="15"/>
  <c r="O44" i="15"/>
  <c r="N44" i="15"/>
  <c r="M44" i="15"/>
  <c r="L44" i="15"/>
  <c r="K44" i="15"/>
  <c r="J44" i="15"/>
  <c r="I44" i="15"/>
  <c r="H44" i="15"/>
  <c r="CC43" i="15"/>
  <c r="CB43" i="15"/>
  <c r="CA43" i="15"/>
  <c r="BZ43" i="15"/>
  <c r="BY43" i="15"/>
  <c r="BX43" i="15"/>
  <c r="BW43" i="15"/>
  <c r="BV43" i="15"/>
  <c r="BU43" i="15"/>
  <c r="BT43" i="15"/>
  <c r="BS43" i="15"/>
  <c r="BR43" i="15"/>
  <c r="BQ43" i="15"/>
  <c r="BP43" i="15"/>
  <c r="BO43" i="15"/>
  <c r="BN43" i="15"/>
  <c r="BM43" i="15"/>
  <c r="BL43" i="15"/>
  <c r="BK43" i="15"/>
  <c r="BJ43" i="15"/>
  <c r="BI43" i="15"/>
  <c r="BH43" i="15"/>
  <c r="BG43" i="15"/>
  <c r="BF43" i="15"/>
  <c r="BE43" i="15"/>
  <c r="BD43" i="15"/>
  <c r="BC43" i="15"/>
  <c r="BB43" i="15"/>
  <c r="BA43" i="15"/>
  <c r="AZ43" i="15"/>
  <c r="AY43" i="15"/>
  <c r="AX43" i="15"/>
  <c r="AW43" i="15"/>
  <c r="AV43" i="15"/>
  <c r="AU43" i="15"/>
  <c r="AT43" i="15"/>
  <c r="AS43" i="15"/>
  <c r="AR43" i="15"/>
  <c r="AQ43" i="15"/>
  <c r="AP43" i="15"/>
  <c r="AO43" i="15"/>
  <c r="AN43" i="15"/>
  <c r="AM43" i="15"/>
  <c r="AL43" i="15"/>
  <c r="AK43" i="15"/>
  <c r="AJ43" i="15"/>
  <c r="AI43" i="15"/>
  <c r="AH43" i="15"/>
  <c r="AG43" i="15"/>
  <c r="AF43" i="15"/>
  <c r="AE43" i="15"/>
  <c r="AD43" i="15"/>
  <c r="AC43" i="15"/>
  <c r="AB43" i="15"/>
  <c r="AA43" i="15"/>
  <c r="Z43" i="15"/>
  <c r="Y43" i="15"/>
  <c r="X43" i="15"/>
  <c r="W43" i="15"/>
  <c r="V43" i="15"/>
  <c r="U43" i="15"/>
  <c r="T43" i="15"/>
  <c r="S43" i="15"/>
  <c r="R43" i="15"/>
  <c r="Q43" i="15"/>
  <c r="P43" i="15"/>
  <c r="O43" i="15"/>
  <c r="N43" i="15"/>
  <c r="M43" i="15"/>
  <c r="L43" i="15"/>
  <c r="K43" i="15"/>
  <c r="J43" i="15"/>
  <c r="I43" i="15"/>
  <c r="H43" i="15"/>
  <c r="CC42" i="15"/>
  <c r="CB42" i="15"/>
  <c r="CA42" i="15"/>
  <c r="BZ42" i="15"/>
  <c r="BY42" i="15"/>
  <c r="BX42" i="15"/>
  <c r="BW42" i="15"/>
  <c r="BV42" i="15"/>
  <c r="BU42" i="15"/>
  <c r="BT42" i="15"/>
  <c r="BS42" i="15"/>
  <c r="BR42" i="15"/>
  <c r="BQ42" i="15"/>
  <c r="BP42" i="15"/>
  <c r="BO42" i="15"/>
  <c r="BN42" i="15"/>
  <c r="BM42" i="15"/>
  <c r="BL42" i="15"/>
  <c r="BK42" i="15"/>
  <c r="BJ42" i="15"/>
  <c r="BI42" i="15"/>
  <c r="BH42" i="15"/>
  <c r="BG42" i="15"/>
  <c r="BF42" i="15"/>
  <c r="BE42" i="15"/>
  <c r="BD42" i="15"/>
  <c r="BC42" i="15"/>
  <c r="BB42" i="15"/>
  <c r="BA42" i="15"/>
  <c r="AZ42" i="15"/>
  <c r="AY42" i="15"/>
  <c r="AX42" i="15"/>
  <c r="AW42" i="15"/>
  <c r="AV42" i="15"/>
  <c r="AU42" i="15"/>
  <c r="AT42" i="15"/>
  <c r="AS42" i="15"/>
  <c r="AR42" i="15"/>
  <c r="AQ42" i="15"/>
  <c r="AP42" i="15"/>
  <c r="AO42" i="15"/>
  <c r="AN42" i="15"/>
  <c r="AM42" i="15"/>
  <c r="AL42" i="15"/>
  <c r="AK42" i="15"/>
  <c r="AJ42" i="15"/>
  <c r="AI42" i="15"/>
  <c r="AH42" i="15"/>
  <c r="AG42" i="15"/>
  <c r="AF42" i="15"/>
  <c r="AE42" i="15"/>
  <c r="AD42" i="15"/>
  <c r="AC42" i="15"/>
  <c r="AB42" i="15"/>
  <c r="AA42" i="15"/>
  <c r="Z42" i="15"/>
  <c r="Y42" i="15"/>
  <c r="X42" i="15"/>
  <c r="W42" i="15"/>
  <c r="V42" i="15"/>
  <c r="U42" i="15"/>
  <c r="T42" i="15"/>
  <c r="S42" i="15"/>
  <c r="R42" i="15"/>
  <c r="Q42" i="15"/>
  <c r="P42" i="15"/>
  <c r="O42" i="15"/>
  <c r="N42" i="15"/>
  <c r="M42" i="15"/>
  <c r="L42" i="15"/>
  <c r="K42" i="15"/>
  <c r="J42" i="15"/>
  <c r="I42" i="15"/>
  <c r="H42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I41" i="15"/>
  <c r="H41" i="15"/>
  <c r="CB40" i="15"/>
  <c r="CA40" i="15"/>
  <c r="BZ40" i="15"/>
  <c r="BY40" i="15"/>
  <c r="BX40" i="15"/>
  <c r="BW40" i="15"/>
  <c r="BV40" i="15"/>
  <c r="BU40" i="15"/>
  <c r="BT40" i="15"/>
  <c r="BS40" i="15"/>
  <c r="BR40" i="15"/>
  <c r="BQ40" i="15"/>
  <c r="BP40" i="15"/>
  <c r="BO40" i="15"/>
  <c r="BN40" i="15"/>
  <c r="BM40" i="15"/>
  <c r="BL40" i="15"/>
  <c r="BK40" i="15"/>
  <c r="BJ40" i="15"/>
  <c r="BI40" i="15"/>
  <c r="BH40" i="15"/>
  <c r="BG40" i="15"/>
  <c r="BF40" i="15"/>
  <c r="BE40" i="15"/>
  <c r="BD40" i="15"/>
  <c r="BC40" i="15"/>
  <c r="BB40" i="15"/>
  <c r="BA40" i="15"/>
  <c r="AZ40" i="15"/>
  <c r="AY40" i="15"/>
  <c r="AX40" i="15"/>
  <c r="AW40" i="15"/>
  <c r="AV40" i="15"/>
  <c r="AU40" i="15"/>
  <c r="AT40" i="15"/>
  <c r="AS40" i="15"/>
  <c r="AR40" i="15"/>
  <c r="AQ40" i="15"/>
  <c r="AP40" i="15"/>
  <c r="AO40" i="15"/>
  <c r="AN40" i="15"/>
  <c r="AM40" i="15"/>
  <c r="AL40" i="15"/>
  <c r="AK40" i="15"/>
  <c r="AJ40" i="15"/>
  <c r="AI40" i="15"/>
  <c r="AH40" i="15"/>
  <c r="AG40" i="15"/>
  <c r="AF40" i="15"/>
  <c r="AE40" i="15"/>
  <c r="AD40" i="15"/>
  <c r="AC40" i="15"/>
  <c r="AB40" i="15"/>
  <c r="AA40" i="15"/>
  <c r="Z40" i="15"/>
  <c r="Y40" i="15"/>
  <c r="X40" i="15"/>
  <c r="W40" i="15"/>
  <c r="V40" i="15"/>
  <c r="U40" i="15"/>
  <c r="T40" i="15"/>
  <c r="S40" i="15"/>
  <c r="R40" i="15"/>
  <c r="Q40" i="15"/>
  <c r="P40" i="15"/>
  <c r="O40" i="15"/>
  <c r="N40" i="15"/>
  <c r="M40" i="15"/>
  <c r="L40" i="15"/>
  <c r="K40" i="15"/>
  <c r="J40" i="15"/>
  <c r="I40" i="15"/>
  <c r="H40" i="15"/>
  <c r="CC39" i="15"/>
  <c r="CB39" i="15"/>
  <c r="CA39" i="15"/>
  <c r="BZ39" i="15"/>
  <c r="BY39" i="15"/>
  <c r="BX39" i="15"/>
  <c r="BW39" i="15"/>
  <c r="BV39" i="15"/>
  <c r="BU39" i="15"/>
  <c r="BT39" i="15"/>
  <c r="BS39" i="15"/>
  <c r="BR39" i="15"/>
  <c r="BQ39" i="15"/>
  <c r="BP39" i="15"/>
  <c r="BO39" i="15"/>
  <c r="BN39" i="15"/>
  <c r="BM39" i="15"/>
  <c r="BL39" i="15"/>
  <c r="BK39" i="15"/>
  <c r="BJ39" i="15"/>
  <c r="BI39" i="15"/>
  <c r="BH39" i="15"/>
  <c r="BG39" i="15"/>
  <c r="BF39" i="15"/>
  <c r="BE39" i="15"/>
  <c r="BD39" i="15"/>
  <c r="BC39" i="15"/>
  <c r="BB39" i="15"/>
  <c r="BA39" i="15"/>
  <c r="AZ39" i="15"/>
  <c r="AY39" i="15"/>
  <c r="AX39" i="15"/>
  <c r="AW39" i="15"/>
  <c r="AV39" i="15"/>
  <c r="AU39" i="15"/>
  <c r="AT39" i="15"/>
  <c r="AS39" i="15"/>
  <c r="AR39" i="15"/>
  <c r="AQ39" i="15"/>
  <c r="AP39" i="15"/>
  <c r="AO39" i="15"/>
  <c r="AN39" i="15"/>
  <c r="AM39" i="15"/>
  <c r="AL39" i="15"/>
  <c r="AK39" i="15"/>
  <c r="AJ39" i="15"/>
  <c r="AI39" i="15"/>
  <c r="AH39" i="15"/>
  <c r="AG39" i="15"/>
  <c r="AF39" i="15"/>
  <c r="AE39" i="15"/>
  <c r="AD39" i="15"/>
  <c r="AC39" i="15"/>
  <c r="AB39" i="15"/>
  <c r="AA39" i="15"/>
  <c r="Z39" i="15"/>
  <c r="Y39" i="15"/>
  <c r="X39" i="15"/>
  <c r="W39" i="15"/>
  <c r="V39" i="15"/>
  <c r="U39" i="15"/>
  <c r="T39" i="15"/>
  <c r="S39" i="15"/>
  <c r="R39" i="15"/>
  <c r="Q39" i="15"/>
  <c r="P39" i="15"/>
  <c r="O39" i="15"/>
  <c r="N39" i="15"/>
  <c r="M39" i="15"/>
  <c r="L39" i="15"/>
  <c r="K39" i="15"/>
  <c r="J39" i="15"/>
  <c r="I39" i="15"/>
  <c r="H39" i="15"/>
  <c r="CC38" i="15"/>
  <c r="CB38" i="15"/>
  <c r="CA38" i="15"/>
  <c r="BZ38" i="15"/>
  <c r="BY38" i="15"/>
  <c r="BX38" i="15"/>
  <c r="BW38" i="15"/>
  <c r="BV38" i="15"/>
  <c r="BU38" i="15"/>
  <c r="BT38" i="15"/>
  <c r="BS38" i="15"/>
  <c r="BR38" i="15"/>
  <c r="BQ38" i="15"/>
  <c r="BP38" i="15"/>
  <c r="BO38" i="15"/>
  <c r="BN38" i="15"/>
  <c r="BM38" i="15"/>
  <c r="BL38" i="15"/>
  <c r="BK38" i="15"/>
  <c r="BJ38" i="15"/>
  <c r="BI38" i="15"/>
  <c r="BH38" i="15"/>
  <c r="BG38" i="15"/>
  <c r="BF38" i="15"/>
  <c r="BE38" i="15"/>
  <c r="BD38" i="15"/>
  <c r="BC38" i="15"/>
  <c r="BB38" i="15"/>
  <c r="BA38" i="15"/>
  <c r="AZ38" i="15"/>
  <c r="AY38" i="15"/>
  <c r="AX38" i="15"/>
  <c r="AW38" i="15"/>
  <c r="AV38" i="15"/>
  <c r="AU38" i="15"/>
  <c r="AT38" i="15"/>
  <c r="AS38" i="15"/>
  <c r="AR38" i="15"/>
  <c r="AQ38" i="15"/>
  <c r="AP38" i="15"/>
  <c r="AO38" i="15"/>
  <c r="AN38" i="15"/>
  <c r="AM38" i="15"/>
  <c r="AL38" i="15"/>
  <c r="AK38" i="15"/>
  <c r="AJ38" i="15"/>
  <c r="AI38" i="15"/>
  <c r="AH38" i="15"/>
  <c r="AG38" i="15"/>
  <c r="AF38" i="15"/>
  <c r="AE38" i="15"/>
  <c r="AD38" i="15"/>
  <c r="AC38" i="15"/>
  <c r="AB38" i="15"/>
  <c r="AA38" i="15"/>
  <c r="Z38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CC37" i="15"/>
  <c r="CB37" i="15"/>
  <c r="CA37" i="15"/>
  <c r="BZ37" i="15"/>
  <c r="BY37" i="15"/>
  <c r="BX37" i="15"/>
  <c r="BW37" i="15"/>
  <c r="BV37" i="15"/>
  <c r="BU37" i="15"/>
  <c r="BT37" i="15"/>
  <c r="BS37" i="15"/>
  <c r="BR37" i="15"/>
  <c r="BQ37" i="15"/>
  <c r="BP37" i="15"/>
  <c r="BO37" i="15"/>
  <c r="BN37" i="15"/>
  <c r="BM37" i="15"/>
  <c r="BL37" i="15"/>
  <c r="BK37" i="15"/>
  <c r="BJ37" i="15"/>
  <c r="BI37" i="15"/>
  <c r="BH37" i="15"/>
  <c r="BG37" i="15"/>
  <c r="BF37" i="15"/>
  <c r="BE37" i="15"/>
  <c r="BD37" i="15"/>
  <c r="BC37" i="15"/>
  <c r="BB37" i="15"/>
  <c r="BA37" i="15"/>
  <c r="AZ37" i="15"/>
  <c r="AY37" i="15"/>
  <c r="AX37" i="15"/>
  <c r="AW37" i="15"/>
  <c r="AV37" i="15"/>
  <c r="AU37" i="15"/>
  <c r="AT37" i="15"/>
  <c r="AS37" i="15"/>
  <c r="AR37" i="15"/>
  <c r="AQ37" i="15"/>
  <c r="AP37" i="15"/>
  <c r="AO37" i="15"/>
  <c r="AN37" i="15"/>
  <c r="AM37" i="15"/>
  <c r="AL37" i="15"/>
  <c r="AK37" i="15"/>
  <c r="AJ37" i="15"/>
  <c r="AI37" i="15"/>
  <c r="AH37" i="15"/>
  <c r="AG37" i="15"/>
  <c r="AF37" i="15"/>
  <c r="AE37" i="15"/>
  <c r="AD37" i="15"/>
  <c r="AC37" i="15"/>
  <c r="AB37" i="15"/>
  <c r="AA37" i="15"/>
  <c r="Z37" i="15"/>
  <c r="Y37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L37" i="15"/>
  <c r="K37" i="15"/>
  <c r="J37" i="15"/>
  <c r="I37" i="15"/>
  <c r="H37" i="15"/>
  <c r="CC36" i="15"/>
  <c r="CB36" i="15"/>
  <c r="CA36" i="15"/>
  <c r="BZ36" i="15"/>
  <c r="BY36" i="15"/>
  <c r="BX36" i="15"/>
  <c r="BW36" i="15"/>
  <c r="BV36" i="15"/>
  <c r="BU36" i="15"/>
  <c r="BT36" i="15"/>
  <c r="BS36" i="15"/>
  <c r="BR36" i="15"/>
  <c r="BQ36" i="15"/>
  <c r="BP36" i="15"/>
  <c r="BO36" i="15"/>
  <c r="BN36" i="15"/>
  <c r="BM36" i="15"/>
  <c r="BL36" i="15"/>
  <c r="BK36" i="15"/>
  <c r="BJ36" i="15"/>
  <c r="BI36" i="15"/>
  <c r="BH36" i="15"/>
  <c r="BG36" i="15"/>
  <c r="BF36" i="15"/>
  <c r="BE36" i="15"/>
  <c r="BD36" i="15"/>
  <c r="BC36" i="15"/>
  <c r="BB36" i="15"/>
  <c r="BA36" i="15"/>
  <c r="AZ36" i="15"/>
  <c r="AY36" i="15"/>
  <c r="AX36" i="15"/>
  <c r="AW36" i="15"/>
  <c r="AV36" i="15"/>
  <c r="AU36" i="15"/>
  <c r="AT36" i="15"/>
  <c r="AS36" i="15"/>
  <c r="AR36" i="15"/>
  <c r="AQ36" i="15"/>
  <c r="AP36" i="15"/>
  <c r="AO36" i="15"/>
  <c r="AN36" i="15"/>
  <c r="AM36" i="15"/>
  <c r="AL36" i="15"/>
  <c r="AK36" i="15"/>
  <c r="AJ36" i="15"/>
  <c r="AI36" i="15"/>
  <c r="AH36" i="15"/>
  <c r="AG36" i="15"/>
  <c r="AF36" i="15"/>
  <c r="AE36" i="15"/>
  <c r="AD36" i="15"/>
  <c r="AC36" i="15"/>
  <c r="AB36" i="15"/>
  <c r="AA36" i="15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K36" i="15"/>
  <c r="J36" i="15"/>
  <c r="I36" i="15"/>
  <c r="H36" i="15"/>
  <c r="CC35" i="15"/>
  <c r="CB35" i="15"/>
  <c r="CA35" i="15"/>
  <c r="BZ35" i="15"/>
  <c r="BY35" i="15"/>
  <c r="BX35" i="15"/>
  <c r="BW35" i="15"/>
  <c r="BV35" i="15"/>
  <c r="BU35" i="15"/>
  <c r="BT35" i="15"/>
  <c r="BS35" i="15"/>
  <c r="BR35" i="15"/>
  <c r="BQ35" i="15"/>
  <c r="BP35" i="15"/>
  <c r="BO35" i="15"/>
  <c r="BN35" i="15"/>
  <c r="BM35" i="15"/>
  <c r="BL35" i="15"/>
  <c r="BK35" i="15"/>
  <c r="BJ35" i="15"/>
  <c r="BI35" i="15"/>
  <c r="BH35" i="15"/>
  <c r="BG35" i="15"/>
  <c r="BF35" i="15"/>
  <c r="BE35" i="15"/>
  <c r="BD35" i="15"/>
  <c r="BC35" i="15"/>
  <c r="BB35" i="15"/>
  <c r="BA35" i="15"/>
  <c r="AZ35" i="15"/>
  <c r="AY35" i="15"/>
  <c r="AX35" i="15"/>
  <c r="AW35" i="15"/>
  <c r="AV35" i="15"/>
  <c r="AU35" i="15"/>
  <c r="AT35" i="15"/>
  <c r="AS35" i="15"/>
  <c r="AR35" i="15"/>
  <c r="AQ35" i="15"/>
  <c r="AP35" i="15"/>
  <c r="AO35" i="15"/>
  <c r="AN35" i="15"/>
  <c r="AM35" i="15"/>
  <c r="AL35" i="15"/>
  <c r="AK35" i="15"/>
  <c r="AJ35" i="15"/>
  <c r="AI35" i="15"/>
  <c r="AH35" i="15"/>
  <c r="AG35" i="15"/>
  <c r="AF35" i="15"/>
  <c r="AE35" i="15"/>
  <c r="AD35" i="15"/>
  <c r="AC35" i="15"/>
  <c r="AB35" i="15"/>
  <c r="AA35" i="15"/>
  <c r="Z35" i="15"/>
  <c r="Y35" i="15"/>
  <c r="X35" i="15"/>
  <c r="W35" i="15"/>
  <c r="V35" i="15"/>
  <c r="U35" i="15"/>
  <c r="T35" i="15"/>
  <c r="S35" i="15"/>
  <c r="R35" i="15"/>
  <c r="Q35" i="15"/>
  <c r="P35" i="15"/>
  <c r="O35" i="15"/>
  <c r="N35" i="15"/>
  <c r="M35" i="15"/>
  <c r="L35" i="15"/>
  <c r="K35" i="15"/>
  <c r="J35" i="15"/>
  <c r="I35" i="15"/>
  <c r="H35" i="15"/>
  <c r="CC34" i="15"/>
  <c r="CB34" i="15"/>
  <c r="CA34" i="15"/>
  <c r="BZ34" i="15"/>
  <c r="BY34" i="15"/>
  <c r="BX34" i="15"/>
  <c r="BW34" i="15"/>
  <c r="BV34" i="15"/>
  <c r="BU34" i="15"/>
  <c r="BT34" i="15"/>
  <c r="BS34" i="15"/>
  <c r="BR34" i="15"/>
  <c r="BQ34" i="15"/>
  <c r="BP34" i="15"/>
  <c r="BO34" i="15"/>
  <c r="BN34" i="15"/>
  <c r="BM34" i="15"/>
  <c r="BL34" i="15"/>
  <c r="BK34" i="15"/>
  <c r="BJ34" i="15"/>
  <c r="BI34" i="15"/>
  <c r="BH34" i="15"/>
  <c r="BG34" i="15"/>
  <c r="BF34" i="15"/>
  <c r="BE34" i="15"/>
  <c r="BD34" i="15"/>
  <c r="BC34" i="15"/>
  <c r="BB34" i="15"/>
  <c r="BA34" i="15"/>
  <c r="AZ34" i="15"/>
  <c r="AY34" i="15"/>
  <c r="AX34" i="15"/>
  <c r="AW34" i="15"/>
  <c r="AV34" i="15"/>
  <c r="AU34" i="15"/>
  <c r="AT34" i="15"/>
  <c r="AS34" i="15"/>
  <c r="AR34" i="15"/>
  <c r="AQ34" i="15"/>
  <c r="AP34" i="15"/>
  <c r="AO34" i="15"/>
  <c r="AN34" i="15"/>
  <c r="AM34" i="15"/>
  <c r="AL34" i="15"/>
  <c r="AK34" i="15"/>
  <c r="AJ34" i="15"/>
  <c r="AI34" i="15"/>
  <c r="AH34" i="15"/>
  <c r="AG34" i="15"/>
  <c r="AF34" i="15"/>
  <c r="AE34" i="15"/>
  <c r="AD34" i="15"/>
  <c r="AC34" i="15"/>
  <c r="AB34" i="15"/>
  <c r="AA34" i="15"/>
  <c r="Z34" i="15"/>
  <c r="Y34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I34" i="15"/>
  <c r="H34" i="15"/>
  <c r="CC33" i="15"/>
  <c r="CB33" i="15"/>
  <c r="CA33" i="15"/>
  <c r="BZ33" i="15"/>
  <c r="BY33" i="15"/>
  <c r="BX33" i="15"/>
  <c r="BW33" i="15"/>
  <c r="BV33" i="15"/>
  <c r="BU33" i="15"/>
  <c r="BT33" i="15"/>
  <c r="BS33" i="15"/>
  <c r="BR33" i="15"/>
  <c r="BQ33" i="15"/>
  <c r="BP33" i="15"/>
  <c r="BO33" i="15"/>
  <c r="BN33" i="15"/>
  <c r="BM33" i="15"/>
  <c r="BL33" i="15"/>
  <c r="BK33" i="15"/>
  <c r="BJ33" i="15"/>
  <c r="BI33" i="15"/>
  <c r="BH33" i="15"/>
  <c r="BG33" i="15"/>
  <c r="BF33" i="15"/>
  <c r="BE33" i="15"/>
  <c r="BD33" i="15"/>
  <c r="BC33" i="15"/>
  <c r="BB33" i="15"/>
  <c r="BA33" i="15"/>
  <c r="AZ33" i="15"/>
  <c r="AY33" i="15"/>
  <c r="AX33" i="15"/>
  <c r="AW33" i="15"/>
  <c r="AV33" i="15"/>
  <c r="AU33" i="15"/>
  <c r="AT33" i="15"/>
  <c r="AS33" i="15"/>
  <c r="AR33" i="15"/>
  <c r="AQ33" i="15"/>
  <c r="AP33" i="15"/>
  <c r="AO33" i="15"/>
  <c r="AN33" i="15"/>
  <c r="AM33" i="15"/>
  <c r="AL33" i="15"/>
  <c r="AK33" i="15"/>
  <c r="AJ33" i="15"/>
  <c r="AI33" i="15"/>
  <c r="AH33" i="15"/>
  <c r="AG33" i="15"/>
  <c r="AF33" i="15"/>
  <c r="AE33" i="15"/>
  <c r="AD33" i="15"/>
  <c r="AC33" i="15"/>
  <c r="AB33" i="15"/>
  <c r="AA33" i="15"/>
  <c r="Z33" i="15"/>
  <c r="Y33" i="15"/>
  <c r="X33" i="15"/>
  <c r="W33" i="15"/>
  <c r="V33" i="15"/>
  <c r="U33" i="15"/>
  <c r="T33" i="15"/>
  <c r="S33" i="15"/>
  <c r="R33" i="15"/>
  <c r="Q33" i="15"/>
  <c r="P33" i="15"/>
  <c r="O33" i="15"/>
  <c r="N33" i="15"/>
  <c r="M33" i="15"/>
  <c r="L33" i="15"/>
  <c r="K33" i="15"/>
  <c r="J33" i="15"/>
  <c r="I33" i="15"/>
  <c r="H33" i="15"/>
  <c r="CC32" i="15"/>
  <c r="CB32" i="15"/>
  <c r="CA32" i="15"/>
  <c r="BZ32" i="15"/>
  <c r="BY32" i="15"/>
  <c r="BX32" i="15"/>
  <c r="BW32" i="15"/>
  <c r="BV32" i="15"/>
  <c r="BU32" i="15"/>
  <c r="BT32" i="15"/>
  <c r="BS32" i="15"/>
  <c r="BR32" i="15"/>
  <c r="BQ32" i="15"/>
  <c r="BP32" i="15"/>
  <c r="BO32" i="15"/>
  <c r="BN32" i="15"/>
  <c r="BM32" i="15"/>
  <c r="BL32" i="15"/>
  <c r="BK32" i="15"/>
  <c r="BJ32" i="15"/>
  <c r="BI32" i="15"/>
  <c r="BH32" i="15"/>
  <c r="BG32" i="15"/>
  <c r="BF32" i="15"/>
  <c r="BE32" i="15"/>
  <c r="BD32" i="15"/>
  <c r="BC32" i="15"/>
  <c r="BB32" i="15"/>
  <c r="BA32" i="15"/>
  <c r="AZ32" i="15"/>
  <c r="AY32" i="15"/>
  <c r="AX32" i="15"/>
  <c r="AW32" i="15"/>
  <c r="AV32" i="15"/>
  <c r="AU32" i="15"/>
  <c r="AT32" i="15"/>
  <c r="AS32" i="15"/>
  <c r="AR32" i="15"/>
  <c r="AQ32" i="15"/>
  <c r="AP32" i="15"/>
  <c r="AO32" i="15"/>
  <c r="AN32" i="15"/>
  <c r="AM32" i="15"/>
  <c r="AL32" i="15"/>
  <c r="AK32" i="15"/>
  <c r="AJ32" i="15"/>
  <c r="AI32" i="15"/>
  <c r="AH32" i="15"/>
  <c r="AG32" i="15"/>
  <c r="AF32" i="15"/>
  <c r="AE32" i="15"/>
  <c r="AD32" i="15"/>
  <c r="AC32" i="15"/>
  <c r="AB32" i="15"/>
  <c r="AA32" i="15"/>
  <c r="Z32" i="15"/>
  <c r="Y32" i="15"/>
  <c r="X32" i="15"/>
  <c r="W32" i="15"/>
  <c r="V32" i="15"/>
  <c r="U32" i="15"/>
  <c r="T32" i="15"/>
  <c r="S32" i="15"/>
  <c r="R32" i="15"/>
  <c r="Q32" i="15"/>
  <c r="P32" i="15"/>
  <c r="O32" i="15"/>
  <c r="N32" i="15"/>
  <c r="M32" i="15"/>
  <c r="L32" i="15"/>
  <c r="K32" i="15"/>
  <c r="J32" i="15"/>
  <c r="I32" i="15"/>
  <c r="H32" i="15"/>
  <c r="CC31" i="15"/>
  <c r="CB31" i="15"/>
  <c r="CA31" i="15"/>
  <c r="BZ31" i="15"/>
  <c r="BY31" i="15"/>
  <c r="BX31" i="15"/>
  <c r="BW31" i="15"/>
  <c r="BV31" i="15"/>
  <c r="BU31" i="15"/>
  <c r="BT31" i="15"/>
  <c r="BS31" i="15"/>
  <c r="BR31" i="15"/>
  <c r="BQ31" i="15"/>
  <c r="BP31" i="15"/>
  <c r="BO31" i="15"/>
  <c r="BN31" i="15"/>
  <c r="BM31" i="15"/>
  <c r="BL31" i="15"/>
  <c r="BK31" i="15"/>
  <c r="BJ31" i="15"/>
  <c r="BI31" i="15"/>
  <c r="BH31" i="15"/>
  <c r="BG31" i="15"/>
  <c r="BF31" i="15"/>
  <c r="BE31" i="15"/>
  <c r="BD31" i="15"/>
  <c r="BC31" i="15"/>
  <c r="BB31" i="15"/>
  <c r="BA31" i="15"/>
  <c r="AZ31" i="15"/>
  <c r="AY31" i="15"/>
  <c r="AX31" i="15"/>
  <c r="AW31" i="15"/>
  <c r="AV31" i="15"/>
  <c r="AU31" i="15"/>
  <c r="AT31" i="15"/>
  <c r="AS31" i="15"/>
  <c r="AR31" i="15"/>
  <c r="AQ31" i="15"/>
  <c r="AP31" i="15"/>
  <c r="AO31" i="15"/>
  <c r="AN31" i="15"/>
  <c r="AM31" i="15"/>
  <c r="AL31" i="15"/>
  <c r="AK31" i="15"/>
  <c r="AJ31" i="15"/>
  <c r="AI31" i="15"/>
  <c r="AH31" i="15"/>
  <c r="AG31" i="15"/>
  <c r="AF31" i="15"/>
  <c r="AE31" i="15"/>
  <c r="AD31" i="15"/>
  <c r="AC31" i="15"/>
  <c r="AB31" i="15"/>
  <c r="AA31" i="15"/>
  <c r="Z31" i="15"/>
  <c r="Y31" i="15"/>
  <c r="X31" i="15"/>
  <c r="W31" i="15"/>
  <c r="V31" i="15"/>
  <c r="U31" i="15"/>
  <c r="T31" i="15"/>
  <c r="S31" i="15"/>
  <c r="R31" i="15"/>
  <c r="Q31" i="15"/>
  <c r="P31" i="15"/>
  <c r="O31" i="15"/>
  <c r="N31" i="15"/>
  <c r="M31" i="15"/>
  <c r="L31" i="15"/>
  <c r="K31" i="15"/>
  <c r="I31" i="15"/>
  <c r="H31" i="15"/>
  <c r="CC30" i="15"/>
  <c r="CB30" i="15"/>
  <c r="CA30" i="15"/>
  <c r="BZ30" i="15"/>
  <c r="BY30" i="15"/>
  <c r="BX30" i="15"/>
  <c r="BW30" i="15"/>
  <c r="BV30" i="15"/>
  <c r="BU30" i="15"/>
  <c r="BT30" i="15"/>
  <c r="BS30" i="15"/>
  <c r="BR30" i="15"/>
  <c r="BQ30" i="15"/>
  <c r="BP30" i="15"/>
  <c r="BO30" i="15"/>
  <c r="BN30" i="15"/>
  <c r="BM30" i="15"/>
  <c r="BL30" i="15"/>
  <c r="BK30" i="15"/>
  <c r="BJ30" i="15"/>
  <c r="BI30" i="15"/>
  <c r="BH30" i="15"/>
  <c r="BG30" i="15"/>
  <c r="BF30" i="15"/>
  <c r="BE30" i="15"/>
  <c r="BD30" i="15"/>
  <c r="BC30" i="15"/>
  <c r="BB30" i="15"/>
  <c r="BA30" i="15"/>
  <c r="AZ30" i="15"/>
  <c r="AY30" i="15"/>
  <c r="AX30" i="15"/>
  <c r="AW30" i="15"/>
  <c r="AV30" i="15"/>
  <c r="AU30" i="15"/>
  <c r="AT30" i="15"/>
  <c r="AS30" i="15"/>
  <c r="AR30" i="15"/>
  <c r="AQ30" i="15"/>
  <c r="AP30" i="15"/>
  <c r="AO30" i="15"/>
  <c r="AN30" i="15"/>
  <c r="AM30" i="15"/>
  <c r="AL30" i="15"/>
  <c r="AK30" i="15"/>
  <c r="AJ30" i="15"/>
  <c r="AI30" i="15"/>
  <c r="AH30" i="15"/>
  <c r="AG30" i="15"/>
  <c r="AF30" i="15"/>
  <c r="AE30" i="15"/>
  <c r="AD30" i="15"/>
  <c r="AC30" i="15"/>
  <c r="AB30" i="15"/>
  <c r="AA30" i="15"/>
  <c r="Z30" i="15"/>
  <c r="Y30" i="15"/>
  <c r="X30" i="15"/>
  <c r="W30" i="15"/>
  <c r="V30" i="15"/>
  <c r="U30" i="15"/>
  <c r="T30" i="15"/>
  <c r="S30" i="15"/>
  <c r="R30" i="15"/>
  <c r="Q30" i="15"/>
  <c r="P30" i="15"/>
  <c r="O30" i="15"/>
  <c r="N30" i="15"/>
  <c r="M30" i="15"/>
  <c r="L30" i="15"/>
  <c r="K30" i="15"/>
  <c r="J30" i="15"/>
  <c r="I30" i="15"/>
  <c r="H30" i="15"/>
  <c r="CC20" i="15"/>
  <c r="CB20" i="15"/>
  <c r="CA20" i="15"/>
  <c r="BZ20" i="15"/>
  <c r="BY20" i="15"/>
  <c r="BX20" i="15"/>
  <c r="BW20" i="15"/>
  <c r="BV20" i="15"/>
  <c r="BU20" i="15"/>
  <c r="BT20" i="15"/>
  <c r="BS20" i="15"/>
  <c r="BR20" i="15"/>
  <c r="BQ20" i="15"/>
  <c r="BP20" i="15"/>
  <c r="BO20" i="15"/>
  <c r="BN20" i="15"/>
  <c r="BM20" i="15"/>
  <c r="BL20" i="15"/>
  <c r="BK20" i="15"/>
  <c r="BJ20" i="15"/>
  <c r="BI20" i="15"/>
  <c r="BH20" i="15"/>
  <c r="BG20" i="15"/>
  <c r="BF20" i="15"/>
  <c r="BE20" i="15"/>
  <c r="BD20" i="15"/>
  <c r="BC20" i="15"/>
  <c r="BB20" i="15"/>
  <c r="BA20" i="15"/>
  <c r="AZ20" i="15"/>
  <c r="AY20" i="15"/>
  <c r="AX20" i="15"/>
  <c r="AW20" i="15"/>
  <c r="AV20" i="15"/>
  <c r="AU20" i="15"/>
  <c r="AT20" i="15"/>
  <c r="AS20" i="15"/>
  <c r="AR20" i="15"/>
  <c r="AQ20" i="15"/>
  <c r="AP20" i="15"/>
  <c r="AO20" i="15"/>
  <c r="AN20" i="15"/>
  <c r="AM20" i="15"/>
  <c r="AL20" i="15"/>
  <c r="AK20" i="15"/>
  <c r="AJ20" i="15"/>
  <c r="AI20" i="15"/>
  <c r="AH20" i="15"/>
  <c r="AG20" i="15"/>
  <c r="AF20" i="15"/>
  <c r="AE20" i="15"/>
  <c r="AD20" i="15"/>
  <c r="AC20" i="15"/>
  <c r="AB20" i="15"/>
  <c r="AA20" i="15"/>
  <c r="Z20" i="15"/>
  <c r="Y20" i="15"/>
  <c r="X20" i="15"/>
  <c r="W20" i="15"/>
  <c r="V20" i="15"/>
  <c r="U20" i="15"/>
  <c r="T20" i="15"/>
  <c r="S20" i="15"/>
  <c r="R20" i="15"/>
  <c r="Q20" i="15"/>
  <c r="P20" i="15"/>
  <c r="O20" i="15"/>
  <c r="N20" i="15"/>
  <c r="M20" i="15"/>
  <c r="L20" i="15"/>
  <c r="K20" i="15"/>
  <c r="J20" i="15"/>
  <c r="I20" i="15"/>
  <c r="H20" i="15"/>
  <c r="G19" i="15"/>
  <c r="G18" i="15"/>
  <c r="G17" i="15"/>
  <c r="G16" i="15"/>
  <c r="CC15" i="15"/>
  <c r="CB15" i="15"/>
  <c r="CA15" i="15"/>
  <c r="BZ15" i="15"/>
  <c r="BY15" i="15"/>
  <c r="BX15" i="15"/>
  <c r="BW15" i="15"/>
  <c r="BV15" i="15"/>
  <c r="BU15" i="15"/>
  <c r="BT15" i="15"/>
  <c r="BS15" i="15"/>
  <c r="BR15" i="15"/>
  <c r="BQ15" i="15"/>
  <c r="BP15" i="15"/>
  <c r="BO15" i="15"/>
  <c r="BN15" i="15"/>
  <c r="BM15" i="15"/>
  <c r="BL15" i="15"/>
  <c r="BK15" i="15"/>
  <c r="BJ15" i="15"/>
  <c r="BI15" i="15"/>
  <c r="BH15" i="15"/>
  <c r="BG15" i="15"/>
  <c r="BF15" i="15"/>
  <c r="BE15" i="15"/>
  <c r="BD15" i="15"/>
  <c r="BC15" i="15"/>
  <c r="BB15" i="15"/>
  <c r="BA15" i="15"/>
  <c r="AZ15" i="15"/>
  <c r="AY15" i="15"/>
  <c r="AX15" i="15"/>
  <c r="AW15" i="15"/>
  <c r="AV15" i="15"/>
  <c r="AU15" i="15"/>
  <c r="AT15" i="15"/>
  <c r="AS15" i="15"/>
  <c r="AR15" i="15"/>
  <c r="AQ15" i="15"/>
  <c r="AP15" i="15"/>
  <c r="AO15" i="15"/>
  <c r="AN15" i="15"/>
  <c r="AM15" i="15"/>
  <c r="AL15" i="15"/>
  <c r="AK15" i="15"/>
  <c r="AJ15" i="15"/>
  <c r="AI15" i="15"/>
  <c r="AH15" i="15"/>
  <c r="AG15" i="15"/>
  <c r="AF15" i="15"/>
  <c r="AE15" i="15"/>
  <c r="AD15" i="15"/>
  <c r="AC15" i="15"/>
  <c r="AB15" i="15"/>
  <c r="AA15" i="15"/>
  <c r="Z15" i="15"/>
  <c r="Y15" i="15"/>
  <c r="X15" i="15"/>
  <c r="W15" i="15"/>
  <c r="V15" i="15"/>
  <c r="U15" i="15"/>
  <c r="T15" i="15"/>
  <c r="S15" i="15"/>
  <c r="R15" i="15"/>
  <c r="Q15" i="15"/>
  <c r="P15" i="15"/>
  <c r="O15" i="15"/>
  <c r="N15" i="15"/>
  <c r="M15" i="15"/>
  <c r="L15" i="15"/>
  <c r="K15" i="15"/>
  <c r="J15" i="15"/>
  <c r="I15" i="15"/>
  <c r="H15" i="15"/>
  <c r="H3" i="15"/>
  <c r="I3" i="15" s="1"/>
  <c r="J3" i="15" s="1"/>
  <c r="K3" i="15" s="1"/>
  <c r="L3" i="15" s="1"/>
  <c r="M3" i="15" s="1"/>
  <c r="N3" i="15" s="1"/>
  <c r="O3" i="15" s="1"/>
  <c r="P3" i="15" s="1"/>
  <c r="Q3" i="15" s="1"/>
  <c r="R3" i="15" s="1"/>
  <c r="S3" i="15" s="1"/>
  <c r="T3" i="15" s="1"/>
  <c r="U3" i="15" s="1"/>
  <c r="V3" i="15" s="1"/>
  <c r="W3" i="15" s="1"/>
  <c r="X3" i="15" s="1"/>
  <c r="Y3" i="15" s="1"/>
  <c r="Z3" i="15" s="1"/>
  <c r="AA3" i="15" s="1"/>
  <c r="AB3" i="15" s="1"/>
  <c r="AC3" i="15" s="1"/>
  <c r="AD3" i="15" s="1"/>
  <c r="AE3" i="15" s="1"/>
  <c r="AF3" i="15" s="1"/>
  <c r="AG3" i="15" s="1"/>
  <c r="AH3" i="15" s="1"/>
  <c r="AI3" i="15" s="1"/>
  <c r="AJ3" i="15" s="1"/>
  <c r="AK3" i="15" s="1"/>
  <c r="AL3" i="15" s="1"/>
  <c r="AM3" i="15" s="1"/>
  <c r="AN3" i="15" s="1"/>
  <c r="AO3" i="15" s="1"/>
  <c r="AP3" i="15" s="1"/>
  <c r="AQ3" i="15" s="1"/>
  <c r="AR3" i="15" s="1"/>
  <c r="AS3" i="15" s="1"/>
  <c r="AT3" i="15" s="1"/>
  <c r="AU3" i="15" s="1"/>
  <c r="AV3" i="15" s="1"/>
  <c r="AW3" i="15" s="1"/>
  <c r="AX3" i="15" s="1"/>
  <c r="AY3" i="15" s="1"/>
  <c r="AZ3" i="15" s="1"/>
  <c r="BA3" i="15" s="1"/>
  <c r="BB3" i="15" s="1"/>
  <c r="BC3" i="15" s="1"/>
  <c r="BD3" i="15" s="1"/>
  <c r="BE3" i="15" s="1"/>
  <c r="BF3" i="15" s="1"/>
  <c r="BG3" i="15" s="1"/>
  <c r="BH3" i="15" s="1"/>
  <c r="BI3" i="15" s="1"/>
  <c r="BJ3" i="15" s="1"/>
  <c r="BK3" i="15" s="1"/>
  <c r="BL3" i="15" s="1"/>
  <c r="BM3" i="15" s="1"/>
  <c r="BN3" i="15" s="1"/>
  <c r="BO3" i="15" s="1"/>
  <c r="BP3" i="15" s="1"/>
  <c r="BQ3" i="15" s="1"/>
  <c r="BR3" i="15" s="1"/>
  <c r="BS3" i="15" s="1"/>
  <c r="BT3" i="15" s="1"/>
  <c r="BU3" i="15" s="1"/>
  <c r="BV3" i="15" s="1"/>
  <c r="BW3" i="15" s="1"/>
  <c r="BX3" i="15" s="1"/>
  <c r="BY3" i="15" s="1"/>
  <c r="BZ3" i="15" s="1"/>
  <c r="CA3" i="15" s="1"/>
  <c r="CB3" i="15" s="1"/>
  <c r="CC3" i="15" s="1"/>
  <c r="C73" i="2"/>
  <c r="C70" i="2"/>
  <c r="C69" i="2"/>
  <c r="S67" i="2"/>
  <c r="AE67" i="2" s="1"/>
  <c r="AQ67" i="2" s="1"/>
  <c r="BC67" i="2" s="1"/>
  <c r="BO67" i="2" s="1"/>
  <c r="C64" i="2"/>
  <c r="C61" i="2"/>
  <c r="C60" i="2"/>
  <c r="S58" i="2"/>
  <c r="AE58" i="2" s="1"/>
  <c r="AQ58" i="2" s="1"/>
  <c r="BC58" i="2" s="1"/>
  <c r="BO58" i="2" s="1"/>
  <c r="C55" i="2"/>
  <c r="C52" i="2"/>
  <c r="C51" i="2"/>
  <c r="S49" i="2"/>
  <c r="AE49" i="2" s="1"/>
  <c r="AQ49" i="2" s="1"/>
  <c r="BC49" i="2" s="1"/>
  <c r="BO49" i="2" s="1"/>
  <c r="C46" i="2"/>
  <c r="C43" i="2"/>
  <c r="C42" i="2"/>
  <c r="S40" i="2"/>
  <c r="AE40" i="2" s="1"/>
  <c r="AQ40" i="2" s="1"/>
  <c r="BC40" i="2" s="1"/>
  <c r="BO40" i="2" s="1"/>
  <c r="C37" i="2"/>
  <c r="C34" i="2"/>
  <c r="C33" i="2"/>
  <c r="S31" i="2"/>
  <c r="AE31" i="2" s="1"/>
  <c r="AQ31" i="2" s="1"/>
  <c r="BC31" i="2" s="1"/>
  <c r="BO31" i="2" s="1"/>
  <c r="C28" i="2"/>
  <c r="C25" i="2"/>
  <c r="C24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BA23" i="2"/>
  <c r="AZ23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BZ21" i="2"/>
  <c r="BY21" i="2"/>
  <c r="BX21" i="2"/>
  <c r="BW21" i="2"/>
  <c r="BV21" i="2"/>
  <c r="BU21" i="2"/>
  <c r="BT21" i="2"/>
  <c r="BS21" i="2"/>
  <c r="BR21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BZ20" i="2"/>
  <c r="BY20" i="2"/>
  <c r="BX20" i="2"/>
  <c r="BW20" i="2"/>
  <c r="BV20" i="2"/>
  <c r="BU20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BZ11" i="2"/>
  <c r="BY11" i="2"/>
  <c r="BX11" i="2"/>
  <c r="BW11" i="2"/>
  <c r="BV11" i="2"/>
  <c r="BU11" i="2"/>
  <c r="BT11" i="2"/>
  <c r="BS11" i="2"/>
  <c r="BR11" i="2"/>
  <c r="BQ11" i="2"/>
  <c r="BP11" i="2"/>
  <c r="BO11" i="2"/>
  <c r="BN11" i="2"/>
  <c r="BM11" i="2"/>
  <c r="BL11" i="2"/>
  <c r="BK11" i="2"/>
  <c r="BJ11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BZ10" i="2"/>
  <c r="BY10" i="2"/>
  <c r="BX10" i="2"/>
  <c r="BW10" i="2"/>
  <c r="BV10" i="2"/>
  <c r="BU10" i="2"/>
  <c r="BT10" i="2"/>
  <c r="BS10" i="2"/>
  <c r="BR10" i="2"/>
  <c r="BQ10" i="2"/>
  <c r="BP10" i="2"/>
  <c r="BO10" i="2"/>
  <c r="BN10" i="2"/>
  <c r="BM10" i="2"/>
  <c r="BL10" i="2"/>
  <c r="BK10" i="2"/>
  <c r="BJ10" i="2"/>
  <c r="BI10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BZ9" i="2"/>
  <c r="BY9" i="2"/>
  <c r="BX9" i="2"/>
  <c r="BW9" i="2"/>
  <c r="BV9" i="2"/>
  <c r="BU9" i="2"/>
  <c r="BT9" i="2"/>
  <c r="BS9" i="2"/>
  <c r="BR9" i="2"/>
  <c r="BQ9" i="2"/>
  <c r="BP9" i="2"/>
  <c r="BO9" i="2"/>
  <c r="BN9" i="2"/>
  <c r="BM9" i="2"/>
  <c r="BL9" i="2"/>
  <c r="BK9" i="2"/>
  <c r="BJ9" i="2"/>
  <c r="BI9" i="2"/>
  <c r="BH9" i="2"/>
  <c r="BG9" i="2"/>
  <c r="BF9" i="2"/>
  <c r="BE9" i="2"/>
  <c r="BD9" i="2"/>
  <c r="BC9" i="2"/>
  <c r="BB9" i="2"/>
  <c r="BA9" i="2"/>
  <c r="AZ9" i="2"/>
  <c r="AY9" i="2"/>
  <c r="AX9" i="2"/>
  <c r="AW9" i="2"/>
  <c r="AV9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BZ8" i="2"/>
  <c r="BY8" i="2"/>
  <c r="BX8" i="2"/>
  <c r="BW8" i="2"/>
  <c r="BV8" i="2"/>
  <c r="BU8" i="2"/>
  <c r="BT8" i="2"/>
  <c r="BS8" i="2"/>
  <c r="BR8" i="2"/>
  <c r="BQ8" i="2"/>
  <c r="BP8" i="2"/>
  <c r="BO8" i="2"/>
  <c r="BN8" i="2"/>
  <c r="BM8" i="2"/>
  <c r="BL8" i="2"/>
  <c r="BK8" i="2"/>
  <c r="BJ8" i="2"/>
  <c r="BI8" i="2"/>
  <c r="BH8" i="2"/>
  <c r="BG8" i="2"/>
  <c r="BF8" i="2"/>
  <c r="BE8" i="2"/>
  <c r="BD8" i="2"/>
  <c r="BC8" i="2"/>
  <c r="BB8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BZ7" i="2"/>
  <c r="BY7" i="2"/>
  <c r="BX7" i="2"/>
  <c r="BW7" i="2"/>
  <c r="BV7" i="2"/>
  <c r="BU7" i="2"/>
  <c r="BT7" i="2"/>
  <c r="BS7" i="2"/>
  <c r="BR7" i="2"/>
  <c r="BQ7" i="2"/>
  <c r="BP7" i="2"/>
  <c r="BO7" i="2"/>
  <c r="BN7" i="2"/>
  <c r="BM7" i="2"/>
  <c r="BL7" i="2"/>
  <c r="BK7" i="2"/>
  <c r="BJ7" i="2"/>
  <c r="BI7" i="2"/>
  <c r="BH7" i="2"/>
  <c r="BG7" i="2"/>
  <c r="BF7" i="2"/>
  <c r="BE7" i="2"/>
  <c r="BD7" i="2"/>
  <c r="BC7" i="2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BZ6" i="2"/>
  <c r="BY6" i="2"/>
  <c r="BX6" i="2"/>
  <c r="BW6" i="2"/>
  <c r="BV6" i="2"/>
  <c r="BU6" i="2"/>
  <c r="BT6" i="2"/>
  <c r="BS6" i="2"/>
  <c r="BR6" i="2"/>
  <c r="BQ6" i="2"/>
  <c r="BP6" i="2"/>
  <c r="BO6" i="2"/>
  <c r="BN6" i="2"/>
  <c r="BM6" i="2"/>
  <c r="BL6" i="2"/>
  <c r="BK6" i="2"/>
  <c r="BJ6" i="2"/>
  <c r="BI6" i="2"/>
  <c r="BH6" i="2"/>
  <c r="BG6" i="2"/>
  <c r="BF6" i="2"/>
  <c r="BE6" i="2"/>
  <c r="BD6" i="2"/>
  <c r="BC6" i="2"/>
  <c r="BB6" i="2"/>
  <c r="BA6" i="2"/>
  <c r="AZ6" i="2"/>
  <c r="AY6" i="2"/>
  <c r="AX6" i="2"/>
  <c r="AW6" i="2"/>
  <c r="AV6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BZ5" i="2"/>
  <c r="BY5" i="2"/>
  <c r="BX5" i="2"/>
  <c r="BW5" i="2"/>
  <c r="BV5" i="2"/>
  <c r="BU5" i="2"/>
  <c r="BT5" i="2"/>
  <c r="BS5" i="2"/>
  <c r="BR5" i="2"/>
  <c r="BQ5" i="2"/>
  <c r="BP5" i="2"/>
  <c r="BO5" i="2"/>
  <c r="BN5" i="2"/>
  <c r="BM5" i="2"/>
  <c r="BL5" i="2"/>
  <c r="BK5" i="2"/>
  <c r="BJ5" i="2"/>
  <c r="BI5" i="2"/>
  <c r="BH5" i="2"/>
  <c r="BG5" i="2"/>
  <c r="BF5" i="2"/>
  <c r="BE5" i="2"/>
  <c r="BD5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BZ4" i="2"/>
  <c r="BY4" i="2"/>
  <c r="BX4" i="2"/>
  <c r="BW4" i="2"/>
  <c r="BV4" i="2"/>
  <c r="BU4" i="2"/>
  <c r="BT4" i="2"/>
  <c r="BS4" i="2"/>
  <c r="BR4" i="2"/>
  <c r="BQ4" i="2"/>
  <c r="BP4" i="2"/>
  <c r="BO4" i="2"/>
  <c r="BN4" i="2"/>
  <c r="BM4" i="2"/>
  <c r="BL4" i="2"/>
  <c r="BK4" i="2"/>
  <c r="BJ4" i="2"/>
  <c r="BI4" i="2"/>
  <c r="BH4" i="2"/>
  <c r="BG4" i="2"/>
  <c r="BF4" i="2"/>
  <c r="BE4" i="2"/>
  <c r="BD4" i="2"/>
  <c r="BC4" i="2"/>
  <c r="BB4" i="2"/>
  <c r="BA4" i="2"/>
  <c r="AZ4" i="2"/>
  <c r="AY4" i="2"/>
  <c r="AX4" i="2"/>
  <c r="AW4" i="2"/>
  <c r="AV4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E3" i="2"/>
  <c r="E32" i="2" s="1"/>
  <c r="S2" i="2"/>
  <c r="AE2" i="2" s="1"/>
  <c r="AQ2" i="2" s="1"/>
  <c r="BC2" i="2" s="1"/>
  <c r="BO2" i="2" s="1"/>
  <c r="AG28" i="19" l="1"/>
  <c r="AG12" i="19" s="1"/>
  <c r="G23" i="19"/>
  <c r="CC28" i="19"/>
  <c r="CC12" i="19" s="1"/>
  <c r="G23" i="18"/>
  <c r="CC40" i="17"/>
  <c r="CC148" i="15"/>
  <c r="G148" i="15" s="1"/>
  <c r="E172" i="15"/>
  <c r="BE169" i="16"/>
  <c r="G49" i="16"/>
  <c r="G58" i="16"/>
  <c r="AS13" i="19"/>
  <c r="AP36" i="2" s="1"/>
  <c r="CC86" i="19"/>
  <c r="CC150" i="19"/>
  <c r="CC86" i="18"/>
  <c r="K58" i="15"/>
  <c r="K57" i="15" s="1"/>
  <c r="O58" i="15"/>
  <c r="O57" i="15" s="1"/>
  <c r="S58" i="15"/>
  <c r="S57" i="15" s="1"/>
  <c r="W58" i="15"/>
  <c r="W57" i="15" s="1"/>
  <c r="AA58" i="15"/>
  <c r="AA57" i="15" s="1"/>
  <c r="AE58" i="15"/>
  <c r="AE57" i="15" s="1"/>
  <c r="AI58" i="15"/>
  <c r="AI57" i="15" s="1"/>
  <c r="AM58" i="15"/>
  <c r="AM57" i="15" s="1"/>
  <c r="AQ58" i="15"/>
  <c r="AQ57" i="15" s="1"/>
  <c r="AU58" i="15"/>
  <c r="AU57" i="15" s="1"/>
  <c r="AY58" i="15"/>
  <c r="AY57" i="15" s="1"/>
  <c r="BC58" i="15"/>
  <c r="BC57" i="15" s="1"/>
  <c r="BG58" i="15"/>
  <c r="BG57" i="15" s="1"/>
  <c r="BK58" i="15"/>
  <c r="BK57" i="15" s="1"/>
  <c r="BO58" i="15"/>
  <c r="BO57" i="15" s="1"/>
  <c r="BS58" i="15"/>
  <c r="BS57" i="15" s="1"/>
  <c r="BW58" i="15"/>
  <c r="BW57" i="15" s="1"/>
  <c r="CA58" i="15"/>
  <c r="CA57" i="15" s="1"/>
  <c r="AG167" i="10"/>
  <c r="G86" i="10"/>
  <c r="BE169" i="10"/>
  <c r="I58" i="15"/>
  <c r="I57" i="15" s="1"/>
  <c r="M58" i="15"/>
  <c r="M57" i="15" s="1"/>
  <c r="Q58" i="15"/>
  <c r="Q57" i="15" s="1"/>
  <c r="U58" i="15"/>
  <c r="U57" i="15" s="1"/>
  <c r="Y58" i="15"/>
  <c r="Y57" i="15" s="1"/>
  <c r="AC58" i="15"/>
  <c r="AC57" i="15" s="1"/>
  <c r="AG58" i="15"/>
  <c r="AG57" i="15" s="1"/>
  <c r="AK58" i="15"/>
  <c r="AK57" i="15" s="1"/>
  <c r="AO58" i="15"/>
  <c r="AO57" i="15" s="1"/>
  <c r="AS58" i="15"/>
  <c r="AS57" i="15" s="1"/>
  <c r="AW58" i="15"/>
  <c r="AW57" i="15" s="1"/>
  <c r="BA58" i="15"/>
  <c r="BA57" i="15" s="1"/>
  <c r="BE58" i="15"/>
  <c r="BE57" i="15" s="1"/>
  <c r="BI58" i="15"/>
  <c r="BI57" i="15" s="1"/>
  <c r="BM58" i="15"/>
  <c r="BM57" i="15" s="1"/>
  <c r="BQ58" i="15"/>
  <c r="BQ57" i="15" s="1"/>
  <c r="BU58" i="15"/>
  <c r="BU57" i="15" s="1"/>
  <c r="BY58" i="15"/>
  <c r="BY57" i="15" s="1"/>
  <c r="CC149" i="15"/>
  <c r="J58" i="15"/>
  <c r="J57" i="15" s="1"/>
  <c r="N58" i="15"/>
  <c r="N57" i="15" s="1"/>
  <c r="R58" i="15"/>
  <c r="R57" i="15" s="1"/>
  <c r="V58" i="15"/>
  <c r="V57" i="15" s="1"/>
  <c r="Z58" i="15"/>
  <c r="Z57" i="15" s="1"/>
  <c r="AD58" i="15"/>
  <c r="AD57" i="15" s="1"/>
  <c r="AH58" i="15"/>
  <c r="AH57" i="15" s="1"/>
  <c r="AL58" i="15"/>
  <c r="AL57" i="15" s="1"/>
  <c r="AP58" i="15"/>
  <c r="AP57" i="15" s="1"/>
  <c r="AT58" i="15"/>
  <c r="AT57" i="15" s="1"/>
  <c r="AX58" i="15"/>
  <c r="AX57" i="15" s="1"/>
  <c r="BB58" i="15"/>
  <c r="BB57" i="15" s="1"/>
  <c r="BF58" i="15"/>
  <c r="BF57" i="15" s="1"/>
  <c r="BJ58" i="15"/>
  <c r="BJ57" i="15" s="1"/>
  <c r="BN58" i="15"/>
  <c r="BN57" i="15" s="1"/>
  <c r="BR58" i="15"/>
  <c r="BR57" i="15" s="1"/>
  <c r="BV58" i="15"/>
  <c r="BV57" i="15" s="1"/>
  <c r="BZ58" i="15"/>
  <c r="BZ57" i="15" s="1"/>
  <c r="H58" i="15"/>
  <c r="H57" i="15" s="1"/>
  <c r="L58" i="15"/>
  <c r="L57" i="15" s="1"/>
  <c r="P58" i="15"/>
  <c r="P57" i="15" s="1"/>
  <c r="T58" i="15"/>
  <c r="T57" i="15" s="1"/>
  <c r="X58" i="15"/>
  <c r="X57" i="15" s="1"/>
  <c r="AB58" i="15"/>
  <c r="AB57" i="15" s="1"/>
  <c r="AF58" i="15"/>
  <c r="AF57" i="15" s="1"/>
  <c r="AJ58" i="15"/>
  <c r="AJ57" i="15" s="1"/>
  <c r="AN58" i="15"/>
  <c r="AN57" i="15" s="1"/>
  <c r="AR58" i="15"/>
  <c r="AR57" i="15" s="1"/>
  <c r="AV58" i="15"/>
  <c r="AV57" i="15" s="1"/>
  <c r="AZ58" i="15"/>
  <c r="AZ57" i="15" s="1"/>
  <c r="BD58" i="15"/>
  <c r="BD57" i="15" s="1"/>
  <c r="BH58" i="15"/>
  <c r="BH57" i="15" s="1"/>
  <c r="BL58" i="15"/>
  <c r="BL57" i="15" s="1"/>
  <c r="BP58" i="15"/>
  <c r="BP57" i="15" s="1"/>
  <c r="BT58" i="15"/>
  <c r="BT57" i="15" s="1"/>
  <c r="BX58" i="15"/>
  <c r="BX57" i="15" s="1"/>
  <c r="CB58" i="15"/>
  <c r="CB57" i="15" s="1"/>
  <c r="G83" i="17"/>
  <c r="E83" i="15"/>
  <c r="BQ144" i="15"/>
  <c r="G150" i="17"/>
  <c r="BQ169" i="17"/>
  <c r="G58" i="17"/>
  <c r="G86" i="17"/>
  <c r="BQ146" i="15"/>
  <c r="G146" i="15" s="1"/>
  <c r="BQ147" i="15"/>
  <c r="G147" i="15" s="1"/>
  <c r="AF150" i="16"/>
  <c r="AF159" i="15"/>
  <c r="AF150" i="15" s="1"/>
  <c r="G58" i="10"/>
  <c r="G20" i="10"/>
  <c r="AG154" i="16"/>
  <c r="U154" i="16"/>
  <c r="U154" i="10"/>
  <c r="AG154" i="10"/>
  <c r="AG153" i="10"/>
  <c r="G150" i="16"/>
  <c r="G86" i="16"/>
  <c r="BQ13" i="19"/>
  <c r="BN36" i="2" s="1"/>
  <c r="G79" i="10"/>
  <c r="G79" i="16"/>
  <c r="G20" i="16"/>
  <c r="F92" i="15"/>
  <c r="F91" i="15"/>
  <c r="F90" i="15"/>
  <c r="F89" i="15"/>
  <c r="G76" i="17"/>
  <c r="G49" i="17"/>
  <c r="C171" i="16"/>
  <c r="C171" i="10"/>
  <c r="C171" i="17"/>
  <c r="AG154" i="17"/>
  <c r="U154" i="17"/>
  <c r="AG153" i="17"/>
  <c r="U153" i="17"/>
  <c r="U153" i="10"/>
  <c r="AM153" i="10" s="1"/>
  <c r="G150" i="10"/>
  <c r="F78" i="15"/>
  <c r="E170" i="15"/>
  <c r="F80" i="15"/>
  <c r="E204" i="15"/>
  <c r="AC85" i="10"/>
  <c r="AC21" i="10" s="1"/>
  <c r="AC22" i="10" s="1"/>
  <c r="Z52" i="2" s="1"/>
  <c r="E168" i="15"/>
  <c r="E178" i="15"/>
  <c r="E192" i="15"/>
  <c r="BQ169" i="16"/>
  <c r="F204" i="15"/>
  <c r="AS167" i="16"/>
  <c r="CC58" i="17"/>
  <c r="CC57" i="17" s="1"/>
  <c r="AG82" i="10"/>
  <c r="G81" i="16"/>
  <c r="BQ82" i="10"/>
  <c r="AS167" i="10"/>
  <c r="CC13" i="18"/>
  <c r="BZ35" i="2" s="1"/>
  <c r="J23" i="17"/>
  <c r="G60" i="2" s="1"/>
  <c r="G65" i="2" s="1"/>
  <c r="Q24" i="17"/>
  <c r="Q25" i="17" s="1"/>
  <c r="AD24" i="17"/>
  <c r="AD25" i="17" s="1"/>
  <c r="AQ24" i="17"/>
  <c r="AQ25" i="17" s="1"/>
  <c r="BD24" i="17"/>
  <c r="BA69" i="2" s="1"/>
  <c r="BR24" i="17"/>
  <c r="BR25" i="17" s="1"/>
  <c r="AV23" i="17"/>
  <c r="AS60" i="2" s="1"/>
  <c r="AS65" i="2" s="1"/>
  <c r="AV166" i="15"/>
  <c r="AV23" i="15" s="1"/>
  <c r="BR23" i="17"/>
  <c r="BO60" i="2" s="1"/>
  <c r="BO65" i="2" s="1"/>
  <c r="K23" i="17"/>
  <c r="H60" i="2" s="1"/>
  <c r="H65" i="2" s="1"/>
  <c r="O23" i="17"/>
  <c r="L60" i="2" s="1"/>
  <c r="L65" i="2" s="1"/>
  <c r="S23" i="17"/>
  <c r="P60" i="2" s="1"/>
  <c r="P65" i="2" s="1"/>
  <c r="W23" i="17"/>
  <c r="T60" i="2" s="1"/>
  <c r="T65" i="2" s="1"/>
  <c r="AA23" i="17"/>
  <c r="X60" i="2" s="1"/>
  <c r="X65" i="2" s="1"/>
  <c r="AE23" i="17"/>
  <c r="AB60" i="2" s="1"/>
  <c r="AB65" i="2" s="1"/>
  <c r="AJ23" i="17"/>
  <c r="AG60" i="2" s="1"/>
  <c r="AG65" i="2" s="1"/>
  <c r="AN23" i="17"/>
  <c r="AK60" i="2" s="1"/>
  <c r="AK65" i="2" s="1"/>
  <c r="AR23" i="17"/>
  <c r="AO60" i="2" s="1"/>
  <c r="AO65" i="2" s="1"/>
  <c r="AW23" i="17"/>
  <c r="AT60" i="2" s="1"/>
  <c r="AT65" i="2" s="1"/>
  <c r="BA23" i="17"/>
  <c r="AX60" i="2" s="1"/>
  <c r="AX65" i="2" s="1"/>
  <c r="BF23" i="17"/>
  <c r="BC60" i="2" s="1"/>
  <c r="BC65" i="2" s="1"/>
  <c r="BJ23" i="17"/>
  <c r="BG60" i="2" s="1"/>
  <c r="BG65" i="2" s="1"/>
  <c r="BS23" i="17"/>
  <c r="BP60" i="2" s="1"/>
  <c r="BP65" i="2" s="1"/>
  <c r="BW23" i="17"/>
  <c r="BT60" i="2" s="1"/>
  <c r="BT65" i="2" s="1"/>
  <c r="CA23" i="17"/>
  <c r="BX60" i="2" s="1"/>
  <c r="BX65" i="2" s="1"/>
  <c r="J24" i="17"/>
  <c r="G69" i="2" s="1"/>
  <c r="G74" i="2" s="1"/>
  <c r="N24" i="17"/>
  <c r="K69" i="2" s="1"/>
  <c r="R24" i="17"/>
  <c r="O69" i="2" s="1"/>
  <c r="W24" i="17"/>
  <c r="W25" i="17" s="1"/>
  <c r="AA24" i="17"/>
  <c r="X69" i="2" s="1"/>
  <c r="AE24" i="17"/>
  <c r="AB69" i="2" s="1"/>
  <c r="AJ24" i="17"/>
  <c r="AJ25" i="17" s="1"/>
  <c r="AN24" i="17"/>
  <c r="AK69" i="2" s="1"/>
  <c r="AR24" i="17"/>
  <c r="AO69" i="2" s="1"/>
  <c r="AO74" i="2" s="1"/>
  <c r="AW24" i="17"/>
  <c r="AT69" i="2" s="1"/>
  <c r="BA24" i="17"/>
  <c r="AX69" i="2" s="1"/>
  <c r="AX74" i="2" s="1"/>
  <c r="BF24" i="17"/>
  <c r="BC69" i="2" s="1"/>
  <c r="BJ24" i="17"/>
  <c r="BJ25" i="17" s="1"/>
  <c r="BN24" i="17"/>
  <c r="BK69" i="2" s="1"/>
  <c r="BS24" i="17"/>
  <c r="BS25" i="17" s="1"/>
  <c r="BW24" i="17"/>
  <c r="BT69" i="2" s="1"/>
  <c r="CA24" i="17"/>
  <c r="BX69" i="2" s="1"/>
  <c r="BX74" i="2" s="1"/>
  <c r="G192" i="17"/>
  <c r="J85" i="16"/>
  <c r="J21" i="16" s="1"/>
  <c r="J22" i="16" s="1"/>
  <c r="G55" i="2" s="1"/>
  <c r="AA85" i="16"/>
  <c r="AA21" i="16" s="1"/>
  <c r="AA22" i="16" s="1"/>
  <c r="X55" i="2" s="1"/>
  <c r="R23" i="17"/>
  <c r="O60" i="2" s="1"/>
  <c r="O65" i="2" s="1"/>
  <c r="Z23" i="17"/>
  <c r="W60" i="2" s="1"/>
  <c r="W65" i="2" s="1"/>
  <c r="AM23" i="17"/>
  <c r="AJ60" i="2" s="1"/>
  <c r="AZ23" i="17"/>
  <c r="AW60" i="2" s="1"/>
  <c r="AW65" i="2" s="1"/>
  <c r="BI23" i="17"/>
  <c r="BF60" i="2" s="1"/>
  <c r="BV23" i="17"/>
  <c r="BS60" i="2" s="1"/>
  <c r="BS65" i="2" s="1"/>
  <c r="BZ23" i="17"/>
  <c r="BW60" i="2" s="1"/>
  <c r="I24" i="17"/>
  <c r="I25" i="17" s="1"/>
  <c r="V24" i="17"/>
  <c r="V25" i="17" s="1"/>
  <c r="AI24" i="17"/>
  <c r="AI25" i="17" s="1"/>
  <c r="AV24" i="17"/>
  <c r="AS69" i="2" s="1"/>
  <c r="AS74" i="2" s="1"/>
  <c r="AV174" i="15"/>
  <c r="AV24" i="15" s="1"/>
  <c r="BI24" i="17"/>
  <c r="BI25" i="17" s="1"/>
  <c r="BV24" i="17"/>
  <c r="BS69" i="2" s="1"/>
  <c r="BS74" i="2" s="1"/>
  <c r="AI23" i="17"/>
  <c r="AF60" i="2" s="1"/>
  <c r="AF65" i="2" s="1"/>
  <c r="BQ116" i="17"/>
  <c r="H23" i="17"/>
  <c r="E60" i="2" s="1"/>
  <c r="E65" i="2" s="1"/>
  <c r="L23" i="17"/>
  <c r="I60" i="2" s="1"/>
  <c r="I65" i="2" s="1"/>
  <c r="P23" i="17"/>
  <c r="M60" i="2" s="1"/>
  <c r="M65" i="2" s="1"/>
  <c r="X23" i="17"/>
  <c r="U60" i="2" s="1"/>
  <c r="U65" i="2" s="1"/>
  <c r="X166" i="15"/>
  <c r="X23" i="15" s="1"/>
  <c r="AB23" i="17"/>
  <c r="Y60" i="2" s="1"/>
  <c r="Y65" i="2" s="1"/>
  <c r="AF23" i="17"/>
  <c r="AC60" i="2" s="1"/>
  <c r="AC65" i="2" s="1"/>
  <c r="AF166" i="15"/>
  <c r="AF23" i="15" s="1"/>
  <c r="AK23" i="17"/>
  <c r="AH60" i="2" s="1"/>
  <c r="AH65" i="2" s="1"/>
  <c r="AO23" i="17"/>
  <c r="AL60" i="2" s="1"/>
  <c r="AL65" i="2" s="1"/>
  <c r="AT23" i="17"/>
  <c r="AQ60" i="2" s="1"/>
  <c r="AQ65" i="2" s="1"/>
  <c r="AX23" i="17"/>
  <c r="AU60" i="2" s="1"/>
  <c r="AU65" i="2" s="1"/>
  <c r="BB23" i="17"/>
  <c r="AY60" i="2" s="1"/>
  <c r="AY65" i="2" s="1"/>
  <c r="BG23" i="17"/>
  <c r="BD60" i="2" s="1"/>
  <c r="BD65" i="2" s="1"/>
  <c r="BG166" i="15"/>
  <c r="BG23" i="15" s="1"/>
  <c r="BK23" i="17"/>
  <c r="BH60" i="2" s="1"/>
  <c r="BH65" i="2" s="1"/>
  <c r="BO23" i="17"/>
  <c r="BL60" i="2" s="1"/>
  <c r="BL65" i="2" s="1"/>
  <c r="BT23" i="17"/>
  <c r="BQ60" i="2" s="1"/>
  <c r="BQ65" i="2" s="1"/>
  <c r="BX23" i="17"/>
  <c r="BU60" i="2" s="1"/>
  <c r="CB23" i="17"/>
  <c r="BY60" i="2" s="1"/>
  <c r="BY65" i="2" s="1"/>
  <c r="K24" i="17"/>
  <c r="H69" i="2" s="1"/>
  <c r="K174" i="15"/>
  <c r="K24" i="15" s="1"/>
  <c r="O24" i="17"/>
  <c r="O25" i="17" s="1"/>
  <c r="S24" i="17"/>
  <c r="P69" i="2" s="1"/>
  <c r="X24" i="17"/>
  <c r="U69" i="2" s="1"/>
  <c r="AB24" i="17"/>
  <c r="AB25" i="17" s="1"/>
  <c r="AF24" i="17"/>
  <c r="AC69" i="2" s="1"/>
  <c r="AC74" i="2" s="1"/>
  <c r="AK24" i="17"/>
  <c r="AH69" i="2" s="1"/>
  <c r="AH74" i="2" s="1"/>
  <c r="AO24" i="17"/>
  <c r="AL69" i="2" s="1"/>
  <c r="AT24" i="17"/>
  <c r="AQ69" i="2" s="1"/>
  <c r="AX24" i="17"/>
  <c r="AU69" i="2" s="1"/>
  <c r="BB24" i="17"/>
  <c r="AY69" i="2" s="1"/>
  <c r="AY74" i="2" s="1"/>
  <c r="BG24" i="17"/>
  <c r="BD69" i="2" s="1"/>
  <c r="BK24" i="17"/>
  <c r="BH69" i="2" s="1"/>
  <c r="BO24" i="17"/>
  <c r="BO25" i="17" s="1"/>
  <c r="BT24" i="17"/>
  <c r="BQ69" i="2" s="1"/>
  <c r="BQ74" i="2" s="1"/>
  <c r="BT174" i="15"/>
  <c r="BT24" i="15" s="1"/>
  <c r="BX24" i="17"/>
  <c r="BX25" i="17" s="1"/>
  <c r="CB24" i="17"/>
  <c r="CB25" i="17" s="1"/>
  <c r="CB174" i="15"/>
  <c r="CB24" i="15" s="1"/>
  <c r="BE13" i="18"/>
  <c r="BB35" i="2" s="1"/>
  <c r="N23" i="17"/>
  <c r="K60" i="2" s="1"/>
  <c r="K65" i="2" s="1"/>
  <c r="V23" i="17"/>
  <c r="S60" i="2" s="1"/>
  <c r="S65" i="2" s="1"/>
  <c r="AD23" i="17"/>
  <c r="AA60" i="2" s="1"/>
  <c r="AA65" i="2" s="1"/>
  <c r="AQ23" i="17"/>
  <c r="AN60" i="2" s="1"/>
  <c r="AN65" i="2" s="1"/>
  <c r="BD23" i="17"/>
  <c r="BA60" i="2" s="1"/>
  <c r="BA65" i="2" s="1"/>
  <c r="BM23" i="17"/>
  <c r="BJ60" i="2" s="1"/>
  <c r="BJ65" i="2" s="1"/>
  <c r="M24" i="17"/>
  <c r="J69" i="2" s="1"/>
  <c r="J74" i="2" s="1"/>
  <c r="Z24" i="17"/>
  <c r="W69" i="2" s="1"/>
  <c r="AM24" i="17"/>
  <c r="AJ69" i="2" s="1"/>
  <c r="AZ24" i="17"/>
  <c r="AZ25" i="17" s="1"/>
  <c r="BM24" i="17"/>
  <c r="BM25" i="17" s="1"/>
  <c r="BZ24" i="17"/>
  <c r="BZ25" i="17" s="1"/>
  <c r="I23" i="17"/>
  <c r="F60" i="2" s="1"/>
  <c r="F65" i="2" s="1"/>
  <c r="M23" i="17"/>
  <c r="J60" i="2" s="1"/>
  <c r="J65" i="2" s="1"/>
  <c r="Q23" i="17"/>
  <c r="N60" i="2" s="1"/>
  <c r="N65" i="2" s="1"/>
  <c r="U23" i="17"/>
  <c r="R60" i="2" s="1"/>
  <c r="R65" i="2" s="1"/>
  <c r="Y23" i="17"/>
  <c r="V60" i="2" s="1"/>
  <c r="V65" i="2" s="1"/>
  <c r="AC23" i="17"/>
  <c r="Z60" i="2" s="1"/>
  <c r="Z65" i="2" s="1"/>
  <c r="AH23" i="17"/>
  <c r="AE60" i="2" s="1"/>
  <c r="AE65" i="2" s="1"/>
  <c r="AL23" i="17"/>
  <c r="AI60" i="2" s="1"/>
  <c r="AI65" i="2" s="1"/>
  <c r="AP23" i="17"/>
  <c r="AM60" i="2" s="1"/>
  <c r="AM65" i="2" s="1"/>
  <c r="AU23" i="17"/>
  <c r="AR60" i="2" s="1"/>
  <c r="AR65" i="2" s="1"/>
  <c r="AY23" i="17"/>
  <c r="AV60" i="2" s="1"/>
  <c r="AV65" i="2" s="1"/>
  <c r="BC23" i="17"/>
  <c r="AZ60" i="2" s="1"/>
  <c r="AZ65" i="2" s="1"/>
  <c r="BH23" i="17"/>
  <c r="BE60" i="2" s="1"/>
  <c r="BE65" i="2" s="1"/>
  <c r="BL23" i="17"/>
  <c r="BI60" i="2" s="1"/>
  <c r="BI65" i="2" s="1"/>
  <c r="BP23" i="17"/>
  <c r="BM60" i="2" s="1"/>
  <c r="BM65" i="2" s="1"/>
  <c r="BU23" i="17"/>
  <c r="BR60" i="2" s="1"/>
  <c r="BY23" i="17"/>
  <c r="BV60" i="2" s="1"/>
  <c r="H24" i="17"/>
  <c r="E69" i="2" s="1"/>
  <c r="E74" i="2" s="1"/>
  <c r="L24" i="17"/>
  <c r="L25" i="17" s="1"/>
  <c r="P24" i="17"/>
  <c r="M69" i="2" s="1"/>
  <c r="M74" i="2" s="1"/>
  <c r="T24" i="17"/>
  <c r="Q69" i="2" s="1"/>
  <c r="Y24" i="17"/>
  <c r="Y25" i="17" s="1"/>
  <c r="AC24" i="17"/>
  <c r="AC25" i="17" s="1"/>
  <c r="AH24" i="17"/>
  <c r="AE69" i="2" s="1"/>
  <c r="AL24" i="17"/>
  <c r="AL25" i="17" s="1"/>
  <c r="AP24" i="17"/>
  <c r="AM69" i="2" s="1"/>
  <c r="AU24" i="17"/>
  <c r="AU25" i="17" s="1"/>
  <c r="AY24" i="17"/>
  <c r="AY25" i="17" s="1"/>
  <c r="BC24" i="17"/>
  <c r="BC25" i="17" s="1"/>
  <c r="BH24" i="17"/>
  <c r="BH25" i="17" s="1"/>
  <c r="BL24" i="17"/>
  <c r="BL25" i="17" s="1"/>
  <c r="BP24" i="17"/>
  <c r="BP25" i="17" s="1"/>
  <c r="BU24" i="17"/>
  <c r="BR69" i="2" s="1"/>
  <c r="BY24" i="17"/>
  <c r="BY25" i="17" s="1"/>
  <c r="G15" i="15"/>
  <c r="BQ167" i="10"/>
  <c r="BQ169" i="10"/>
  <c r="BV28" i="16"/>
  <c r="BV12" i="16" s="1"/>
  <c r="BV13" i="16" s="1"/>
  <c r="BS37" i="2" s="1"/>
  <c r="AS13" i="18"/>
  <c r="AP35" i="2" s="1"/>
  <c r="G20" i="15"/>
  <c r="E25" i="2"/>
  <c r="AS82" i="10"/>
  <c r="BQ13" i="18"/>
  <c r="BN35" i="2" s="1"/>
  <c r="G168" i="17"/>
  <c r="G172" i="17"/>
  <c r="G178" i="17"/>
  <c r="G79" i="17"/>
  <c r="G170" i="17"/>
  <c r="BQ170" i="17" s="1"/>
  <c r="E24" i="2"/>
  <c r="F28" i="2"/>
  <c r="N28" i="2"/>
  <c r="V28" i="2"/>
  <c r="AD28" i="2"/>
  <c r="AL28" i="2"/>
  <c r="AT28" i="2"/>
  <c r="BB28" i="2"/>
  <c r="BJ28" i="2"/>
  <c r="BR28" i="2"/>
  <c r="BZ28" i="2"/>
  <c r="F3" i="2"/>
  <c r="F32" i="2" s="1"/>
  <c r="I25" i="2"/>
  <c r="Q25" i="2"/>
  <c r="Y25" i="2"/>
  <c r="AG25" i="2"/>
  <c r="AO25" i="2"/>
  <c r="AW25" i="2"/>
  <c r="BE25" i="2"/>
  <c r="BM25" i="2"/>
  <c r="BU25" i="2"/>
  <c r="I28" i="2"/>
  <c r="Q28" i="2"/>
  <c r="Y28" i="2"/>
  <c r="AG28" i="2"/>
  <c r="AO28" i="2"/>
  <c r="AW28" i="2"/>
  <c r="BE28" i="2"/>
  <c r="BM28" i="2"/>
  <c r="BU28" i="2"/>
  <c r="E50" i="2"/>
  <c r="E59" i="2"/>
  <c r="E41" i="2"/>
  <c r="E68" i="2"/>
  <c r="F25" i="2"/>
  <c r="AG13" i="19"/>
  <c r="CC13" i="19"/>
  <c r="BZ36" i="2" s="1"/>
  <c r="G14" i="19"/>
  <c r="BE22" i="18"/>
  <c r="BB53" i="2" s="1"/>
  <c r="G14" i="18"/>
  <c r="AG13" i="18"/>
  <c r="Y28" i="16"/>
  <c r="Y12" i="16" s="1"/>
  <c r="Y13" i="16" s="1"/>
  <c r="V37" i="2" s="1"/>
  <c r="BM28" i="16"/>
  <c r="BM12" i="16" s="1"/>
  <c r="BM13" i="16" s="1"/>
  <c r="BJ37" i="2" s="1"/>
  <c r="BU28" i="16"/>
  <c r="BU12" i="16" s="1"/>
  <c r="BU13" i="16" s="1"/>
  <c r="BR37" i="2" s="1"/>
  <c r="AG167" i="16"/>
  <c r="H28" i="2"/>
  <c r="AN28" i="2"/>
  <c r="BO81" i="15"/>
  <c r="BO14" i="15" s="1"/>
  <c r="AG82" i="16"/>
  <c r="BE167" i="16"/>
  <c r="X28" i="2"/>
  <c r="BT28" i="2"/>
  <c r="AS82" i="16"/>
  <c r="BQ167" i="16"/>
  <c r="P28" i="2"/>
  <c r="BD28" i="2"/>
  <c r="K28" i="2"/>
  <c r="S28" i="2"/>
  <c r="AA28" i="2"/>
  <c r="AI28" i="2"/>
  <c r="AQ28" i="2"/>
  <c r="AY28" i="2"/>
  <c r="BG28" i="2"/>
  <c r="BO28" i="2"/>
  <c r="BW28" i="2"/>
  <c r="BE82" i="16"/>
  <c r="AV28" i="2"/>
  <c r="BQ82" i="16"/>
  <c r="BE205" i="16"/>
  <c r="AS205" i="16"/>
  <c r="AG205" i="16"/>
  <c r="U205" i="16"/>
  <c r="BQ205" i="16"/>
  <c r="AF28" i="2"/>
  <c r="BL28" i="2"/>
  <c r="G76" i="16"/>
  <c r="BQ206" i="16"/>
  <c r="AG206" i="16"/>
  <c r="BE206" i="16"/>
  <c r="AS206" i="16"/>
  <c r="U206" i="16"/>
  <c r="K25" i="2"/>
  <c r="S25" i="2"/>
  <c r="AA25" i="2"/>
  <c r="AI25" i="2"/>
  <c r="AQ25" i="2"/>
  <c r="AY25" i="2"/>
  <c r="BG25" i="2"/>
  <c r="BO25" i="2"/>
  <c r="BW25" i="2"/>
  <c r="BE167" i="10"/>
  <c r="G49" i="10"/>
  <c r="R85" i="10"/>
  <c r="R21" i="10" s="1"/>
  <c r="R22" i="10" s="1"/>
  <c r="O52" i="2" s="1"/>
  <c r="BE82" i="10"/>
  <c r="G25" i="2"/>
  <c r="O25" i="2"/>
  <c r="W25" i="2"/>
  <c r="AE25" i="2"/>
  <c r="AM25" i="2"/>
  <c r="AU25" i="2"/>
  <c r="BC25" i="2"/>
  <c r="BK25" i="2"/>
  <c r="BS25" i="2"/>
  <c r="BQ205" i="10"/>
  <c r="BE205" i="10"/>
  <c r="AS205" i="10"/>
  <c r="AG205" i="10"/>
  <c r="U205" i="10"/>
  <c r="AG206" i="10"/>
  <c r="U206" i="10"/>
  <c r="BQ206" i="10"/>
  <c r="AS206" i="10"/>
  <c r="BE206" i="10"/>
  <c r="L81" i="15"/>
  <c r="L14" i="15" s="1"/>
  <c r="AL81" i="15"/>
  <c r="AL14" i="15" s="1"/>
  <c r="AX81" i="15"/>
  <c r="AX14" i="15" s="1"/>
  <c r="AE81" i="15"/>
  <c r="AE14" i="15" s="1"/>
  <c r="N81" i="15"/>
  <c r="N14" i="15" s="1"/>
  <c r="AO81" i="15"/>
  <c r="AO14" i="15" s="1"/>
  <c r="BD81" i="15"/>
  <c r="BD14" i="15" s="1"/>
  <c r="BF81" i="15"/>
  <c r="BF14" i="15" s="1"/>
  <c r="AD174" i="15"/>
  <c r="AD24" i="15" s="1"/>
  <c r="AM174" i="15"/>
  <c r="AM24" i="15" s="1"/>
  <c r="BM174" i="15"/>
  <c r="BM24" i="15" s="1"/>
  <c r="BV174" i="15"/>
  <c r="BV24" i="15" s="1"/>
  <c r="AV81" i="15"/>
  <c r="AV14" i="15" s="1"/>
  <c r="N174" i="15"/>
  <c r="N24" i="15" s="1"/>
  <c r="AE174" i="15"/>
  <c r="AE24" i="15" s="1"/>
  <c r="AN174" i="15"/>
  <c r="AN24" i="15" s="1"/>
  <c r="AW174" i="15"/>
  <c r="AW24" i="15" s="1"/>
  <c r="BN174" i="15"/>
  <c r="BN24" i="15" s="1"/>
  <c r="BW174" i="15"/>
  <c r="BW24" i="15" s="1"/>
  <c r="AC79" i="15"/>
  <c r="AV79" i="15"/>
  <c r="BD79" i="15"/>
  <c r="BL79" i="15"/>
  <c r="BT79" i="15"/>
  <c r="CB79" i="15"/>
  <c r="AT174" i="15"/>
  <c r="AT24" i="15" s="1"/>
  <c r="H166" i="15"/>
  <c r="H23" i="15" s="1"/>
  <c r="P166" i="15"/>
  <c r="P23" i="15" s="1"/>
  <c r="BX166" i="15"/>
  <c r="BX23" i="15" s="1"/>
  <c r="L174" i="15"/>
  <c r="L24" i="15" s="1"/>
  <c r="T174" i="15"/>
  <c r="T24" i="15" s="1"/>
  <c r="AC174" i="15"/>
  <c r="AC24" i="15" s="1"/>
  <c r="AU174" i="15"/>
  <c r="AU24" i="15" s="1"/>
  <c r="BC174" i="15"/>
  <c r="BC24" i="15" s="1"/>
  <c r="BL174" i="15"/>
  <c r="BL24" i="15" s="1"/>
  <c r="I166" i="15"/>
  <c r="I23" i="15" s="1"/>
  <c r="Q166" i="15"/>
  <c r="Q23" i="15" s="1"/>
  <c r="Y166" i="15"/>
  <c r="Y23" i="15" s="1"/>
  <c r="AP166" i="15"/>
  <c r="AP23" i="15" s="1"/>
  <c r="AY166" i="15"/>
  <c r="AY23" i="15" s="1"/>
  <c r="BH166" i="15"/>
  <c r="BH23" i="15" s="1"/>
  <c r="BP166" i="15"/>
  <c r="BP23" i="15" s="1"/>
  <c r="BY166" i="15"/>
  <c r="BY23" i="15" s="1"/>
  <c r="Z76" i="15"/>
  <c r="CB76" i="15"/>
  <c r="AA76" i="15"/>
  <c r="J81" i="15"/>
  <c r="J14" i="15" s="1"/>
  <c r="R81" i="15"/>
  <c r="R14" i="15" s="1"/>
  <c r="AA81" i="15"/>
  <c r="AA14" i="15" s="1"/>
  <c r="AJ81" i="15"/>
  <c r="AJ14" i="15" s="1"/>
  <c r="AT81" i="15"/>
  <c r="AT14" i="15" s="1"/>
  <c r="BB81" i="15"/>
  <c r="BB14" i="15" s="1"/>
  <c r="BT81" i="15"/>
  <c r="BT14" i="15" s="1"/>
  <c r="CB81" i="15"/>
  <c r="CB14" i="15" s="1"/>
  <c r="F24" i="2"/>
  <c r="G199" i="10"/>
  <c r="G199" i="17"/>
  <c r="K166" i="15"/>
  <c r="K23" i="15" s="1"/>
  <c r="AA166" i="15"/>
  <c r="AA23" i="15" s="1"/>
  <c r="AJ166" i="15"/>
  <c r="AJ23" i="15" s="1"/>
  <c r="AR166" i="15"/>
  <c r="AR23" i="15" s="1"/>
  <c r="BA166" i="15"/>
  <c r="BA23" i="15" s="1"/>
  <c r="BJ166" i="15"/>
  <c r="BJ23" i="15" s="1"/>
  <c r="BS166" i="15"/>
  <c r="BS23" i="15" s="1"/>
  <c r="CA166" i="15"/>
  <c r="CA23" i="15" s="1"/>
  <c r="X26" i="15"/>
  <c r="AF26" i="15"/>
  <c r="AO26" i="15"/>
  <c r="AX26" i="15"/>
  <c r="BG26" i="15"/>
  <c r="BO26" i="15"/>
  <c r="BX26" i="15"/>
  <c r="AC166" i="15"/>
  <c r="AC23" i="15" s="1"/>
  <c r="AL166" i="15"/>
  <c r="AL23" i="15" s="1"/>
  <c r="AU166" i="15"/>
  <c r="AU23" i="15" s="1"/>
  <c r="BL166" i="15"/>
  <c r="BL23" i="15" s="1"/>
  <c r="BU166" i="15"/>
  <c r="BU23" i="15" s="1"/>
  <c r="H26" i="15"/>
  <c r="Y174" i="15"/>
  <c r="Y24" i="15" s="1"/>
  <c r="AH26" i="15"/>
  <c r="AP26" i="15"/>
  <c r="AY174" i="15"/>
  <c r="AY24" i="15" s="1"/>
  <c r="BH26" i="15"/>
  <c r="BP174" i="15"/>
  <c r="BP24" i="15" s="1"/>
  <c r="BY26" i="15"/>
  <c r="V166" i="15"/>
  <c r="V23" i="15" s="1"/>
  <c r="AD166" i="15"/>
  <c r="AD23" i="15" s="1"/>
  <c r="W76" i="15"/>
  <c r="AE76" i="15"/>
  <c r="X76" i="15"/>
  <c r="E201" i="17"/>
  <c r="G198" i="10"/>
  <c r="BQ199" i="16"/>
  <c r="BE199" i="16"/>
  <c r="AS199" i="16"/>
  <c r="AG199" i="16"/>
  <c r="U199" i="16"/>
  <c r="E201" i="16"/>
  <c r="G198" i="16"/>
  <c r="AG167" i="17"/>
  <c r="BE169" i="17"/>
  <c r="AS167" i="17"/>
  <c r="BE82" i="17"/>
  <c r="AS82" i="17"/>
  <c r="BQ82" i="17"/>
  <c r="AG82" i="17"/>
  <c r="BE167" i="17"/>
  <c r="BE203" i="17"/>
  <c r="AS203" i="17"/>
  <c r="AG203" i="17"/>
  <c r="U203" i="17"/>
  <c r="BQ167" i="17"/>
  <c r="AS177" i="17"/>
  <c r="AG177" i="17"/>
  <c r="U177" i="17"/>
  <c r="BE177" i="17"/>
  <c r="G198" i="17"/>
  <c r="AS205" i="17"/>
  <c r="BQ205" i="17"/>
  <c r="BE205" i="17"/>
  <c r="AG205" i="17"/>
  <c r="U205" i="17"/>
  <c r="AS206" i="17"/>
  <c r="AG206" i="17"/>
  <c r="U206" i="17"/>
  <c r="BQ206" i="17"/>
  <c r="BE206" i="17"/>
  <c r="G166" i="16"/>
  <c r="BQ171" i="16"/>
  <c r="CC171" i="16" s="1"/>
  <c r="G166" i="10"/>
  <c r="BQ171" i="10"/>
  <c r="CC171" i="10" s="1"/>
  <c r="BQ171" i="17"/>
  <c r="BQ184" i="17"/>
  <c r="AS184" i="17"/>
  <c r="AG184" i="17"/>
  <c r="U184" i="17"/>
  <c r="BE184" i="17"/>
  <c r="U183" i="17"/>
  <c r="BQ183" i="17"/>
  <c r="AG183" i="17"/>
  <c r="BE183" i="17"/>
  <c r="AS183" i="17"/>
  <c r="AS182" i="17"/>
  <c r="AG182" i="17"/>
  <c r="U182" i="17"/>
  <c r="BE182" i="17"/>
  <c r="BQ182" i="17"/>
  <c r="BE181" i="17"/>
  <c r="U181" i="17"/>
  <c r="AS181" i="17"/>
  <c r="AG181" i="17"/>
  <c r="BQ181" i="17"/>
  <c r="BQ184" i="16"/>
  <c r="BE184" i="16"/>
  <c r="U184" i="16"/>
  <c r="AS184" i="16"/>
  <c r="AG184" i="16"/>
  <c r="U183" i="16"/>
  <c r="BE183" i="16"/>
  <c r="AG183" i="16"/>
  <c r="BQ183" i="16"/>
  <c r="AS183" i="16"/>
  <c r="AS182" i="16"/>
  <c r="AG182" i="16"/>
  <c r="U182" i="16"/>
  <c r="BQ182" i="16"/>
  <c r="BE182" i="16"/>
  <c r="AS181" i="16"/>
  <c r="AG181" i="16"/>
  <c r="U181" i="16"/>
  <c r="BE181" i="16"/>
  <c r="BQ181" i="16"/>
  <c r="BQ184" i="10"/>
  <c r="BE184" i="10"/>
  <c r="AS184" i="10"/>
  <c r="AG184" i="10"/>
  <c r="U184" i="10"/>
  <c r="BE183" i="10"/>
  <c r="AS183" i="10"/>
  <c r="AG183" i="10"/>
  <c r="U183" i="10"/>
  <c r="BQ183" i="10"/>
  <c r="BQ182" i="10"/>
  <c r="BE182" i="10"/>
  <c r="AS182" i="10"/>
  <c r="AG182" i="10"/>
  <c r="U182" i="10"/>
  <c r="BQ181" i="10"/>
  <c r="BE181" i="10"/>
  <c r="U181" i="10"/>
  <c r="AG181" i="10"/>
  <c r="AS181" i="10"/>
  <c r="AG77" i="17"/>
  <c r="U77" i="17"/>
  <c r="AG164" i="17"/>
  <c r="U164" i="17"/>
  <c r="AG163" i="17"/>
  <c r="U163" i="17"/>
  <c r="AG162" i="17"/>
  <c r="U162" i="17"/>
  <c r="AG161" i="17"/>
  <c r="U161" i="17"/>
  <c r="AG160" i="17"/>
  <c r="U160" i="17"/>
  <c r="AG159" i="17"/>
  <c r="U159" i="17"/>
  <c r="AG158" i="17"/>
  <c r="U158" i="17"/>
  <c r="AG157" i="17"/>
  <c r="U157" i="17"/>
  <c r="AG156" i="17"/>
  <c r="U156" i="17"/>
  <c r="AG155" i="17"/>
  <c r="U155" i="17"/>
  <c r="AG152" i="17"/>
  <c r="U152" i="17"/>
  <c r="AG151" i="17"/>
  <c r="U151" i="17"/>
  <c r="AG143" i="17"/>
  <c r="U143" i="17"/>
  <c r="AG139" i="17"/>
  <c r="U139" i="17"/>
  <c r="AG138" i="17"/>
  <c r="U138" i="17"/>
  <c r="AG137" i="17"/>
  <c r="U137" i="17"/>
  <c r="AG136" i="17"/>
  <c r="U136" i="17"/>
  <c r="AG135" i="17"/>
  <c r="U135" i="17"/>
  <c r="AG134" i="17"/>
  <c r="U134" i="17"/>
  <c r="AG133" i="17"/>
  <c r="U133" i="17"/>
  <c r="AG132" i="17"/>
  <c r="U132" i="17"/>
  <c r="AG131" i="17"/>
  <c r="U131" i="17"/>
  <c r="AG130" i="17"/>
  <c r="U130" i="17"/>
  <c r="AG129" i="17"/>
  <c r="U129" i="17"/>
  <c r="AG128" i="17"/>
  <c r="U128" i="17"/>
  <c r="AG127" i="17"/>
  <c r="U127" i="17"/>
  <c r="AG126" i="17"/>
  <c r="U126" i="17"/>
  <c r="AG124" i="17"/>
  <c r="U124" i="17"/>
  <c r="AG123" i="17"/>
  <c r="U123" i="17"/>
  <c r="AG121" i="17"/>
  <c r="U121" i="17"/>
  <c r="AG120" i="17"/>
  <c r="U120" i="17"/>
  <c r="AG119" i="17"/>
  <c r="U119" i="17"/>
  <c r="AG118" i="17"/>
  <c r="U118" i="17"/>
  <c r="AG114" i="17"/>
  <c r="U114" i="17"/>
  <c r="AG113" i="17"/>
  <c r="U113" i="17"/>
  <c r="AG112" i="17"/>
  <c r="U112" i="17"/>
  <c r="AG111" i="17"/>
  <c r="U111" i="17"/>
  <c r="AG109" i="17"/>
  <c r="U109" i="17"/>
  <c r="AG108" i="17"/>
  <c r="U108" i="17"/>
  <c r="AG107" i="17"/>
  <c r="U107" i="17"/>
  <c r="AG106" i="17"/>
  <c r="U106" i="17"/>
  <c r="AG105" i="17"/>
  <c r="U105" i="17"/>
  <c r="BQ103" i="17"/>
  <c r="BE103" i="17"/>
  <c r="AS103" i="17"/>
  <c r="AG103" i="17"/>
  <c r="U103" i="17"/>
  <c r="BQ102" i="17"/>
  <c r="BE102" i="17"/>
  <c r="AS102" i="17"/>
  <c r="AG102" i="17"/>
  <c r="U102" i="17"/>
  <c r="BQ101" i="17"/>
  <c r="BE101" i="17"/>
  <c r="AS101" i="17"/>
  <c r="AG101" i="17"/>
  <c r="U101" i="17"/>
  <c r="BQ100" i="17"/>
  <c r="BE100" i="17"/>
  <c r="AS100" i="17"/>
  <c r="AG100" i="17"/>
  <c r="U100" i="17"/>
  <c r="BQ99" i="17"/>
  <c r="BE99" i="17"/>
  <c r="AS99" i="17"/>
  <c r="AG99" i="17"/>
  <c r="U99" i="17"/>
  <c r="BQ98" i="17"/>
  <c r="BE98" i="17"/>
  <c r="AS98" i="17"/>
  <c r="AG98" i="17"/>
  <c r="U98" i="17"/>
  <c r="BQ97" i="17"/>
  <c r="BE97" i="17"/>
  <c r="AS97" i="17"/>
  <c r="AG97" i="17"/>
  <c r="U97" i="17"/>
  <c r="BQ96" i="17"/>
  <c r="BE96" i="17"/>
  <c r="AS96" i="17"/>
  <c r="AG96" i="17"/>
  <c r="U96" i="17"/>
  <c r="BQ95" i="17"/>
  <c r="BE95" i="17"/>
  <c r="AS95" i="17"/>
  <c r="AG95" i="17"/>
  <c r="U95" i="17"/>
  <c r="BQ94" i="17"/>
  <c r="BE94" i="17"/>
  <c r="AS94" i="17"/>
  <c r="AG94" i="17"/>
  <c r="U94" i="17"/>
  <c r="AG88" i="17"/>
  <c r="U88" i="17"/>
  <c r="BQ103" i="10"/>
  <c r="BE103" i="10"/>
  <c r="AS103" i="10"/>
  <c r="AG103" i="10"/>
  <c r="U103" i="10"/>
  <c r="BQ102" i="10"/>
  <c r="BE102" i="10"/>
  <c r="AS102" i="10"/>
  <c r="AG102" i="10"/>
  <c r="U102" i="10"/>
  <c r="BQ101" i="10"/>
  <c r="BE101" i="10"/>
  <c r="AS101" i="10"/>
  <c r="AG101" i="10"/>
  <c r="U101" i="10"/>
  <c r="BQ100" i="10"/>
  <c r="BE100" i="10"/>
  <c r="AS100" i="10"/>
  <c r="AG100" i="10"/>
  <c r="U100" i="10"/>
  <c r="BQ99" i="10"/>
  <c r="BE99" i="10"/>
  <c r="AS99" i="10"/>
  <c r="AG99" i="10"/>
  <c r="U99" i="10"/>
  <c r="BQ98" i="10"/>
  <c r="BE98" i="10"/>
  <c r="AS98" i="10"/>
  <c r="AG98" i="10"/>
  <c r="U98" i="10"/>
  <c r="BQ97" i="10"/>
  <c r="BE97" i="10"/>
  <c r="AS97" i="10"/>
  <c r="AG97" i="10"/>
  <c r="U97" i="10"/>
  <c r="BQ96" i="10"/>
  <c r="BE96" i="10"/>
  <c r="AS96" i="10"/>
  <c r="AG96" i="10"/>
  <c r="U96" i="10"/>
  <c r="BQ95" i="10"/>
  <c r="BE95" i="10"/>
  <c r="AS95" i="10"/>
  <c r="AG95" i="10"/>
  <c r="U95" i="10"/>
  <c r="BQ94" i="10"/>
  <c r="BE94" i="10"/>
  <c r="AS94" i="10"/>
  <c r="AG94" i="10"/>
  <c r="U94" i="10"/>
  <c r="AG88" i="10"/>
  <c r="U88" i="10"/>
  <c r="BQ83" i="10"/>
  <c r="BE83" i="10"/>
  <c r="AS83" i="10"/>
  <c r="AG83" i="10"/>
  <c r="AG77" i="10"/>
  <c r="AG76" i="10" s="1"/>
  <c r="U77" i="10"/>
  <c r="U76" i="10" s="1"/>
  <c r="U28" i="10" s="1"/>
  <c r="U12" i="10" s="1"/>
  <c r="U13" i="10" s="1"/>
  <c r="R34" i="2" s="1"/>
  <c r="Q28" i="10"/>
  <c r="Q12" i="10" s="1"/>
  <c r="Q13" i="10" s="1"/>
  <c r="N34" i="2" s="1"/>
  <c r="AO28" i="10"/>
  <c r="AO12" i="10" s="1"/>
  <c r="AO13" i="10" s="1"/>
  <c r="AL34" i="2" s="1"/>
  <c r="BR85" i="10"/>
  <c r="BR21" i="10" s="1"/>
  <c r="BR22" i="10" s="1"/>
  <c r="BO52" i="2" s="1"/>
  <c r="BQ172" i="16"/>
  <c r="CC172" i="16" s="1"/>
  <c r="BQ170" i="16"/>
  <c r="BE170" i="16"/>
  <c r="BQ168" i="16"/>
  <c r="BE168" i="16"/>
  <c r="AS168" i="16"/>
  <c r="AG168" i="16"/>
  <c r="AG164" i="16"/>
  <c r="U164" i="16"/>
  <c r="AG163" i="16"/>
  <c r="U163" i="16"/>
  <c r="AG162" i="16"/>
  <c r="U162" i="16"/>
  <c r="AG158" i="16"/>
  <c r="U158" i="16"/>
  <c r="AG157" i="16"/>
  <c r="U157" i="16"/>
  <c r="AG156" i="16"/>
  <c r="U156" i="16"/>
  <c r="AG155" i="16"/>
  <c r="U155" i="16"/>
  <c r="AG152" i="16"/>
  <c r="U152" i="16"/>
  <c r="AG151" i="16"/>
  <c r="U151" i="16"/>
  <c r="AG143" i="16"/>
  <c r="U143" i="16"/>
  <c r="AG139" i="16"/>
  <c r="U139" i="16"/>
  <c r="AG138" i="16"/>
  <c r="U138" i="16"/>
  <c r="AG137" i="16"/>
  <c r="U137" i="16"/>
  <c r="AG136" i="16"/>
  <c r="U136" i="16"/>
  <c r="AG135" i="16"/>
  <c r="U135" i="16"/>
  <c r="AG134" i="16"/>
  <c r="U134" i="16"/>
  <c r="AG133" i="16"/>
  <c r="U133" i="16"/>
  <c r="AG132" i="16"/>
  <c r="U132" i="16"/>
  <c r="AG131" i="16"/>
  <c r="U131" i="16"/>
  <c r="AG130" i="16"/>
  <c r="U130" i="16"/>
  <c r="AG129" i="16"/>
  <c r="U129" i="16"/>
  <c r="AG128" i="16"/>
  <c r="U128" i="16"/>
  <c r="AG127" i="16"/>
  <c r="U127" i="16"/>
  <c r="AG126" i="16"/>
  <c r="U126" i="16"/>
  <c r="AG124" i="16"/>
  <c r="U124" i="16"/>
  <c r="AG123" i="16"/>
  <c r="U123" i="16"/>
  <c r="AG121" i="16"/>
  <c r="U121" i="16"/>
  <c r="AG120" i="16"/>
  <c r="U120" i="16"/>
  <c r="AG119" i="16"/>
  <c r="U119" i="16"/>
  <c r="AG118" i="16"/>
  <c r="U118" i="16"/>
  <c r="AG114" i="16"/>
  <c r="U114" i="16"/>
  <c r="AG113" i="16"/>
  <c r="U113" i="16"/>
  <c r="AG112" i="16"/>
  <c r="U112" i="16"/>
  <c r="AG111" i="16"/>
  <c r="U111" i="16"/>
  <c r="AG109" i="16"/>
  <c r="U109" i="16"/>
  <c r="AG108" i="16"/>
  <c r="U108" i="16"/>
  <c r="AG107" i="16"/>
  <c r="U107" i="16"/>
  <c r="AG106" i="16"/>
  <c r="U106" i="16"/>
  <c r="AG105" i="16"/>
  <c r="U105" i="16"/>
  <c r="BQ103" i="16"/>
  <c r="BE103" i="16"/>
  <c r="AS103" i="16"/>
  <c r="AG103" i="16"/>
  <c r="U103" i="16"/>
  <c r="BQ102" i="16"/>
  <c r="BE102" i="16"/>
  <c r="AS102" i="16"/>
  <c r="AG102" i="16"/>
  <c r="U102" i="16"/>
  <c r="BQ101" i="16"/>
  <c r="BE101" i="16"/>
  <c r="AS101" i="16"/>
  <c r="AG101" i="16"/>
  <c r="U101" i="16"/>
  <c r="BQ100" i="16"/>
  <c r="BE100" i="16"/>
  <c r="AS100" i="16"/>
  <c r="AG100" i="16"/>
  <c r="U100" i="16"/>
  <c r="BQ99" i="16"/>
  <c r="BE99" i="16"/>
  <c r="AS99" i="16"/>
  <c r="AG99" i="16"/>
  <c r="U99" i="16"/>
  <c r="BQ98" i="16"/>
  <c r="BE98" i="16"/>
  <c r="AS98" i="16"/>
  <c r="AG98" i="16"/>
  <c r="U98" i="16"/>
  <c r="BQ97" i="16"/>
  <c r="BE97" i="16"/>
  <c r="AS97" i="16"/>
  <c r="AG97" i="16"/>
  <c r="U97" i="16"/>
  <c r="BQ96" i="16"/>
  <c r="BE96" i="16"/>
  <c r="AS96" i="16"/>
  <c r="AG96" i="16"/>
  <c r="U96" i="16"/>
  <c r="BQ95" i="16"/>
  <c r="BE95" i="16"/>
  <c r="AS95" i="16"/>
  <c r="AG95" i="16"/>
  <c r="U95" i="16"/>
  <c r="BQ94" i="16"/>
  <c r="BE94" i="16"/>
  <c r="AS94" i="16"/>
  <c r="AG94" i="16"/>
  <c r="U94" i="16"/>
  <c r="AG88" i="16"/>
  <c r="U88" i="16"/>
  <c r="BQ83" i="16"/>
  <c r="BE83" i="16"/>
  <c r="AS83" i="16"/>
  <c r="AG83" i="16"/>
  <c r="AG77" i="16"/>
  <c r="AG76" i="16" s="1"/>
  <c r="U77" i="16"/>
  <c r="U76" i="16" s="1"/>
  <c r="U28" i="16" s="1"/>
  <c r="U12" i="16" s="1"/>
  <c r="Z28" i="16"/>
  <c r="Z12" i="16" s="1"/>
  <c r="Z13" i="16" s="1"/>
  <c r="W37" i="2" s="1"/>
  <c r="BN28" i="16"/>
  <c r="BN12" i="16" s="1"/>
  <c r="BN13" i="16" s="1"/>
  <c r="BK37" i="2" s="1"/>
  <c r="BQ172" i="10"/>
  <c r="CC172" i="10" s="1"/>
  <c r="BQ170" i="10"/>
  <c r="BE170" i="10"/>
  <c r="BQ168" i="10"/>
  <c r="BE168" i="10"/>
  <c r="AS168" i="10"/>
  <c r="AG168" i="10"/>
  <c r="AG164" i="10"/>
  <c r="U164" i="10"/>
  <c r="AG163" i="10"/>
  <c r="U163" i="10"/>
  <c r="AG162" i="10"/>
  <c r="U162" i="10"/>
  <c r="AG158" i="10"/>
  <c r="U158" i="10"/>
  <c r="AG157" i="10"/>
  <c r="U157" i="10"/>
  <c r="AG156" i="10"/>
  <c r="U156" i="10"/>
  <c r="AG155" i="10"/>
  <c r="U155" i="10"/>
  <c r="AG152" i="10"/>
  <c r="U152" i="10"/>
  <c r="AG151" i="10"/>
  <c r="U151" i="10"/>
  <c r="AG143" i="10"/>
  <c r="U143" i="10"/>
  <c r="AG139" i="10"/>
  <c r="U139" i="10"/>
  <c r="AG138" i="10"/>
  <c r="U138" i="10"/>
  <c r="AG137" i="10"/>
  <c r="U137" i="10"/>
  <c r="AG136" i="10"/>
  <c r="U136" i="10"/>
  <c r="AG135" i="10"/>
  <c r="U135" i="10"/>
  <c r="AG134" i="10"/>
  <c r="U134" i="10"/>
  <c r="AG133" i="10"/>
  <c r="U133" i="10"/>
  <c r="AG132" i="10"/>
  <c r="U132" i="10"/>
  <c r="AG131" i="10"/>
  <c r="U131" i="10"/>
  <c r="AG130" i="10"/>
  <c r="U130" i="10"/>
  <c r="AG129" i="10"/>
  <c r="U129" i="10"/>
  <c r="AG128" i="10"/>
  <c r="U128" i="10"/>
  <c r="AG127" i="10"/>
  <c r="U127" i="10"/>
  <c r="AG126" i="10"/>
  <c r="U126" i="10"/>
  <c r="AG124" i="10"/>
  <c r="U124" i="10"/>
  <c r="AG123" i="10"/>
  <c r="U123" i="10"/>
  <c r="AO85" i="10"/>
  <c r="AO21" i="10" s="1"/>
  <c r="AG121" i="10"/>
  <c r="U121" i="10"/>
  <c r="AG120" i="10"/>
  <c r="U120" i="10"/>
  <c r="AG119" i="10"/>
  <c r="U119" i="10"/>
  <c r="AG118" i="10"/>
  <c r="U118" i="10"/>
  <c r="AG114" i="10"/>
  <c r="U114" i="10"/>
  <c r="AG113" i="10"/>
  <c r="U113" i="10"/>
  <c r="AG112" i="10"/>
  <c r="U112" i="10"/>
  <c r="AG111" i="10"/>
  <c r="U111" i="10"/>
  <c r="AG109" i="10"/>
  <c r="U109" i="10"/>
  <c r="AG108" i="10"/>
  <c r="U108" i="10"/>
  <c r="AG107" i="10"/>
  <c r="U107" i="10"/>
  <c r="AG106" i="10"/>
  <c r="U106" i="10"/>
  <c r="AG105" i="10"/>
  <c r="U105" i="10"/>
  <c r="BJ85" i="10"/>
  <c r="BJ21" i="10" s="1"/>
  <c r="BJ22" i="10" s="1"/>
  <c r="BG52" i="2" s="1"/>
  <c r="BX28" i="10"/>
  <c r="BX12" i="10" s="1"/>
  <c r="BX13" i="10" s="1"/>
  <c r="BU34" i="2" s="1"/>
  <c r="I28" i="10"/>
  <c r="I12" i="10" s="1"/>
  <c r="I13" i="10" s="1"/>
  <c r="F34" i="2" s="1"/>
  <c r="J25" i="2"/>
  <c r="R25" i="2"/>
  <c r="Z25" i="2"/>
  <c r="AH25" i="2"/>
  <c r="AP25" i="2"/>
  <c r="AX25" i="2"/>
  <c r="BF25" i="2"/>
  <c r="BN25" i="2"/>
  <c r="BV25" i="2"/>
  <c r="AW26" i="15"/>
  <c r="BU26" i="15"/>
  <c r="O26" i="15"/>
  <c r="H76" i="15"/>
  <c r="H49" i="15"/>
  <c r="I26" i="15"/>
  <c r="Q26" i="15"/>
  <c r="BF26" i="15"/>
  <c r="BM26" i="15"/>
  <c r="AV26" i="15"/>
  <c r="BD26" i="15"/>
  <c r="BB26" i="15"/>
  <c r="BR26" i="15"/>
  <c r="BZ26" i="15"/>
  <c r="BI26" i="15"/>
  <c r="I49" i="15"/>
  <c r="M26" i="15"/>
  <c r="BV26" i="15"/>
  <c r="BX81" i="15"/>
  <c r="BX14" i="15" s="1"/>
  <c r="CB26" i="15"/>
  <c r="AY81" i="15"/>
  <c r="AY14" i="15" s="1"/>
  <c r="AR81" i="15"/>
  <c r="AR14" i="15" s="1"/>
  <c r="BW26" i="15"/>
  <c r="Q28" i="16"/>
  <c r="Q12" i="16" s="1"/>
  <c r="Q13" i="16" s="1"/>
  <c r="N37" i="2" s="1"/>
  <c r="AH28" i="16"/>
  <c r="AH12" i="16" s="1"/>
  <c r="AH13" i="16" s="1"/>
  <c r="AE37" i="2" s="1"/>
  <c r="AP28" i="16"/>
  <c r="AP12" i="16" s="1"/>
  <c r="AP13" i="16" s="1"/>
  <c r="AM37" i="2" s="1"/>
  <c r="N28" i="16"/>
  <c r="N12" i="16" s="1"/>
  <c r="N13" i="16" s="1"/>
  <c r="K37" i="2" s="1"/>
  <c r="V28" i="16"/>
  <c r="V12" i="16" s="1"/>
  <c r="V13" i="16" s="1"/>
  <c r="S37" i="2" s="1"/>
  <c r="BZ28" i="16"/>
  <c r="BZ12" i="16" s="1"/>
  <c r="BZ13" i="16" s="1"/>
  <c r="BW37" i="2" s="1"/>
  <c r="J28" i="2"/>
  <c r="AP28" i="2"/>
  <c r="R28" i="2"/>
  <c r="BN28" i="2"/>
  <c r="BF28" i="2"/>
  <c r="Z28" i="2"/>
  <c r="BV28" i="2"/>
  <c r="AX28" i="2"/>
  <c r="AH28" i="2"/>
  <c r="L28" i="2"/>
  <c r="T28" i="2"/>
  <c r="AB28" i="2"/>
  <c r="AJ28" i="2"/>
  <c r="AR28" i="2"/>
  <c r="AZ28" i="2"/>
  <c r="BH28" i="2"/>
  <c r="BP28" i="2"/>
  <c r="BX28" i="2"/>
  <c r="AL85" i="10"/>
  <c r="AL21" i="10" s="1"/>
  <c r="AL22" i="10" s="1"/>
  <c r="AI52" i="2" s="1"/>
  <c r="BS85" i="10"/>
  <c r="BS21" i="10" s="1"/>
  <c r="BS22" i="10" s="1"/>
  <c r="BP52" i="2" s="1"/>
  <c r="T85" i="10"/>
  <c r="T21" i="10" s="1"/>
  <c r="AE85" i="10"/>
  <c r="AE21" i="10" s="1"/>
  <c r="AE22" i="10" s="1"/>
  <c r="AB52" i="2" s="1"/>
  <c r="W85" i="10"/>
  <c r="W21" i="10" s="1"/>
  <c r="W22" i="10" s="1"/>
  <c r="T52" i="2" s="1"/>
  <c r="BM85" i="10"/>
  <c r="BM21" i="10" s="1"/>
  <c r="BM22" i="10" s="1"/>
  <c r="BJ52" i="2" s="1"/>
  <c r="AW85" i="10"/>
  <c r="AW21" i="10" s="1"/>
  <c r="AW22" i="10" s="1"/>
  <c r="AT52" i="2" s="1"/>
  <c r="AT85" i="10"/>
  <c r="AT21" i="10" s="1"/>
  <c r="AT22" i="10" s="1"/>
  <c r="AQ52" i="2" s="1"/>
  <c r="BB85" i="10"/>
  <c r="BB21" i="10" s="1"/>
  <c r="BB22" i="10" s="1"/>
  <c r="AY52" i="2" s="1"/>
  <c r="K85" i="10"/>
  <c r="K21" i="10" s="1"/>
  <c r="K22" i="10" s="1"/>
  <c r="H52" i="2" s="1"/>
  <c r="T28" i="10"/>
  <c r="T12" i="10" s="1"/>
  <c r="T13" i="10" s="1"/>
  <c r="Q34" i="2" s="1"/>
  <c r="BH76" i="15"/>
  <c r="BP76" i="15"/>
  <c r="BX76" i="15"/>
  <c r="AW28" i="10"/>
  <c r="AW12" i="10" s="1"/>
  <c r="AW13" i="10" s="1"/>
  <c r="AT34" i="2" s="1"/>
  <c r="AD76" i="15"/>
  <c r="AC26" i="15"/>
  <c r="L85" i="16"/>
  <c r="L21" i="16" s="1"/>
  <c r="L22" i="16" s="1"/>
  <c r="I55" i="2" s="1"/>
  <c r="T85" i="16"/>
  <c r="T21" i="16" s="1"/>
  <c r="T22" i="16" s="1"/>
  <c r="Q55" i="2" s="1"/>
  <c r="BV85" i="10"/>
  <c r="BV21" i="10" s="1"/>
  <c r="BV22" i="10" s="1"/>
  <c r="BS52" i="2" s="1"/>
  <c r="N85" i="10"/>
  <c r="N21" i="10" s="1"/>
  <c r="N22" i="10" s="1"/>
  <c r="K52" i="2" s="1"/>
  <c r="AA85" i="10"/>
  <c r="AA21" i="10" s="1"/>
  <c r="AA22" i="10" s="1"/>
  <c r="X52" i="2" s="1"/>
  <c r="BU85" i="10"/>
  <c r="BU21" i="10" s="1"/>
  <c r="BU22" i="10" s="1"/>
  <c r="BR52" i="2" s="1"/>
  <c r="M85" i="10"/>
  <c r="M21" i="10" s="1"/>
  <c r="M22" i="10" s="1"/>
  <c r="J52" i="2" s="1"/>
  <c r="V85" i="10"/>
  <c r="V21" i="10" s="1"/>
  <c r="V22" i="10" s="1"/>
  <c r="S52" i="2" s="1"/>
  <c r="AD85" i="10"/>
  <c r="AD21" i="10" s="1"/>
  <c r="AD22" i="10" s="1"/>
  <c r="AA52" i="2" s="1"/>
  <c r="BI85" i="10"/>
  <c r="BI21" i="10" s="1"/>
  <c r="H25" i="2"/>
  <c r="P25" i="2"/>
  <c r="X25" i="2"/>
  <c r="AF25" i="2"/>
  <c r="AN25" i="2"/>
  <c r="AV25" i="2"/>
  <c r="BD25" i="2"/>
  <c r="BL25" i="2"/>
  <c r="BT25" i="2"/>
  <c r="AE26" i="15"/>
  <c r="O76" i="15"/>
  <c r="AU76" i="15"/>
  <c r="BC76" i="15"/>
  <c r="BK76" i="15"/>
  <c r="BS76" i="15"/>
  <c r="CA76" i="15"/>
  <c r="AQ26" i="15"/>
  <c r="AI26" i="15"/>
  <c r="W85" i="16"/>
  <c r="W21" i="16" s="1"/>
  <c r="AR28" i="16"/>
  <c r="AR12" i="16" s="1"/>
  <c r="AR13" i="16" s="1"/>
  <c r="AO37" i="2" s="1"/>
  <c r="BX28" i="16"/>
  <c r="BX12" i="16" s="1"/>
  <c r="BX13" i="16" s="1"/>
  <c r="BU37" i="2" s="1"/>
  <c r="R26" i="15"/>
  <c r="S26" i="15"/>
  <c r="BI23" i="10"/>
  <c r="BF61" i="2" s="1"/>
  <c r="J85" i="10"/>
  <c r="J21" i="10" s="1"/>
  <c r="J22" i="10" s="1"/>
  <c r="G52" i="2" s="1"/>
  <c r="S85" i="10"/>
  <c r="S21" i="10" s="1"/>
  <c r="S22" i="10" s="1"/>
  <c r="P52" i="2" s="1"/>
  <c r="AN85" i="10"/>
  <c r="AN21" i="10" s="1"/>
  <c r="AN22" i="10" s="1"/>
  <c r="AK52" i="2" s="1"/>
  <c r="BT85" i="10"/>
  <c r="BT21" i="10" s="1"/>
  <c r="BT22" i="10" s="1"/>
  <c r="BQ52" i="2" s="1"/>
  <c r="AV85" i="10"/>
  <c r="AV21" i="10" s="1"/>
  <c r="AV22" i="10" s="1"/>
  <c r="AS52" i="2" s="1"/>
  <c r="BD85" i="10"/>
  <c r="BD21" i="10" s="1"/>
  <c r="BD22" i="10" s="1"/>
  <c r="BA52" i="2" s="1"/>
  <c r="BZ85" i="10"/>
  <c r="BZ21" i="10" s="1"/>
  <c r="BZ22" i="10" s="1"/>
  <c r="BW52" i="2" s="1"/>
  <c r="O85" i="10"/>
  <c r="O21" i="10" s="1"/>
  <c r="O22" i="10" s="1"/>
  <c r="L52" i="2" s="1"/>
  <c r="X85" i="10"/>
  <c r="X21" i="10" s="1"/>
  <c r="X22" i="10" s="1"/>
  <c r="U52" i="2" s="1"/>
  <c r="AF85" i="10"/>
  <c r="AF21" i="10" s="1"/>
  <c r="AF22" i="10" s="1"/>
  <c r="AC52" i="2" s="1"/>
  <c r="AP85" i="10"/>
  <c r="AP21" i="10" s="1"/>
  <c r="AP22" i="10" s="1"/>
  <c r="AM52" i="2" s="1"/>
  <c r="BF85" i="10"/>
  <c r="BF21" i="10" s="1"/>
  <c r="BF22" i="10" s="1"/>
  <c r="BC52" i="2" s="1"/>
  <c r="BN85" i="10"/>
  <c r="BN21" i="10" s="1"/>
  <c r="BN22" i="10" s="1"/>
  <c r="BK52" i="2" s="1"/>
  <c r="BY85" i="10"/>
  <c r="BY21" i="10" s="1"/>
  <c r="AV76" i="15"/>
  <c r="BD76" i="15"/>
  <c r="BL76" i="15"/>
  <c r="BT76" i="15"/>
  <c r="BR28" i="10"/>
  <c r="BR12" i="10" s="1"/>
  <c r="BZ28" i="10"/>
  <c r="BZ12" i="10" s="1"/>
  <c r="BZ13" i="10" s="1"/>
  <c r="BW34" i="2" s="1"/>
  <c r="S28" i="10"/>
  <c r="S12" i="10" s="1"/>
  <c r="S13" i="10" s="1"/>
  <c r="P34" i="2" s="1"/>
  <c r="BG28" i="10"/>
  <c r="BG12" i="10" s="1"/>
  <c r="BG13" i="10" s="1"/>
  <c r="BD34" i="2" s="1"/>
  <c r="K28" i="10"/>
  <c r="K12" i="10" s="1"/>
  <c r="AY28" i="10"/>
  <c r="AY12" i="10" s="1"/>
  <c r="AY13" i="10" s="1"/>
  <c r="AV34" i="2" s="1"/>
  <c r="BO28" i="10"/>
  <c r="BO12" i="10" s="1"/>
  <c r="BO13" i="10" s="1"/>
  <c r="BL34" i="2" s="1"/>
  <c r="BM28" i="10"/>
  <c r="BM12" i="10" s="1"/>
  <c r="BM13" i="10" s="1"/>
  <c r="BJ34" i="2" s="1"/>
  <c r="X28" i="10"/>
  <c r="X12" i="10" s="1"/>
  <c r="X13" i="10" s="1"/>
  <c r="U34" i="2" s="1"/>
  <c r="AF28" i="10"/>
  <c r="AF12" i="10" s="1"/>
  <c r="AF13" i="10" s="1"/>
  <c r="AC34" i="2" s="1"/>
  <c r="AN28" i="10"/>
  <c r="AN12" i="10" s="1"/>
  <c r="AN13" i="10" s="1"/>
  <c r="AK34" i="2" s="1"/>
  <c r="AV28" i="10"/>
  <c r="AV12" i="10" s="1"/>
  <c r="AV13" i="10" s="1"/>
  <c r="AS34" i="2" s="1"/>
  <c r="BD28" i="10"/>
  <c r="BD12" i="10" s="1"/>
  <c r="BD13" i="10" s="1"/>
  <c r="BA34" i="2" s="1"/>
  <c r="AI28" i="10"/>
  <c r="AI12" i="10" s="1"/>
  <c r="AI13" i="10" s="1"/>
  <c r="AF34" i="2" s="1"/>
  <c r="BW28" i="10"/>
  <c r="BW12" i="10" s="1"/>
  <c r="BW13" i="10" s="1"/>
  <c r="BT34" i="2" s="1"/>
  <c r="AM26" i="15"/>
  <c r="AB26" i="15"/>
  <c r="J26" i="15"/>
  <c r="P76" i="15"/>
  <c r="AF76" i="15"/>
  <c r="AN76" i="15"/>
  <c r="AH25" i="16"/>
  <c r="CA26" i="15"/>
  <c r="AJ25" i="16"/>
  <c r="Z26" i="15"/>
  <c r="BU23" i="16"/>
  <c r="BR64" i="2" s="1"/>
  <c r="V85" i="16"/>
  <c r="V21" i="16" s="1"/>
  <c r="V22" i="16" s="1"/>
  <c r="S55" i="2" s="1"/>
  <c r="AD85" i="16"/>
  <c r="AD21" i="16" s="1"/>
  <c r="K85" i="16"/>
  <c r="K21" i="16" s="1"/>
  <c r="K22" i="16" s="1"/>
  <c r="H55" i="2" s="1"/>
  <c r="S85" i="16"/>
  <c r="S21" i="16" s="1"/>
  <c r="N85" i="16"/>
  <c r="N21" i="16" s="1"/>
  <c r="AE85" i="16"/>
  <c r="AE21" i="16" s="1"/>
  <c r="CC57" i="16"/>
  <c r="BR28" i="16"/>
  <c r="BR12" i="16" s="1"/>
  <c r="BR13" i="16" s="1"/>
  <c r="BO37" i="2" s="1"/>
  <c r="AD28" i="16"/>
  <c r="AD12" i="16" s="1"/>
  <c r="AD13" i="16" s="1"/>
  <c r="AA37" i="2" s="1"/>
  <c r="AZ28" i="16"/>
  <c r="AZ12" i="16" s="1"/>
  <c r="AZ13" i="16" s="1"/>
  <c r="AW37" i="2" s="1"/>
  <c r="AL28" i="16"/>
  <c r="AL12" i="16" s="1"/>
  <c r="AL13" i="16" s="1"/>
  <c r="AI37" i="2" s="1"/>
  <c r="AT28" i="16"/>
  <c r="AT12" i="16" s="1"/>
  <c r="AT13" i="16" s="1"/>
  <c r="AQ37" i="2" s="1"/>
  <c r="BB28" i="16"/>
  <c r="BB12" i="16" s="1"/>
  <c r="BB13" i="16" s="1"/>
  <c r="AY37" i="2" s="1"/>
  <c r="BJ28" i="16"/>
  <c r="BJ12" i="16" s="1"/>
  <c r="BJ13" i="16" s="1"/>
  <c r="BG37" i="2" s="1"/>
  <c r="M28" i="16"/>
  <c r="M12" i="16" s="1"/>
  <c r="M13" i="16" s="1"/>
  <c r="J37" i="2" s="1"/>
  <c r="AC28" i="16"/>
  <c r="AC12" i="16" s="1"/>
  <c r="AC13" i="16" s="1"/>
  <c r="Z37" i="2" s="1"/>
  <c r="AK28" i="16"/>
  <c r="AK12" i="16" s="1"/>
  <c r="AK13" i="16" s="1"/>
  <c r="AH37" i="2" s="1"/>
  <c r="P28" i="16"/>
  <c r="P12" i="16" s="1"/>
  <c r="P13" i="16" s="1"/>
  <c r="M37" i="2" s="1"/>
  <c r="X28" i="16"/>
  <c r="X12" i="16" s="1"/>
  <c r="X13" i="16" s="1"/>
  <c r="U37" i="2" s="1"/>
  <c r="AF28" i="16"/>
  <c r="AF12" i="16" s="1"/>
  <c r="AF13" i="16" s="1"/>
  <c r="AC37" i="2" s="1"/>
  <c r="AV28" i="16"/>
  <c r="AV12" i="16" s="1"/>
  <c r="AV13" i="16" s="1"/>
  <c r="AS37" i="2" s="1"/>
  <c r="BD28" i="16"/>
  <c r="BD12" i="16" s="1"/>
  <c r="BD13" i="16" s="1"/>
  <c r="BA37" i="2" s="1"/>
  <c r="H28" i="16"/>
  <c r="H12" i="16" s="1"/>
  <c r="H13" i="16" s="1"/>
  <c r="E37" i="2" s="1"/>
  <c r="I28" i="16"/>
  <c r="I12" i="16" s="1"/>
  <c r="I13" i="16" s="1"/>
  <c r="F37" i="2" s="1"/>
  <c r="BL28" i="16"/>
  <c r="BL12" i="16" s="1"/>
  <c r="BL13" i="16" s="1"/>
  <c r="BI37" i="2" s="1"/>
  <c r="BT28" i="16"/>
  <c r="BT12" i="16" s="1"/>
  <c r="BT13" i="16" s="1"/>
  <c r="BQ37" i="2" s="1"/>
  <c r="CB28" i="16"/>
  <c r="CB12" i="16" s="1"/>
  <c r="CB13" i="16" s="1"/>
  <c r="BY37" i="2" s="1"/>
  <c r="AW28" i="16"/>
  <c r="AW12" i="16" s="1"/>
  <c r="AW13" i="16" s="1"/>
  <c r="AT37" i="2" s="1"/>
  <c r="BF28" i="16"/>
  <c r="BF12" i="16" s="1"/>
  <c r="BF13" i="16" s="1"/>
  <c r="BC37" i="2" s="1"/>
  <c r="BP28" i="16"/>
  <c r="BP12" i="16" s="1"/>
  <c r="BP13" i="16" s="1"/>
  <c r="BM37" i="2" s="1"/>
  <c r="BK28" i="16"/>
  <c r="BK12" i="16" s="1"/>
  <c r="BK13" i="16" s="1"/>
  <c r="BH37" i="2" s="1"/>
  <c r="O28" i="16"/>
  <c r="O12" i="16" s="1"/>
  <c r="O13" i="16" s="1"/>
  <c r="L37" i="2" s="1"/>
  <c r="BC28" i="16"/>
  <c r="BC12" i="16" s="1"/>
  <c r="BC13" i="16" s="1"/>
  <c r="AZ37" i="2" s="1"/>
  <c r="BA28" i="16"/>
  <c r="BA12" i="16" s="1"/>
  <c r="BA13" i="16" s="1"/>
  <c r="AX37" i="2" s="1"/>
  <c r="BI28" i="16"/>
  <c r="BI12" i="16" s="1"/>
  <c r="BI13" i="16" s="1"/>
  <c r="BF37" i="2" s="1"/>
  <c r="K28" i="16"/>
  <c r="K12" i="16" s="1"/>
  <c r="K13" i="16" s="1"/>
  <c r="H37" i="2" s="1"/>
  <c r="S28" i="16"/>
  <c r="S12" i="16" s="1"/>
  <c r="S13" i="16" s="1"/>
  <c r="P37" i="2" s="1"/>
  <c r="AI28" i="16"/>
  <c r="AI12" i="16" s="1"/>
  <c r="AI13" i="16" s="1"/>
  <c r="AF37" i="2" s="1"/>
  <c r="AQ28" i="16"/>
  <c r="AQ12" i="16" s="1"/>
  <c r="AQ13" i="16" s="1"/>
  <c r="AN37" i="2" s="1"/>
  <c r="AY28" i="16"/>
  <c r="AY12" i="16" s="1"/>
  <c r="AY13" i="16" s="1"/>
  <c r="AV37" i="2" s="1"/>
  <c r="BG28" i="16"/>
  <c r="BG12" i="16" s="1"/>
  <c r="BG13" i="16" s="1"/>
  <c r="BD37" i="2" s="1"/>
  <c r="BO28" i="16"/>
  <c r="BO12" i="16" s="1"/>
  <c r="BO13" i="16" s="1"/>
  <c r="BL37" i="2" s="1"/>
  <c r="BW28" i="16"/>
  <c r="BW12" i="16" s="1"/>
  <c r="BW13" i="16" s="1"/>
  <c r="BT37" i="2" s="1"/>
  <c r="L28" i="16"/>
  <c r="L12" i="16" s="1"/>
  <c r="L13" i="16" s="1"/>
  <c r="I37" i="2" s="1"/>
  <c r="T28" i="16"/>
  <c r="T12" i="16" s="1"/>
  <c r="T13" i="16" s="1"/>
  <c r="Q37" i="2" s="1"/>
  <c r="AB28" i="16"/>
  <c r="AB12" i="16" s="1"/>
  <c r="AB13" i="16" s="1"/>
  <c r="Y37" i="2" s="1"/>
  <c r="AE28" i="16"/>
  <c r="AE12" i="16" s="1"/>
  <c r="AE13" i="16" s="1"/>
  <c r="AB37" i="2" s="1"/>
  <c r="AO28" i="16"/>
  <c r="AO12" i="16" s="1"/>
  <c r="AX28" i="16"/>
  <c r="AX12" i="16" s="1"/>
  <c r="AX13" i="16" s="1"/>
  <c r="AU37" i="2" s="1"/>
  <c r="BH28" i="16"/>
  <c r="BH12" i="16" s="1"/>
  <c r="BH13" i="16" s="1"/>
  <c r="BE37" i="2" s="1"/>
  <c r="CA28" i="16"/>
  <c r="CA12" i="16" s="1"/>
  <c r="CA13" i="16" s="1"/>
  <c r="BX37" i="2" s="1"/>
  <c r="W28" i="16"/>
  <c r="W12" i="16" s="1"/>
  <c r="W13" i="16" s="1"/>
  <c r="T37" i="2" s="1"/>
  <c r="M28" i="2"/>
  <c r="U28" i="2"/>
  <c r="AC28" i="2"/>
  <c r="AK28" i="2"/>
  <c r="AS28" i="2"/>
  <c r="BA28" i="2"/>
  <c r="BI28" i="2"/>
  <c r="BQ28" i="2"/>
  <c r="BY28" i="2"/>
  <c r="G28" i="2"/>
  <c r="O28" i="2"/>
  <c r="W28" i="2"/>
  <c r="AE28" i="2"/>
  <c r="AM28" i="2"/>
  <c r="AU28" i="2"/>
  <c r="BC28" i="2"/>
  <c r="BK28" i="2"/>
  <c r="BS28" i="2"/>
  <c r="BD25" i="10"/>
  <c r="BN26" i="15"/>
  <c r="AB25" i="10"/>
  <c r="AA26" i="15"/>
  <c r="AA25" i="10"/>
  <c r="Z25" i="10"/>
  <c r="Y25" i="10"/>
  <c r="T26" i="15"/>
  <c r="P26" i="15"/>
  <c r="BY23" i="10"/>
  <c r="BV61" i="2" s="1"/>
  <c r="AU85" i="10"/>
  <c r="AU21" i="10" s="1"/>
  <c r="AU22" i="10" s="1"/>
  <c r="AR52" i="2" s="1"/>
  <c r="AJ85" i="10"/>
  <c r="AJ21" i="10" s="1"/>
  <c r="AJ22" i="10" s="1"/>
  <c r="AG52" i="2" s="1"/>
  <c r="CA85" i="10"/>
  <c r="CA21" i="10" s="1"/>
  <c r="CA22" i="10" s="1"/>
  <c r="BX52" i="2" s="1"/>
  <c r="BC85" i="10"/>
  <c r="BC21" i="10" s="1"/>
  <c r="BC22" i="10" s="1"/>
  <c r="AZ52" i="2" s="1"/>
  <c r="AK85" i="10"/>
  <c r="AK21" i="10" s="1"/>
  <c r="AK22" i="10" s="1"/>
  <c r="AH52" i="2" s="1"/>
  <c r="AB85" i="10"/>
  <c r="AB21" i="10" s="1"/>
  <c r="AB22" i="10" s="1"/>
  <c r="Y52" i="2" s="1"/>
  <c r="L85" i="10"/>
  <c r="L21" i="10" s="1"/>
  <c r="BW85" i="10"/>
  <c r="BW21" i="10" s="1"/>
  <c r="BW22" i="10" s="1"/>
  <c r="BT52" i="2" s="1"/>
  <c r="BL85" i="10"/>
  <c r="BL21" i="10" s="1"/>
  <c r="BL22" i="10" s="1"/>
  <c r="BI52" i="2" s="1"/>
  <c r="CC57" i="10"/>
  <c r="AB28" i="10"/>
  <c r="AB12" i="10" s="1"/>
  <c r="AB13" i="10" s="1"/>
  <c r="Y34" i="2" s="1"/>
  <c r="BP28" i="10"/>
  <c r="BP12" i="10" s="1"/>
  <c r="BP13" i="10" s="1"/>
  <c r="BM34" i="2" s="1"/>
  <c r="BH28" i="10"/>
  <c r="BH12" i="10" s="1"/>
  <c r="BH13" i="10" s="1"/>
  <c r="BE34" i="2" s="1"/>
  <c r="L28" i="10"/>
  <c r="L12" i="10" s="1"/>
  <c r="L13" i="10" s="1"/>
  <c r="I34" i="2" s="1"/>
  <c r="AR28" i="10"/>
  <c r="AR12" i="10" s="1"/>
  <c r="AR13" i="10" s="1"/>
  <c r="AO34" i="2" s="1"/>
  <c r="BB28" i="10"/>
  <c r="BB12" i="10" s="1"/>
  <c r="BB13" i="10" s="1"/>
  <c r="AY34" i="2" s="1"/>
  <c r="H28" i="10"/>
  <c r="H12" i="10" s="1"/>
  <c r="H13" i="10" s="1"/>
  <c r="BU28" i="10"/>
  <c r="BU12" i="10" s="1"/>
  <c r="BU13" i="10" s="1"/>
  <c r="BR34" i="2" s="1"/>
  <c r="BP26" i="15"/>
  <c r="BV25" i="16"/>
  <c r="BN25" i="16"/>
  <c r="BM25" i="16"/>
  <c r="BF25" i="16"/>
  <c r="AW25" i="16"/>
  <c r="AP25" i="16"/>
  <c r="AO25" i="16"/>
  <c r="AN25" i="16"/>
  <c r="AM25" i="16"/>
  <c r="AK25" i="16"/>
  <c r="Y25" i="16"/>
  <c r="X25" i="16"/>
  <c r="W25" i="16"/>
  <c r="Q25" i="16"/>
  <c r="P25" i="16"/>
  <c r="J25" i="16"/>
  <c r="I25" i="16"/>
  <c r="AL25" i="16"/>
  <c r="AI73" i="2"/>
  <c r="BU25" i="16"/>
  <c r="BR73" i="2"/>
  <c r="CB25" i="16"/>
  <c r="CA25" i="16"/>
  <c r="BZ25" i="16"/>
  <c r="BY25" i="16"/>
  <c r="BX25" i="16"/>
  <c r="BT25" i="16"/>
  <c r="BS26" i="15"/>
  <c r="BS25" i="16"/>
  <c r="BR25" i="16"/>
  <c r="BP25" i="16"/>
  <c r="BL25" i="16"/>
  <c r="BK25" i="16"/>
  <c r="BJ25" i="16"/>
  <c r="BI25" i="16"/>
  <c r="BH25" i="16"/>
  <c r="BD25" i="16"/>
  <c r="BC26" i="15"/>
  <c r="BC25" i="16"/>
  <c r="BB25" i="16"/>
  <c r="BA25" i="16"/>
  <c r="AZ25" i="16"/>
  <c r="AW73" i="2"/>
  <c r="AX25" i="16"/>
  <c r="AU73" i="2"/>
  <c r="AV25" i="16"/>
  <c r="AU25" i="16"/>
  <c r="AT25" i="16"/>
  <c r="AR25" i="16"/>
  <c r="AF25" i="16"/>
  <c r="AE25" i="16"/>
  <c r="AD25" i="16"/>
  <c r="AD26" i="15"/>
  <c r="AC25" i="16"/>
  <c r="AB25" i="16"/>
  <c r="Z25" i="16"/>
  <c r="W73" i="2"/>
  <c r="V25" i="16"/>
  <c r="T25" i="16"/>
  <c r="R25" i="16"/>
  <c r="O73" i="2"/>
  <c r="O25" i="16"/>
  <c r="N25" i="16"/>
  <c r="M25" i="16"/>
  <c r="L25" i="16"/>
  <c r="H25" i="16"/>
  <c r="Y85" i="16"/>
  <c r="Y21" i="16" s="1"/>
  <c r="X85" i="16"/>
  <c r="X21" i="16" s="1"/>
  <c r="I85" i="16"/>
  <c r="I21" i="16" s="1"/>
  <c r="H85" i="16"/>
  <c r="H21" i="16" s="1"/>
  <c r="H22" i="16" s="1"/>
  <c r="E55" i="2" s="1"/>
  <c r="Z85" i="16"/>
  <c r="Z21" i="16" s="1"/>
  <c r="R85" i="16"/>
  <c r="R21" i="16" s="1"/>
  <c r="R22" i="16" s="1"/>
  <c r="O55" i="2" s="1"/>
  <c r="Q85" i="16"/>
  <c r="Q21" i="16" s="1"/>
  <c r="Q22" i="16" s="1"/>
  <c r="N55" i="2" s="1"/>
  <c r="P85" i="16"/>
  <c r="P21" i="16" s="1"/>
  <c r="P22" i="16" s="1"/>
  <c r="M55" i="2" s="1"/>
  <c r="O85" i="16"/>
  <c r="O21" i="16" s="1"/>
  <c r="O22" i="16" s="1"/>
  <c r="L55" i="2" s="1"/>
  <c r="BX23" i="16"/>
  <c r="BU64" i="2" s="1"/>
  <c r="AF85" i="16"/>
  <c r="AF21" i="16" s="1"/>
  <c r="AF22" i="16" s="1"/>
  <c r="AC55" i="2" s="1"/>
  <c r="AC85" i="16"/>
  <c r="AC21" i="16" s="1"/>
  <c r="AC22" i="16" s="1"/>
  <c r="Z55" i="2" s="1"/>
  <c r="AB85" i="16"/>
  <c r="AB21" i="16" s="1"/>
  <c r="AB22" i="16" s="1"/>
  <c r="Y55" i="2" s="1"/>
  <c r="M85" i="16"/>
  <c r="M21" i="16" s="1"/>
  <c r="M22" i="16" s="1"/>
  <c r="J55" i="2" s="1"/>
  <c r="BP47" i="2"/>
  <c r="BS28" i="16"/>
  <c r="BS12" i="16" s="1"/>
  <c r="BS13" i="16" s="1"/>
  <c r="BP37" i="2" s="1"/>
  <c r="AU28" i="16"/>
  <c r="AU12" i="16" s="1"/>
  <c r="AU13" i="16" s="1"/>
  <c r="AR37" i="2" s="1"/>
  <c r="R28" i="16"/>
  <c r="R12" i="16" s="1"/>
  <c r="R13" i="16" s="1"/>
  <c r="O37" i="2" s="1"/>
  <c r="BY28" i="16"/>
  <c r="BY12" i="16" s="1"/>
  <c r="BY13" i="16" s="1"/>
  <c r="BV37" i="2" s="1"/>
  <c r="AJ28" i="16"/>
  <c r="AJ12" i="16" s="1"/>
  <c r="AJ13" i="16" s="1"/>
  <c r="AG37" i="2" s="1"/>
  <c r="AA28" i="16"/>
  <c r="AA12" i="16" s="1"/>
  <c r="AA13" i="16" s="1"/>
  <c r="X37" i="2" s="1"/>
  <c r="AN28" i="16"/>
  <c r="AN12" i="16" s="1"/>
  <c r="AN13" i="16" s="1"/>
  <c r="AK37" i="2" s="1"/>
  <c r="G15" i="16"/>
  <c r="CB25" i="10"/>
  <c r="CA25" i="10"/>
  <c r="BZ25" i="10"/>
  <c r="BY25" i="10"/>
  <c r="BX25" i="10"/>
  <c r="BV25" i="10"/>
  <c r="BT25" i="10"/>
  <c r="BS25" i="10"/>
  <c r="BR25" i="10"/>
  <c r="BP25" i="10"/>
  <c r="BO25" i="10"/>
  <c r="BN25" i="10"/>
  <c r="BM25" i="10"/>
  <c r="BK25" i="10"/>
  <c r="BJ25" i="10"/>
  <c r="BI25" i="10"/>
  <c r="BH25" i="10"/>
  <c r="BG25" i="10"/>
  <c r="BB25" i="10"/>
  <c r="BA25" i="10"/>
  <c r="AZ25" i="10"/>
  <c r="AY25" i="10"/>
  <c r="AX25" i="10"/>
  <c r="AW25" i="10"/>
  <c r="AV25" i="10"/>
  <c r="AT25" i="10"/>
  <c r="AR25" i="10"/>
  <c r="AQ25" i="10"/>
  <c r="AP25" i="10"/>
  <c r="AO25" i="10"/>
  <c r="AM25" i="10"/>
  <c r="AK25" i="10"/>
  <c r="AJ25" i="10"/>
  <c r="AI25" i="10"/>
  <c r="AF25" i="10"/>
  <c r="AE25" i="10"/>
  <c r="AD25" i="10"/>
  <c r="X25" i="10"/>
  <c r="U70" i="2"/>
  <c r="W25" i="10"/>
  <c r="V25" i="10"/>
  <c r="S25" i="10"/>
  <c r="R25" i="10"/>
  <c r="Q25" i="10"/>
  <c r="P25" i="10"/>
  <c r="O25" i="10"/>
  <c r="N25" i="10"/>
  <c r="N26" i="15"/>
  <c r="M25" i="10"/>
  <c r="K25" i="10"/>
  <c r="J25" i="10"/>
  <c r="I25" i="10"/>
  <c r="H25" i="10"/>
  <c r="AM70" i="2"/>
  <c r="Y70" i="2"/>
  <c r="BH70" i="2"/>
  <c r="AW70" i="2"/>
  <c r="AN25" i="10"/>
  <c r="AK70" i="2"/>
  <c r="BW25" i="10"/>
  <c r="BT70" i="2"/>
  <c r="BF25" i="10"/>
  <c r="BC70" i="2"/>
  <c r="AT70" i="2"/>
  <c r="AJ70" i="2"/>
  <c r="BW70" i="2"/>
  <c r="BM70" i="2"/>
  <c r="X70" i="2"/>
  <c r="N70" i="2"/>
  <c r="BK70" i="2"/>
  <c r="BA70" i="2"/>
  <c r="AQ70" i="2"/>
  <c r="AG70" i="2"/>
  <c r="V70" i="2"/>
  <c r="L25" i="10"/>
  <c r="I70" i="2"/>
  <c r="T25" i="10"/>
  <c r="Q70" i="2"/>
  <c r="AL25" i="10"/>
  <c r="AI70" i="2"/>
  <c r="AU25" i="10"/>
  <c r="AR70" i="2"/>
  <c r="BC25" i="10"/>
  <c r="AZ70" i="2"/>
  <c r="BL25" i="10"/>
  <c r="BI70" i="2"/>
  <c r="AC25" i="10"/>
  <c r="Z70" i="2"/>
  <c r="K70" i="2"/>
  <c r="T70" i="2"/>
  <c r="AB70" i="2"/>
  <c r="AL70" i="2"/>
  <c r="AU70" i="2"/>
  <c r="BD70" i="2"/>
  <c r="BL70" i="2"/>
  <c r="BU70" i="2"/>
  <c r="BU25" i="10"/>
  <c r="AH25" i="10"/>
  <c r="AE70" i="2"/>
  <c r="CB85" i="10"/>
  <c r="CB21" i="10" s="1"/>
  <c r="CB22" i="10" s="1"/>
  <c r="BY52" i="2" s="1"/>
  <c r="AX85" i="10"/>
  <c r="AX21" i="10" s="1"/>
  <c r="AX22" i="10" s="1"/>
  <c r="AU52" i="2" s="1"/>
  <c r="BK85" i="10"/>
  <c r="BK21" i="10" s="1"/>
  <c r="BK22" i="10" s="1"/>
  <c r="BH52" i="2" s="1"/>
  <c r="BW65" i="2"/>
  <c r="BK65" i="2"/>
  <c r="BA85" i="10"/>
  <c r="BA21" i="10" s="1"/>
  <c r="BA22" i="10" s="1"/>
  <c r="AX52" i="2" s="1"/>
  <c r="AJ65" i="2"/>
  <c r="Y85" i="10"/>
  <c r="Y21" i="10" s="1"/>
  <c r="Y22" i="10" s="1"/>
  <c r="V52" i="2" s="1"/>
  <c r="Q65" i="2"/>
  <c r="BX85" i="10"/>
  <c r="BX21" i="10" s="1"/>
  <c r="BX22" i="10" s="1"/>
  <c r="BU52" i="2" s="1"/>
  <c r="Q85" i="10"/>
  <c r="Q21" i="10" s="1"/>
  <c r="Q22" i="10" s="1"/>
  <c r="N52" i="2" s="1"/>
  <c r="Z85" i="10"/>
  <c r="Z21" i="10" s="1"/>
  <c r="Z22" i="10" s="1"/>
  <c r="W52" i="2" s="1"/>
  <c r="AI85" i="10"/>
  <c r="AI21" i="10" s="1"/>
  <c r="AI22" i="10" s="1"/>
  <c r="AF52" i="2" s="1"/>
  <c r="AR85" i="10"/>
  <c r="AR21" i="10" s="1"/>
  <c r="AR22" i="10" s="1"/>
  <c r="AO52" i="2" s="1"/>
  <c r="AZ85" i="10"/>
  <c r="AZ21" i="10" s="1"/>
  <c r="AZ22" i="10" s="1"/>
  <c r="AW52" i="2" s="1"/>
  <c r="BH85" i="10"/>
  <c r="BH21" i="10" s="1"/>
  <c r="BH22" i="10" s="1"/>
  <c r="BE52" i="2" s="1"/>
  <c r="BP85" i="10"/>
  <c r="BP21" i="10" s="1"/>
  <c r="BP22" i="10" s="1"/>
  <c r="BM52" i="2" s="1"/>
  <c r="BG85" i="10"/>
  <c r="BG21" i="10" s="1"/>
  <c r="BG22" i="10" s="1"/>
  <c r="BD52" i="2" s="1"/>
  <c r="BO85" i="10"/>
  <c r="BO21" i="10" s="1"/>
  <c r="BO22" i="10" s="1"/>
  <c r="BL52" i="2" s="1"/>
  <c r="AY85" i="10"/>
  <c r="AY21" i="10" s="1"/>
  <c r="AY22" i="10" s="1"/>
  <c r="AV52" i="2" s="1"/>
  <c r="H85" i="10"/>
  <c r="H21" i="10" s="1"/>
  <c r="H22" i="10" s="1"/>
  <c r="E52" i="2" s="1"/>
  <c r="P85" i="10"/>
  <c r="P21" i="10" s="1"/>
  <c r="P22" i="10" s="1"/>
  <c r="M52" i="2" s="1"/>
  <c r="AH85" i="10"/>
  <c r="AH21" i="10" s="1"/>
  <c r="AH22" i="10" s="1"/>
  <c r="AE52" i="2" s="1"/>
  <c r="AQ85" i="10"/>
  <c r="AQ21" i="10" s="1"/>
  <c r="AQ22" i="10" s="1"/>
  <c r="AN52" i="2" s="1"/>
  <c r="I85" i="10"/>
  <c r="I21" i="10" s="1"/>
  <c r="I22" i="10" s="1"/>
  <c r="F52" i="2" s="1"/>
  <c r="G81" i="10"/>
  <c r="BY47" i="2"/>
  <c r="BX47" i="2"/>
  <c r="BW47" i="2"/>
  <c r="BV47" i="2"/>
  <c r="BU47" i="2"/>
  <c r="BT47" i="2"/>
  <c r="BS47" i="2"/>
  <c r="BR47" i="2"/>
  <c r="BQ47" i="2"/>
  <c r="BO47" i="2"/>
  <c r="BM47" i="2"/>
  <c r="BL47" i="2"/>
  <c r="BK47" i="2"/>
  <c r="BJ47" i="2"/>
  <c r="BI47" i="2"/>
  <c r="BH47" i="2"/>
  <c r="BG47" i="2"/>
  <c r="BF47" i="2"/>
  <c r="BE47" i="2"/>
  <c r="BD47" i="2"/>
  <c r="BC47" i="2"/>
  <c r="BA47" i="2"/>
  <c r="AZ47" i="2"/>
  <c r="AY47" i="2"/>
  <c r="AX47" i="2"/>
  <c r="AW47" i="2"/>
  <c r="AV47" i="2"/>
  <c r="AU47" i="2"/>
  <c r="AT47" i="2"/>
  <c r="AS47" i="2"/>
  <c r="AR47" i="2"/>
  <c r="AQ47" i="2"/>
  <c r="AO47" i="2"/>
  <c r="AN47" i="2"/>
  <c r="AM47" i="2"/>
  <c r="AL47" i="2"/>
  <c r="AK47" i="2"/>
  <c r="AI47" i="2"/>
  <c r="AH47" i="2"/>
  <c r="AG47" i="2"/>
  <c r="AF47" i="2"/>
  <c r="AE47" i="2"/>
  <c r="AC47" i="2"/>
  <c r="AB47" i="2"/>
  <c r="AA47" i="2"/>
  <c r="Z47" i="2"/>
  <c r="Y47" i="2"/>
  <c r="X47" i="2"/>
  <c r="W47" i="2"/>
  <c r="V47" i="2"/>
  <c r="U47" i="2"/>
  <c r="T47" i="2"/>
  <c r="S47" i="2"/>
  <c r="Q47" i="2"/>
  <c r="P47" i="2"/>
  <c r="O47" i="2"/>
  <c r="N47" i="2"/>
  <c r="M47" i="2"/>
  <c r="L47" i="2"/>
  <c r="K47" i="2"/>
  <c r="J47" i="2"/>
  <c r="I47" i="2"/>
  <c r="H47" i="2"/>
  <c r="G47" i="2"/>
  <c r="E47" i="2"/>
  <c r="G76" i="10"/>
  <c r="N28" i="10"/>
  <c r="N12" i="10" s="1"/>
  <c r="N13" i="10" s="1"/>
  <c r="K34" i="2" s="1"/>
  <c r="V28" i="10"/>
  <c r="V12" i="10" s="1"/>
  <c r="V13" i="10" s="1"/>
  <c r="S34" i="2" s="1"/>
  <c r="AD28" i="10"/>
  <c r="AD12" i="10" s="1"/>
  <c r="AD13" i="10" s="1"/>
  <c r="AA34" i="2" s="1"/>
  <c r="AL28" i="10"/>
  <c r="AL12" i="10" s="1"/>
  <c r="AL13" i="10" s="1"/>
  <c r="AI34" i="2" s="1"/>
  <c r="O28" i="10"/>
  <c r="O12" i="10" s="1"/>
  <c r="O13" i="10" s="1"/>
  <c r="L34" i="2" s="1"/>
  <c r="W28" i="10"/>
  <c r="W12" i="10" s="1"/>
  <c r="W13" i="10" s="1"/>
  <c r="T34" i="2" s="1"/>
  <c r="AE28" i="10"/>
  <c r="AE12" i="10" s="1"/>
  <c r="AE13" i="10" s="1"/>
  <c r="AB34" i="2" s="1"/>
  <c r="AU28" i="10"/>
  <c r="AU12" i="10" s="1"/>
  <c r="AU13" i="10" s="1"/>
  <c r="AR34" i="2" s="1"/>
  <c r="BK28" i="10"/>
  <c r="BK12" i="10" s="1"/>
  <c r="BK13" i="10" s="1"/>
  <c r="BH34" i="2" s="1"/>
  <c r="CA28" i="10"/>
  <c r="CA12" i="10" s="1"/>
  <c r="CA13" i="10" s="1"/>
  <c r="BX34" i="2" s="1"/>
  <c r="Z28" i="10"/>
  <c r="Z12" i="10" s="1"/>
  <c r="AP28" i="10"/>
  <c r="AP12" i="10" s="1"/>
  <c r="AP13" i="10" s="1"/>
  <c r="AM34" i="2" s="1"/>
  <c r="AX28" i="10"/>
  <c r="AX12" i="10" s="1"/>
  <c r="AX13" i="10" s="1"/>
  <c r="AU34" i="2" s="1"/>
  <c r="BF28" i="10"/>
  <c r="BF12" i="10" s="1"/>
  <c r="BN28" i="10"/>
  <c r="BN12" i="10" s="1"/>
  <c r="BN13" i="10" s="1"/>
  <c r="BK34" i="2" s="1"/>
  <c r="P28" i="10"/>
  <c r="P12" i="10" s="1"/>
  <c r="P13" i="10" s="1"/>
  <c r="M34" i="2" s="1"/>
  <c r="Y28" i="10"/>
  <c r="Y12" i="10" s="1"/>
  <c r="Y13" i="10" s="1"/>
  <c r="V34" i="2" s="1"/>
  <c r="AQ28" i="10"/>
  <c r="AQ12" i="10" s="1"/>
  <c r="CB28" i="10"/>
  <c r="CB12" i="10" s="1"/>
  <c r="CB13" i="10" s="1"/>
  <c r="BY34" i="2" s="1"/>
  <c r="BV28" i="10"/>
  <c r="BV12" i="10" s="1"/>
  <c r="BJ28" i="10"/>
  <c r="BJ12" i="10" s="1"/>
  <c r="BJ13" i="10" s="1"/>
  <c r="BG34" i="2" s="1"/>
  <c r="BT28" i="10"/>
  <c r="BT12" i="10" s="1"/>
  <c r="BT13" i="10" s="1"/>
  <c r="BQ34" i="2" s="1"/>
  <c r="AA28" i="10"/>
  <c r="AA12" i="10" s="1"/>
  <c r="AT28" i="10"/>
  <c r="AT12" i="10" s="1"/>
  <c r="AT13" i="10" s="1"/>
  <c r="AQ34" i="2" s="1"/>
  <c r="BL28" i="10"/>
  <c r="BL12" i="10" s="1"/>
  <c r="BL13" i="10" s="1"/>
  <c r="BI34" i="2" s="1"/>
  <c r="L25" i="2"/>
  <c r="AJ25" i="2"/>
  <c r="AR25" i="2"/>
  <c r="AZ25" i="2"/>
  <c r="BH25" i="2"/>
  <c r="BP25" i="2"/>
  <c r="BX25" i="2"/>
  <c r="AB25" i="2"/>
  <c r="T25" i="2"/>
  <c r="V26" i="15"/>
  <c r="BK26" i="15"/>
  <c r="AJ26" i="15"/>
  <c r="K26" i="15"/>
  <c r="AC76" i="15"/>
  <c r="BS28" i="10"/>
  <c r="BS12" i="10" s="1"/>
  <c r="BS13" i="10" s="1"/>
  <c r="BP34" i="2" s="1"/>
  <c r="AH28" i="10"/>
  <c r="AH12" i="10" s="1"/>
  <c r="AH13" i="10" s="1"/>
  <c r="AE34" i="2" s="1"/>
  <c r="AZ28" i="10"/>
  <c r="AZ12" i="10" s="1"/>
  <c r="AZ13" i="10" s="1"/>
  <c r="AW34" i="2" s="1"/>
  <c r="AJ28" i="10"/>
  <c r="AJ12" i="10" s="1"/>
  <c r="AJ13" i="10" s="1"/>
  <c r="AG34" i="2" s="1"/>
  <c r="BY28" i="10"/>
  <c r="BY12" i="10" s="1"/>
  <c r="BY13" i="10" s="1"/>
  <c r="BV34" i="2" s="1"/>
  <c r="BC28" i="10"/>
  <c r="BC12" i="10" s="1"/>
  <c r="BC13" i="10" s="1"/>
  <c r="AZ34" i="2" s="1"/>
  <c r="R28" i="10"/>
  <c r="R12" i="10" s="1"/>
  <c r="R13" i="10" s="1"/>
  <c r="O34" i="2" s="1"/>
  <c r="M28" i="10"/>
  <c r="M12" i="10" s="1"/>
  <c r="AC28" i="10"/>
  <c r="AC12" i="10" s="1"/>
  <c r="AC13" i="10" s="1"/>
  <c r="Z34" i="2" s="1"/>
  <c r="AK28" i="10"/>
  <c r="AK12" i="10" s="1"/>
  <c r="AK13" i="10" s="1"/>
  <c r="AH34" i="2" s="1"/>
  <c r="BA28" i="10"/>
  <c r="BA12" i="10" s="1"/>
  <c r="BA13" i="10" s="1"/>
  <c r="AX34" i="2" s="1"/>
  <c r="BI28" i="10"/>
  <c r="BI12" i="10" s="1"/>
  <c r="G15" i="10"/>
  <c r="BA26" i="15"/>
  <c r="AU26" i="15"/>
  <c r="AL26" i="15"/>
  <c r="BJ26" i="15"/>
  <c r="W26" i="15"/>
  <c r="L26" i="15"/>
  <c r="BA76" i="15"/>
  <c r="BI76" i="15"/>
  <c r="BQ76" i="15"/>
  <c r="BY76" i="15"/>
  <c r="AK76" i="15"/>
  <c r="M76" i="15"/>
  <c r="AT26" i="15"/>
  <c r="AI85" i="17"/>
  <c r="AR85" i="17"/>
  <c r="N25" i="2"/>
  <c r="V25" i="2"/>
  <c r="AD25" i="2"/>
  <c r="AL25" i="2"/>
  <c r="AT25" i="2"/>
  <c r="BB25" i="2"/>
  <c r="BJ25" i="2"/>
  <c r="BR25" i="2"/>
  <c r="BZ25" i="2"/>
  <c r="M25" i="2"/>
  <c r="U25" i="2"/>
  <c r="AC25" i="2"/>
  <c r="AK25" i="2"/>
  <c r="AS25" i="2"/>
  <c r="BA25" i="2"/>
  <c r="BI25" i="2"/>
  <c r="BQ25" i="2"/>
  <c r="BY25" i="2"/>
  <c r="AN26" i="15"/>
  <c r="V174" i="15"/>
  <c r="V24" i="15" s="1"/>
  <c r="AL174" i="15"/>
  <c r="AL24" i="15" s="1"/>
  <c r="BJ174" i="15"/>
  <c r="BJ24" i="15" s="1"/>
  <c r="BR174" i="15"/>
  <c r="BR24" i="15" s="1"/>
  <c r="BZ174" i="15"/>
  <c r="BZ24" i="15" s="1"/>
  <c r="AK26" i="15"/>
  <c r="Q85" i="17"/>
  <c r="I85" i="17"/>
  <c r="AT166" i="15"/>
  <c r="AT23" i="15" s="1"/>
  <c r="AI81" i="15"/>
  <c r="AI14" i="15" s="1"/>
  <c r="W166" i="15"/>
  <c r="W23" i="15" s="1"/>
  <c r="BY85" i="17"/>
  <c r="AE166" i="15"/>
  <c r="AE23" i="15" s="1"/>
  <c r="Z85" i="17"/>
  <c r="BX85" i="17"/>
  <c r="BI85" i="17"/>
  <c r="BZ85" i="17"/>
  <c r="BA85" i="17"/>
  <c r="J85" i="17"/>
  <c r="R85" i="17"/>
  <c r="AA85" i="17"/>
  <c r="AJ85" i="17"/>
  <c r="AH81" i="15"/>
  <c r="AH14" i="15" s="1"/>
  <c r="H73" i="2"/>
  <c r="K25" i="16"/>
  <c r="P73" i="2"/>
  <c r="S25" i="16"/>
  <c r="X73" i="2"/>
  <c r="AA25" i="16"/>
  <c r="AF73" i="2"/>
  <c r="AI25" i="16"/>
  <c r="AN73" i="2"/>
  <c r="AQ25" i="16"/>
  <c r="AV73" i="2"/>
  <c r="AY25" i="16"/>
  <c r="BD73" i="2"/>
  <c r="BG25" i="16"/>
  <c r="BL73" i="2"/>
  <c r="BO25" i="16"/>
  <c r="BT73" i="2"/>
  <c r="BW25" i="16"/>
  <c r="P174" i="15"/>
  <c r="P24" i="15" s="1"/>
  <c r="BD174" i="15"/>
  <c r="BD24" i="15" s="1"/>
  <c r="J174" i="15"/>
  <c r="J24" i="15" s="1"/>
  <c r="R174" i="15"/>
  <c r="R24" i="15" s="1"/>
  <c r="BF174" i="15"/>
  <c r="BF24" i="15" s="1"/>
  <c r="O174" i="15"/>
  <c r="O24" i="15" s="1"/>
  <c r="W174" i="15"/>
  <c r="W24" i="15" s="1"/>
  <c r="BS174" i="15"/>
  <c r="BS24" i="15" s="1"/>
  <c r="CA174" i="15"/>
  <c r="CA24" i="15" s="1"/>
  <c r="AA174" i="15"/>
  <c r="AA24" i="15" s="1"/>
  <c r="AI174" i="15"/>
  <c r="AI24" i="15" s="1"/>
  <c r="AQ174" i="15"/>
  <c r="AQ24" i="15" s="1"/>
  <c r="AJ174" i="15"/>
  <c r="AJ24" i="15" s="1"/>
  <c r="AR174" i="15"/>
  <c r="AR24" i="15" s="1"/>
  <c r="AZ174" i="15"/>
  <c r="AZ24" i="15" s="1"/>
  <c r="BH174" i="15"/>
  <c r="BH24" i="15" s="1"/>
  <c r="M174" i="15"/>
  <c r="M24" i="15" s="1"/>
  <c r="BA174" i="15"/>
  <c r="BA24" i="15" s="1"/>
  <c r="BI174" i="15"/>
  <c r="BI24" i="15" s="1"/>
  <c r="Z174" i="15"/>
  <c r="Z24" i="15" s="1"/>
  <c r="I174" i="15"/>
  <c r="I24" i="15" s="1"/>
  <c r="Q174" i="15"/>
  <c r="Q24" i="15" s="1"/>
  <c r="BU174" i="15"/>
  <c r="BU24" i="15" s="1"/>
  <c r="BT26" i="15"/>
  <c r="BL26" i="15"/>
  <c r="AZ26" i="15"/>
  <c r="AR26" i="15"/>
  <c r="Y26" i="15"/>
  <c r="BR85" i="17"/>
  <c r="BK166" i="15"/>
  <c r="BK23" i="15" s="1"/>
  <c r="BC166" i="15"/>
  <c r="BC23" i="15" s="1"/>
  <c r="O166" i="15"/>
  <c r="O23" i="15" s="1"/>
  <c r="CB166" i="15"/>
  <c r="CB23" i="15" s="1"/>
  <c r="BZ166" i="15"/>
  <c r="BZ23" i="15" s="1"/>
  <c r="BW166" i="15"/>
  <c r="BW23" i="15" s="1"/>
  <c r="BV166" i="15"/>
  <c r="BV23" i="15" s="1"/>
  <c r="BT166" i="15"/>
  <c r="BT23" i="15" s="1"/>
  <c r="BR166" i="15"/>
  <c r="BR23" i="15" s="1"/>
  <c r="BO166" i="15"/>
  <c r="BO23" i="15" s="1"/>
  <c r="BN166" i="15"/>
  <c r="BN23" i="15" s="1"/>
  <c r="BM166" i="15"/>
  <c r="BM23" i="15" s="1"/>
  <c r="BI166" i="15"/>
  <c r="BI23" i="15" s="1"/>
  <c r="BF166" i="15"/>
  <c r="BF23" i="15" s="1"/>
  <c r="BD166" i="15"/>
  <c r="BD23" i="15" s="1"/>
  <c r="BB166" i="15"/>
  <c r="BB23" i="15" s="1"/>
  <c r="AZ166" i="15"/>
  <c r="AZ23" i="15" s="1"/>
  <c r="AX166" i="15"/>
  <c r="AX23" i="15" s="1"/>
  <c r="AW166" i="15"/>
  <c r="AW23" i="15" s="1"/>
  <c r="AQ166" i="15"/>
  <c r="AQ23" i="15" s="1"/>
  <c r="AO166" i="15"/>
  <c r="AO23" i="15" s="1"/>
  <c r="AN166" i="15"/>
  <c r="AN23" i="15" s="1"/>
  <c r="AK166" i="15"/>
  <c r="AK23" i="15" s="1"/>
  <c r="AI166" i="15"/>
  <c r="AI23" i="15" s="1"/>
  <c r="AH166" i="15"/>
  <c r="AH23" i="15" s="1"/>
  <c r="AB166" i="15"/>
  <c r="AB23" i="15" s="1"/>
  <c r="Z166" i="15"/>
  <c r="Z23" i="15" s="1"/>
  <c r="T166" i="15"/>
  <c r="T23" i="15" s="1"/>
  <c r="S166" i="15"/>
  <c r="S23" i="15" s="1"/>
  <c r="R166" i="15"/>
  <c r="R23" i="15" s="1"/>
  <c r="N166" i="15"/>
  <c r="N23" i="15" s="1"/>
  <c r="M166" i="15"/>
  <c r="M23" i="15" s="1"/>
  <c r="L166" i="15"/>
  <c r="L23" i="15" s="1"/>
  <c r="J166" i="15"/>
  <c r="J23" i="15" s="1"/>
  <c r="AX85" i="17"/>
  <c r="X85" i="17"/>
  <c r="AF85" i="17"/>
  <c r="AP85" i="17"/>
  <c r="K76" i="15"/>
  <c r="S76" i="15"/>
  <c r="AY76" i="15"/>
  <c r="BG76" i="15"/>
  <c r="BO76" i="15"/>
  <c r="BW76" i="15"/>
  <c r="AQ76" i="15"/>
  <c r="AI76" i="15"/>
  <c r="BV85" i="17"/>
  <c r="AT85" i="17"/>
  <c r="BB85" i="17"/>
  <c r="BJ85" i="17"/>
  <c r="BU85" i="17"/>
  <c r="BF85" i="17"/>
  <c r="BN85" i="17"/>
  <c r="K85" i="17"/>
  <c r="S85" i="17"/>
  <c r="AB85" i="17"/>
  <c r="AK85" i="17"/>
  <c r="BM85" i="17"/>
  <c r="AW85" i="17"/>
  <c r="N85" i="17"/>
  <c r="AO85" i="17"/>
  <c r="AV85" i="17"/>
  <c r="BD85" i="17"/>
  <c r="M85" i="17"/>
  <c r="V85" i="17"/>
  <c r="AD85" i="17"/>
  <c r="AN85" i="17"/>
  <c r="BK85" i="17"/>
  <c r="BL85" i="17"/>
  <c r="BS85" i="17"/>
  <c r="BT85" i="17"/>
  <c r="CA85" i="17"/>
  <c r="CB85" i="17"/>
  <c r="H85" i="17"/>
  <c r="P85" i="17"/>
  <c r="Y85" i="17"/>
  <c r="AH85" i="17"/>
  <c r="AQ85" i="17"/>
  <c r="BW85" i="17"/>
  <c r="BG85" i="17"/>
  <c r="BO85" i="17"/>
  <c r="AY85" i="17"/>
  <c r="BH85" i="17"/>
  <c r="BP85" i="17"/>
  <c r="AZ85" i="17"/>
  <c r="L85" i="17"/>
  <c r="T85" i="17"/>
  <c r="AC85" i="17"/>
  <c r="AL85" i="17"/>
  <c r="W85" i="17"/>
  <c r="AE85" i="17"/>
  <c r="O85" i="17"/>
  <c r="AU85" i="17"/>
  <c r="BC85" i="17"/>
  <c r="BP81" i="15"/>
  <c r="BP14" i="15" s="1"/>
  <c r="BN81" i="15"/>
  <c r="BN14" i="15" s="1"/>
  <c r="AZ81" i="15"/>
  <c r="AZ14" i="15" s="1"/>
  <c r="AP81" i="15"/>
  <c r="AP14" i="15" s="1"/>
  <c r="J76" i="15"/>
  <c r="R76" i="15"/>
  <c r="AX76" i="15"/>
  <c r="BF76" i="15"/>
  <c r="BN76" i="15"/>
  <c r="BV76" i="15"/>
  <c r="L76" i="15"/>
  <c r="T76" i="15"/>
  <c r="AJ76" i="15"/>
  <c r="AP76" i="15"/>
  <c r="AH76" i="15"/>
  <c r="BJ76" i="15"/>
  <c r="BZ76" i="15"/>
  <c r="BV81" i="15"/>
  <c r="BV14" i="15" s="1"/>
  <c r="BH81" i="15"/>
  <c r="BH14" i="15" s="1"/>
  <c r="AB81" i="15"/>
  <c r="AB14" i="15" s="1"/>
  <c r="Z81" i="15"/>
  <c r="Z14" i="15" s="1"/>
  <c r="Q81" i="15"/>
  <c r="Q14" i="15" s="1"/>
  <c r="K81" i="15"/>
  <c r="K14" i="15" s="1"/>
  <c r="AZ76" i="15"/>
  <c r="AR76" i="15"/>
  <c r="N76" i="15"/>
  <c r="AL76" i="15"/>
  <c r="AT76" i="15"/>
  <c r="BB76" i="15"/>
  <c r="BR76" i="15"/>
  <c r="AQ81" i="15"/>
  <c r="AQ14" i="15" s="1"/>
  <c r="BG81" i="15"/>
  <c r="BG14" i="15" s="1"/>
  <c r="BW81" i="15"/>
  <c r="BW14" i="15" s="1"/>
  <c r="BA81" i="15"/>
  <c r="BA14" i="15" s="1"/>
  <c r="AU81" i="15"/>
  <c r="AU14" i="15" s="1"/>
  <c r="BK81" i="15"/>
  <c r="BK14" i="15" s="1"/>
  <c r="BS81" i="15"/>
  <c r="BS14" i="15" s="1"/>
  <c r="BL81" i="15"/>
  <c r="BL14" i="15" s="1"/>
  <c r="P81" i="15"/>
  <c r="P14" i="15" s="1"/>
  <c r="AW81" i="15"/>
  <c r="AW14" i="15" s="1"/>
  <c r="CA81" i="15"/>
  <c r="CA14" i="15" s="1"/>
  <c r="BZ81" i="15"/>
  <c r="BZ14" i="15" s="1"/>
  <c r="BY81" i="15"/>
  <c r="BY14" i="15" s="1"/>
  <c r="BU81" i="15"/>
  <c r="BU14" i="15" s="1"/>
  <c r="BR81" i="15"/>
  <c r="BR14" i="15" s="1"/>
  <c r="BM81" i="15"/>
  <c r="BM14" i="15" s="1"/>
  <c r="BI81" i="15"/>
  <c r="BI14" i="15" s="1"/>
  <c r="BJ81" i="15"/>
  <c r="BJ14" i="15" s="1"/>
  <c r="BC81" i="15"/>
  <c r="BC14" i="15" s="1"/>
  <c r="AN81" i="15"/>
  <c r="AN14" i="15" s="1"/>
  <c r="AK81" i="15"/>
  <c r="AK14" i="15" s="1"/>
  <c r="AF81" i="15"/>
  <c r="AF14" i="15" s="1"/>
  <c r="AD81" i="15"/>
  <c r="AD14" i="15" s="1"/>
  <c r="AC81" i="15"/>
  <c r="AC14" i="15" s="1"/>
  <c r="Y81" i="15"/>
  <c r="Y14" i="15" s="1"/>
  <c r="W81" i="15"/>
  <c r="W14" i="15" s="1"/>
  <c r="X81" i="15"/>
  <c r="X14" i="15" s="1"/>
  <c r="V81" i="15"/>
  <c r="V14" i="15" s="1"/>
  <c r="S81" i="15"/>
  <c r="S14" i="15" s="1"/>
  <c r="T81" i="15"/>
  <c r="T14" i="15" s="1"/>
  <c r="O81" i="15"/>
  <c r="O14" i="15" s="1"/>
  <c r="AO76" i="15"/>
  <c r="AW76" i="15"/>
  <c r="BE76" i="15"/>
  <c r="BM76" i="15"/>
  <c r="BU76" i="15"/>
  <c r="V76" i="15"/>
  <c r="H81" i="15"/>
  <c r="H14" i="15" s="1"/>
  <c r="Q76" i="15"/>
  <c r="G54" i="15"/>
  <c r="Y76" i="15"/>
  <c r="G55" i="15"/>
  <c r="AA49" i="15"/>
  <c r="G24" i="2"/>
  <c r="O24" i="2"/>
  <c r="W24" i="2"/>
  <c r="AE24" i="2"/>
  <c r="AM24" i="2"/>
  <c r="AU24" i="2"/>
  <c r="BC24" i="2"/>
  <c r="BK24" i="2"/>
  <c r="BS24" i="2"/>
  <c r="G61" i="15"/>
  <c r="G60" i="15"/>
  <c r="N28" i="17"/>
  <c r="N12" i="17" s="1"/>
  <c r="N20" i="17" s="1"/>
  <c r="G59" i="15"/>
  <c r="AI49" i="15"/>
  <c r="BG49" i="15"/>
  <c r="BO49" i="15"/>
  <c r="AJ49" i="15"/>
  <c r="AZ49" i="15"/>
  <c r="Z49" i="15"/>
  <c r="AP49" i="15"/>
  <c r="BF49" i="15"/>
  <c r="K49" i="15"/>
  <c r="S49" i="15"/>
  <c r="AQ49" i="15"/>
  <c r="AY49" i="15"/>
  <c r="BW49" i="15"/>
  <c r="G52" i="15"/>
  <c r="L49" i="15"/>
  <c r="T49" i="15"/>
  <c r="AB49" i="15"/>
  <c r="AR49" i="15"/>
  <c r="BH49" i="15"/>
  <c r="BP49" i="15"/>
  <c r="BX49" i="15"/>
  <c r="BU49" i="15"/>
  <c r="BC49" i="15"/>
  <c r="G48" i="15"/>
  <c r="G47" i="15"/>
  <c r="G44" i="15"/>
  <c r="CC66" i="15"/>
  <c r="CC58" i="15" s="1"/>
  <c r="AT28" i="17"/>
  <c r="AT12" i="17" s="1"/>
  <c r="AT20" i="17" s="1"/>
  <c r="V28" i="17"/>
  <c r="V12" i="17" s="1"/>
  <c r="V20" i="17" s="1"/>
  <c r="BB28" i="17"/>
  <c r="BB12" i="17" s="1"/>
  <c r="BB20" i="17" s="1"/>
  <c r="BJ28" i="17"/>
  <c r="BJ12" i="17" s="1"/>
  <c r="BJ20" i="17" s="1"/>
  <c r="O49" i="15"/>
  <c r="W49" i="15"/>
  <c r="AE49" i="15"/>
  <c r="AM49" i="15"/>
  <c r="AU49" i="15"/>
  <c r="BK49" i="15"/>
  <c r="BS49" i="15"/>
  <c r="CA49" i="15"/>
  <c r="G53" i="15"/>
  <c r="Y49" i="15"/>
  <c r="BE49" i="15"/>
  <c r="R49" i="15"/>
  <c r="AH49" i="15"/>
  <c r="AX49" i="15"/>
  <c r="BN49" i="15"/>
  <c r="BV49" i="15"/>
  <c r="N49" i="15"/>
  <c r="V49" i="15"/>
  <c r="AD49" i="15"/>
  <c r="AL49" i="15"/>
  <c r="AT49" i="15"/>
  <c r="BB49" i="15"/>
  <c r="BJ49" i="15"/>
  <c r="BR49" i="15"/>
  <c r="BZ49" i="15"/>
  <c r="G43" i="15"/>
  <c r="G41" i="15"/>
  <c r="G38" i="15"/>
  <c r="AM29" i="15"/>
  <c r="AT29" i="15"/>
  <c r="BR29" i="15"/>
  <c r="M81" i="15"/>
  <c r="M14" i="15" s="1"/>
  <c r="G65" i="15"/>
  <c r="G63" i="15"/>
  <c r="G62" i="15"/>
  <c r="AL28" i="17"/>
  <c r="AL12" i="17" s="1"/>
  <c r="AL20" i="17" s="1"/>
  <c r="Q49" i="15"/>
  <c r="AG49" i="15"/>
  <c r="AO49" i="15"/>
  <c r="AW49" i="15"/>
  <c r="BM49" i="15"/>
  <c r="CC49" i="15"/>
  <c r="J49" i="15"/>
  <c r="AN49" i="15"/>
  <c r="X49" i="15"/>
  <c r="AF49" i="15"/>
  <c r="AV49" i="15"/>
  <c r="BD49" i="15"/>
  <c r="BL49" i="15"/>
  <c r="BT49" i="15"/>
  <c r="CB49" i="15"/>
  <c r="P49" i="15"/>
  <c r="G51" i="15"/>
  <c r="M28" i="17"/>
  <c r="M12" i="17" s="1"/>
  <c r="M20" i="17" s="1"/>
  <c r="AC28" i="17"/>
  <c r="AC12" i="17" s="1"/>
  <c r="AC20" i="17" s="1"/>
  <c r="AK28" i="17"/>
  <c r="AK12" i="17" s="1"/>
  <c r="AK20" i="17" s="1"/>
  <c r="BA28" i="17"/>
  <c r="BA12" i="17" s="1"/>
  <c r="BA20" i="17" s="1"/>
  <c r="BY28" i="17"/>
  <c r="BY12" i="17" s="1"/>
  <c r="M49" i="15"/>
  <c r="U49" i="15"/>
  <c r="AC49" i="15"/>
  <c r="AK49" i="15"/>
  <c r="AS49" i="15"/>
  <c r="BA49" i="15"/>
  <c r="BI49" i="15"/>
  <c r="BQ49" i="15"/>
  <c r="BY49" i="15"/>
  <c r="P28" i="17"/>
  <c r="P12" i="17" s="1"/>
  <c r="P20" i="17" s="1"/>
  <c r="X28" i="17"/>
  <c r="X12" i="17" s="1"/>
  <c r="X20" i="17" s="1"/>
  <c r="AF28" i="17"/>
  <c r="AF12" i="17" s="1"/>
  <c r="AF20" i="17" s="1"/>
  <c r="AV28" i="17"/>
  <c r="AV12" i="17" s="1"/>
  <c r="AV20" i="17" s="1"/>
  <c r="BD28" i="17"/>
  <c r="BD12" i="17" s="1"/>
  <c r="BD20" i="17" s="1"/>
  <c r="BL28" i="17"/>
  <c r="BL12" i="17" s="1"/>
  <c r="BL20" i="17" s="1"/>
  <c r="BT28" i="17"/>
  <c r="BT12" i="17" s="1"/>
  <c r="BT20" i="17" s="1"/>
  <c r="CB28" i="17"/>
  <c r="CB12" i="17" s="1"/>
  <c r="CB20" i="17" s="1"/>
  <c r="G50" i="15"/>
  <c r="Z28" i="17"/>
  <c r="Z12" i="17" s="1"/>
  <c r="AH28" i="17"/>
  <c r="AH12" i="17" s="1"/>
  <c r="AH20" i="17" s="1"/>
  <c r="AP28" i="17"/>
  <c r="AP12" i="17" s="1"/>
  <c r="BF28" i="17"/>
  <c r="BF12" i="17" s="1"/>
  <c r="BN28" i="17"/>
  <c r="BN12" i="17" s="1"/>
  <c r="BV28" i="17"/>
  <c r="BV12" i="17" s="1"/>
  <c r="BV20" i="17" s="1"/>
  <c r="G46" i="15"/>
  <c r="G45" i="15"/>
  <c r="G42" i="15"/>
  <c r="BS29" i="15"/>
  <c r="H24" i="2"/>
  <c r="AN24" i="2"/>
  <c r="BT24" i="2"/>
  <c r="AF24" i="2"/>
  <c r="BL24" i="2"/>
  <c r="X24" i="2"/>
  <c r="BD24" i="2"/>
  <c r="P24" i="2"/>
  <c r="AV24" i="2"/>
  <c r="G37" i="15"/>
  <c r="G36" i="15"/>
  <c r="G34" i="15"/>
  <c r="I29" i="15"/>
  <c r="H29" i="15"/>
  <c r="G33" i="15"/>
  <c r="G32" i="15"/>
  <c r="S28" i="17"/>
  <c r="S12" i="17" s="1"/>
  <c r="AQ28" i="17"/>
  <c r="AQ12" i="17" s="1"/>
  <c r="BO28" i="17"/>
  <c r="BO12" i="17" s="1"/>
  <c r="O29" i="15"/>
  <c r="W29" i="15"/>
  <c r="AE29" i="15"/>
  <c r="AU29" i="15"/>
  <c r="BC29" i="15"/>
  <c r="BK29" i="15"/>
  <c r="CA29" i="15"/>
  <c r="BZ28" i="17"/>
  <c r="BZ12" i="17" s="1"/>
  <c r="BZ20" i="17" s="1"/>
  <c r="N29" i="15"/>
  <c r="V29" i="15"/>
  <c r="AD29" i="15"/>
  <c r="AL29" i="15"/>
  <c r="BB29" i="15"/>
  <c r="BJ29" i="15"/>
  <c r="BZ29" i="15"/>
  <c r="CA28" i="17"/>
  <c r="CA12" i="17" s="1"/>
  <c r="CA20" i="17" s="1"/>
  <c r="BW28" i="17"/>
  <c r="BW12" i="17" s="1"/>
  <c r="BW20" i="17" s="1"/>
  <c r="N24" i="2"/>
  <c r="V24" i="2"/>
  <c r="AD24" i="2"/>
  <c r="AL24" i="2"/>
  <c r="AT24" i="2"/>
  <c r="BB24" i="2"/>
  <c r="BJ24" i="2"/>
  <c r="BR24" i="2"/>
  <c r="BZ24" i="2"/>
  <c r="M24" i="2"/>
  <c r="U24" i="2"/>
  <c r="AC24" i="2"/>
  <c r="AK24" i="2"/>
  <c r="AS24" i="2"/>
  <c r="BA24" i="2"/>
  <c r="BI24" i="2"/>
  <c r="BQ24" i="2"/>
  <c r="BY24" i="2"/>
  <c r="I24" i="2"/>
  <c r="Q24" i="2"/>
  <c r="AG24" i="2"/>
  <c r="AO24" i="2"/>
  <c r="AW24" i="2"/>
  <c r="BE24" i="2"/>
  <c r="BU24" i="2"/>
  <c r="Y24" i="2"/>
  <c r="BM24" i="2"/>
  <c r="G64" i="15"/>
  <c r="H28" i="17"/>
  <c r="H12" i="17" s="1"/>
  <c r="R28" i="17"/>
  <c r="R12" i="17" s="1"/>
  <c r="R20" i="17" s="1"/>
  <c r="AX28" i="17"/>
  <c r="AX12" i="17" s="1"/>
  <c r="AN28" i="17"/>
  <c r="AN12" i="17" s="1"/>
  <c r="AN20" i="17" s="1"/>
  <c r="BI28" i="17"/>
  <c r="BI12" i="17" s="1"/>
  <c r="BI20" i="17" s="1"/>
  <c r="AD28" i="17"/>
  <c r="AD12" i="17" s="1"/>
  <c r="AD20" i="17" s="1"/>
  <c r="BR28" i="17"/>
  <c r="BR12" i="17" s="1"/>
  <c r="BR20" i="17" s="1"/>
  <c r="O28" i="17"/>
  <c r="O12" i="17" s="1"/>
  <c r="O20" i="17" s="1"/>
  <c r="W28" i="17"/>
  <c r="W12" i="17" s="1"/>
  <c r="W20" i="17" s="1"/>
  <c r="AE28" i="17"/>
  <c r="AE12" i="17" s="1"/>
  <c r="AE20" i="17" s="1"/>
  <c r="AU28" i="17"/>
  <c r="AU12" i="17" s="1"/>
  <c r="AU20" i="17" s="1"/>
  <c r="BC28" i="17"/>
  <c r="BC12" i="17" s="1"/>
  <c r="BC20" i="17" s="1"/>
  <c r="BK28" i="17"/>
  <c r="BK12" i="17" s="1"/>
  <c r="BK20" i="17" s="1"/>
  <c r="BS28" i="17"/>
  <c r="BS12" i="17" s="1"/>
  <c r="BS20" i="17" s="1"/>
  <c r="L28" i="17"/>
  <c r="L12" i="17" s="1"/>
  <c r="T28" i="17"/>
  <c r="T12" i="17" s="1"/>
  <c r="AB28" i="17"/>
  <c r="AB12" i="17" s="1"/>
  <c r="AJ28" i="17"/>
  <c r="AJ12" i="17" s="1"/>
  <c r="AR28" i="17"/>
  <c r="AR12" i="17" s="1"/>
  <c r="AZ28" i="17"/>
  <c r="AZ12" i="17" s="1"/>
  <c r="AZ20" i="17" s="1"/>
  <c r="BH28" i="17"/>
  <c r="BH12" i="17" s="1"/>
  <c r="BP28" i="17"/>
  <c r="BP12" i="17" s="1"/>
  <c r="BP20" i="17" s="1"/>
  <c r="BX28" i="17"/>
  <c r="BX12" i="17" s="1"/>
  <c r="BX20" i="17" s="1"/>
  <c r="G56" i="15"/>
  <c r="Q28" i="17"/>
  <c r="Q12" i="17" s="1"/>
  <c r="Q20" i="17" s="1"/>
  <c r="Y28" i="17"/>
  <c r="Y12" i="17" s="1"/>
  <c r="Y20" i="17" s="1"/>
  <c r="AO28" i="17"/>
  <c r="AO12" i="17" s="1"/>
  <c r="AO20" i="17" s="1"/>
  <c r="AW28" i="17"/>
  <c r="AW12" i="17" s="1"/>
  <c r="AW20" i="17" s="1"/>
  <c r="BM28" i="17"/>
  <c r="BM12" i="17" s="1"/>
  <c r="BM20" i="17" s="1"/>
  <c r="BU28" i="17"/>
  <c r="BU12" i="17" s="1"/>
  <c r="BU20" i="17" s="1"/>
  <c r="K28" i="17"/>
  <c r="K12" i="17" s="1"/>
  <c r="AA28" i="17"/>
  <c r="AA12" i="17" s="1"/>
  <c r="AI28" i="17"/>
  <c r="AI12" i="17" s="1"/>
  <c r="AY28" i="17"/>
  <c r="AY12" i="17" s="1"/>
  <c r="BG28" i="17"/>
  <c r="BG12" i="17" s="1"/>
  <c r="Q29" i="15"/>
  <c r="AG29" i="15"/>
  <c r="BM29" i="15"/>
  <c r="AK29" i="15"/>
  <c r="AS29" i="15"/>
  <c r="BA29" i="15"/>
  <c r="K29" i="15"/>
  <c r="S29" i="15"/>
  <c r="AA29" i="15"/>
  <c r="AI29" i="15"/>
  <c r="AQ29" i="15"/>
  <c r="AY29" i="15"/>
  <c r="BG29" i="15"/>
  <c r="BO29" i="15"/>
  <c r="BW29" i="15"/>
  <c r="M29" i="15"/>
  <c r="U29" i="15"/>
  <c r="BQ29" i="15"/>
  <c r="BY29" i="15"/>
  <c r="AC29" i="15"/>
  <c r="BI29" i="15"/>
  <c r="G39" i="15"/>
  <c r="Y29" i="15"/>
  <c r="AO29" i="15"/>
  <c r="BE29" i="15"/>
  <c r="BU29" i="15"/>
  <c r="AW29" i="15"/>
  <c r="R29" i="15"/>
  <c r="Z29" i="15"/>
  <c r="AH29" i="15"/>
  <c r="AP29" i="15"/>
  <c r="AX29" i="15"/>
  <c r="BF29" i="15"/>
  <c r="BN29" i="15"/>
  <c r="BV29" i="15"/>
  <c r="P29" i="15"/>
  <c r="X29" i="15"/>
  <c r="AF29" i="15"/>
  <c r="AN29" i="15"/>
  <c r="AV29" i="15"/>
  <c r="BD29" i="15"/>
  <c r="BL29" i="15"/>
  <c r="BT29" i="15"/>
  <c r="CB29" i="15"/>
  <c r="G35" i="15"/>
  <c r="T29" i="15"/>
  <c r="AB29" i="15"/>
  <c r="AJ29" i="15"/>
  <c r="AR29" i="15"/>
  <c r="AZ29" i="15"/>
  <c r="BH29" i="15"/>
  <c r="BP29" i="15"/>
  <c r="BX29" i="15"/>
  <c r="G30" i="15"/>
  <c r="L29" i="15"/>
  <c r="J24" i="2"/>
  <c r="R24" i="2"/>
  <c r="Z24" i="2"/>
  <c r="AH24" i="2"/>
  <c r="AX24" i="2"/>
  <c r="BF24" i="2"/>
  <c r="BV24" i="2"/>
  <c r="L24" i="2"/>
  <c r="T24" i="2"/>
  <c r="AB24" i="2"/>
  <c r="AJ24" i="2"/>
  <c r="AR24" i="2"/>
  <c r="AZ24" i="2"/>
  <c r="BH24" i="2"/>
  <c r="BP24" i="2"/>
  <c r="BX24" i="2"/>
  <c r="AP24" i="2"/>
  <c r="BN24" i="2"/>
  <c r="S24" i="2"/>
  <c r="AA24" i="2"/>
  <c r="AQ24" i="2"/>
  <c r="AY24" i="2"/>
  <c r="BG24" i="2"/>
  <c r="BO24" i="2"/>
  <c r="BW24" i="2"/>
  <c r="K24" i="2"/>
  <c r="AI24" i="2"/>
  <c r="G15" i="17"/>
  <c r="F69" i="2" l="1"/>
  <c r="F74" i="2" s="1"/>
  <c r="M25" i="17"/>
  <c r="S25" i="17"/>
  <c r="BT25" i="17"/>
  <c r="CC169" i="17"/>
  <c r="BL69" i="2"/>
  <c r="BL74" i="2" s="1"/>
  <c r="BB25" i="17"/>
  <c r="G81" i="17"/>
  <c r="AG166" i="10"/>
  <c r="AG23" i="10" s="1"/>
  <c r="AD61" i="2" s="1"/>
  <c r="BU65" i="2"/>
  <c r="AG69" i="2"/>
  <c r="AG74" i="2" s="1"/>
  <c r="AA25" i="17"/>
  <c r="BE69" i="2"/>
  <c r="BE74" i="2" s="1"/>
  <c r="AX25" i="17"/>
  <c r="AS166" i="10"/>
  <c r="AS23" i="10" s="1"/>
  <c r="AP61" i="2" s="1"/>
  <c r="BK25" i="17"/>
  <c r="BU25" i="17"/>
  <c r="T25" i="17"/>
  <c r="K74" i="2"/>
  <c r="AM25" i="17"/>
  <c r="BN25" i="17"/>
  <c r="BE83" i="17"/>
  <c r="BE83" i="15" s="1"/>
  <c r="AS178" i="17"/>
  <c r="AS178" i="15" s="1"/>
  <c r="F148" i="15"/>
  <c r="CC170" i="10"/>
  <c r="G57" i="17"/>
  <c r="CC167" i="16"/>
  <c r="CC98" i="16"/>
  <c r="CC102" i="16"/>
  <c r="CC168" i="16"/>
  <c r="CC170" i="16"/>
  <c r="CC184" i="16"/>
  <c r="BQ193" i="15"/>
  <c r="CC97" i="16"/>
  <c r="CC101" i="16"/>
  <c r="CC199" i="16"/>
  <c r="CC169" i="16"/>
  <c r="CC95" i="16"/>
  <c r="CC99" i="16"/>
  <c r="CC103" i="16"/>
  <c r="CC181" i="16"/>
  <c r="CC183" i="16"/>
  <c r="CC206" i="16"/>
  <c r="CC83" i="16"/>
  <c r="CC96" i="16"/>
  <c r="CC100" i="16"/>
  <c r="AM155" i="16"/>
  <c r="CC155" i="16" s="1"/>
  <c r="AM157" i="16"/>
  <c r="CC157" i="16" s="1"/>
  <c r="AM162" i="16"/>
  <c r="CC162" i="16" s="1"/>
  <c r="AM164" i="16"/>
  <c r="CC164" i="16" s="1"/>
  <c r="CC182" i="16"/>
  <c r="CC205" i="16"/>
  <c r="CC82" i="16"/>
  <c r="AM152" i="16"/>
  <c r="CC152" i="16" s="1"/>
  <c r="AM156" i="16"/>
  <c r="CC156" i="16" s="1"/>
  <c r="AM158" i="16"/>
  <c r="CC158" i="16" s="1"/>
  <c r="AM154" i="16"/>
  <c r="CC154" i="16" s="1"/>
  <c r="AM163" i="16"/>
  <c r="CC163" i="16" s="1"/>
  <c r="BE81" i="16"/>
  <c r="BE28" i="16" s="1"/>
  <c r="BE12" i="16" s="1"/>
  <c r="AS166" i="16"/>
  <c r="AS23" i="16" s="1"/>
  <c r="AP64" i="2" s="1"/>
  <c r="AS86" i="16"/>
  <c r="CC98" i="10"/>
  <c r="CC102" i="10"/>
  <c r="CC183" i="10"/>
  <c r="U203" i="15"/>
  <c r="CC125" i="15"/>
  <c r="CC142" i="15"/>
  <c r="CC141" i="15"/>
  <c r="CC140" i="15"/>
  <c r="CC95" i="10"/>
  <c r="CC99" i="10"/>
  <c r="CC103" i="10"/>
  <c r="CC206" i="10"/>
  <c r="CC169" i="10"/>
  <c r="CC83" i="10"/>
  <c r="CC96" i="10"/>
  <c r="CC100" i="10"/>
  <c r="CC182" i="10"/>
  <c r="CC97" i="10"/>
  <c r="CC101" i="10"/>
  <c r="CC181" i="10"/>
  <c r="CC167" i="10"/>
  <c r="CC184" i="10"/>
  <c r="CC205" i="10"/>
  <c r="CC82" i="10"/>
  <c r="CC153" i="10"/>
  <c r="CC168" i="10"/>
  <c r="AM152" i="10"/>
  <c r="CC152" i="10" s="1"/>
  <c r="AM156" i="10"/>
  <c r="CC156" i="10" s="1"/>
  <c r="AM158" i="10"/>
  <c r="AM162" i="10"/>
  <c r="CC162" i="10" s="1"/>
  <c r="AM164" i="10"/>
  <c r="CC164" i="10" s="1"/>
  <c r="AG153" i="15"/>
  <c r="AS81" i="10"/>
  <c r="AS28" i="10" s="1"/>
  <c r="AS12" i="10" s="1"/>
  <c r="AM154" i="10"/>
  <c r="CC154" i="10" s="1"/>
  <c r="AS86" i="10"/>
  <c r="AM155" i="10"/>
  <c r="CC155" i="10" s="1"/>
  <c r="AM157" i="10"/>
  <c r="CC157" i="10" s="1"/>
  <c r="AM163" i="10"/>
  <c r="BE86" i="10"/>
  <c r="U86" i="10"/>
  <c r="AG86" i="10"/>
  <c r="BQ86" i="10"/>
  <c r="AG154" i="15"/>
  <c r="AS206" i="15"/>
  <c r="CC99" i="17"/>
  <c r="CC103" i="17"/>
  <c r="CC184" i="17"/>
  <c r="CC82" i="17"/>
  <c r="CC94" i="17"/>
  <c r="CC98" i="17"/>
  <c r="CC102" i="17"/>
  <c r="CC181" i="17"/>
  <c r="CC182" i="17"/>
  <c r="CC206" i="17"/>
  <c r="CC167" i="17"/>
  <c r="CC96" i="17"/>
  <c r="CC100" i="17"/>
  <c r="CC97" i="17"/>
  <c r="CC101" i="17"/>
  <c r="CC183" i="17"/>
  <c r="CC205" i="17"/>
  <c r="BE170" i="17"/>
  <c r="CC170" i="17" s="1"/>
  <c r="BE178" i="17"/>
  <c r="BE178" i="15" s="1"/>
  <c r="CC171" i="17"/>
  <c r="CC171" i="15" s="1"/>
  <c r="AM153" i="17"/>
  <c r="CC153" i="17" s="1"/>
  <c r="AM162" i="17"/>
  <c r="CC162" i="17" s="1"/>
  <c r="AM164" i="17"/>
  <c r="CC164" i="17" s="1"/>
  <c r="AO25" i="17"/>
  <c r="CA25" i="17"/>
  <c r="AR25" i="17"/>
  <c r="AM157" i="17"/>
  <c r="CC157" i="17" s="1"/>
  <c r="AM159" i="17"/>
  <c r="CC159" i="17" s="1"/>
  <c r="AM161" i="17"/>
  <c r="CC161" i="17" s="1"/>
  <c r="AM163" i="17"/>
  <c r="CC163" i="17" s="1"/>
  <c r="AM152" i="17"/>
  <c r="CC152" i="17" s="1"/>
  <c r="AM156" i="17"/>
  <c r="CC156" i="17" s="1"/>
  <c r="AM158" i="17"/>
  <c r="CC158" i="17" s="1"/>
  <c r="AM154" i="17"/>
  <c r="CC154" i="17" s="1"/>
  <c r="BQ199" i="17"/>
  <c r="X25" i="17"/>
  <c r="BG69" i="2"/>
  <c r="BG74" i="2" s="1"/>
  <c r="BJ69" i="2"/>
  <c r="BJ74" i="2" s="1"/>
  <c r="AM155" i="17"/>
  <c r="BQ178" i="15"/>
  <c r="BQ83" i="17"/>
  <c r="BQ81" i="17" s="1"/>
  <c r="BG25" i="17"/>
  <c r="BO69" i="2"/>
  <c r="BO74" i="2" s="1"/>
  <c r="N69" i="2"/>
  <c r="N74" i="2" s="1"/>
  <c r="AG83" i="17"/>
  <c r="AG81" i="17" s="1"/>
  <c r="CC57" i="15"/>
  <c r="AM160" i="17"/>
  <c r="AS83" i="17"/>
  <c r="AS81" i="17" s="1"/>
  <c r="G201" i="16"/>
  <c r="BE201" i="16" s="1"/>
  <c r="AO11" i="10"/>
  <c r="BM69" i="2"/>
  <c r="BM74" i="2" s="1"/>
  <c r="AH25" i="17"/>
  <c r="BP69" i="2"/>
  <c r="BP74" i="2" s="1"/>
  <c r="L69" i="2"/>
  <c r="L74" i="2" s="1"/>
  <c r="BY69" i="2"/>
  <c r="BY74" i="2" s="1"/>
  <c r="AV69" i="2"/>
  <c r="AV74" i="2" s="1"/>
  <c r="P25" i="17"/>
  <c r="BA25" i="17"/>
  <c r="AF25" i="17"/>
  <c r="R25" i="17"/>
  <c r="AV25" i="17"/>
  <c r="E34" i="2"/>
  <c r="F41" i="15"/>
  <c r="F39" i="15"/>
  <c r="F65" i="15"/>
  <c r="F47" i="15"/>
  <c r="F46" i="15"/>
  <c r="F35" i="15"/>
  <c r="F45" i="15"/>
  <c r="F48" i="15"/>
  <c r="F146" i="15"/>
  <c r="U199" i="10"/>
  <c r="F147" i="15"/>
  <c r="F64" i="15"/>
  <c r="F34" i="15"/>
  <c r="F63" i="15"/>
  <c r="AS194" i="15"/>
  <c r="J25" i="17"/>
  <c r="AG178" i="17"/>
  <c r="AG178" i="15" s="1"/>
  <c r="U178" i="17"/>
  <c r="U178" i="15" s="1"/>
  <c r="BE168" i="17"/>
  <c r="BE168" i="15" s="1"/>
  <c r="U150" i="16"/>
  <c r="AG150" i="16"/>
  <c r="U86" i="16"/>
  <c r="BE86" i="16"/>
  <c r="AG86" i="16"/>
  <c r="BQ86" i="16"/>
  <c r="BQ86" i="17"/>
  <c r="F62" i="15"/>
  <c r="F61" i="15"/>
  <c r="F60" i="15"/>
  <c r="G57" i="16"/>
  <c r="F59" i="15"/>
  <c r="G57" i="10"/>
  <c r="F56" i="15"/>
  <c r="F50" i="15"/>
  <c r="F51" i="15"/>
  <c r="F53" i="15"/>
  <c r="F55" i="15"/>
  <c r="F54" i="15"/>
  <c r="F52" i="15"/>
  <c r="F44" i="15"/>
  <c r="F43" i="15"/>
  <c r="F42" i="15"/>
  <c r="F38" i="15"/>
  <c r="F37" i="15"/>
  <c r="F36" i="15"/>
  <c r="F33" i="15"/>
  <c r="F32" i="15"/>
  <c r="F30" i="15"/>
  <c r="AS168" i="17"/>
  <c r="AS166" i="17" s="1"/>
  <c r="G166" i="17"/>
  <c r="AG150" i="17"/>
  <c r="AG86" i="17"/>
  <c r="U86" i="17"/>
  <c r="AS86" i="17"/>
  <c r="BE86" i="17"/>
  <c r="K13" i="17"/>
  <c r="K20" i="17"/>
  <c r="AR13" i="17"/>
  <c r="AO33" i="2" s="1"/>
  <c r="AO38" i="2" s="1"/>
  <c r="AR20" i="17"/>
  <c r="AI13" i="17"/>
  <c r="AF33" i="2" s="1"/>
  <c r="AF38" i="2" s="1"/>
  <c r="AI20" i="17"/>
  <c r="BH13" i="17"/>
  <c r="BE33" i="2" s="1"/>
  <c r="BE38" i="2" s="1"/>
  <c r="BH20" i="17"/>
  <c r="AB13" i="17"/>
  <c r="Y33" i="2" s="1"/>
  <c r="Y38" i="2" s="1"/>
  <c r="AB20" i="17"/>
  <c r="BO13" i="17"/>
  <c r="BL33" i="2" s="1"/>
  <c r="BL38" i="2" s="1"/>
  <c r="BO20" i="17"/>
  <c r="BN13" i="17"/>
  <c r="BK33" i="2" s="1"/>
  <c r="BK38" i="2" s="1"/>
  <c r="BN20" i="17"/>
  <c r="Z13" i="17"/>
  <c r="W33" i="2" s="1"/>
  <c r="Z20" i="17"/>
  <c r="BY13" i="17"/>
  <c r="BV33" i="2" s="1"/>
  <c r="BV38" i="2" s="1"/>
  <c r="BY20" i="17"/>
  <c r="BG13" i="17"/>
  <c r="BD33" i="2" s="1"/>
  <c r="BD38" i="2" s="1"/>
  <c r="BG20" i="17"/>
  <c r="AP13" i="17"/>
  <c r="AM33" i="2" s="1"/>
  <c r="AM38" i="2" s="1"/>
  <c r="AP20" i="17"/>
  <c r="AA13" i="17"/>
  <c r="X33" i="2" s="1"/>
  <c r="AA20" i="17"/>
  <c r="T13" i="17"/>
  <c r="Q33" i="2" s="1"/>
  <c r="Q38" i="2" s="1"/>
  <c r="T20" i="17"/>
  <c r="AQ13" i="17"/>
  <c r="AN33" i="2" s="1"/>
  <c r="AQ20" i="17"/>
  <c r="BF13" i="17"/>
  <c r="BC33" i="2" s="1"/>
  <c r="BF20" i="17"/>
  <c r="J20" i="17"/>
  <c r="L13" i="17"/>
  <c r="I33" i="2" s="1"/>
  <c r="I38" i="2" s="1"/>
  <c r="L20" i="17"/>
  <c r="S13" i="17"/>
  <c r="P33" i="2" s="1"/>
  <c r="P38" i="2" s="1"/>
  <c r="S20" i="17"/>
  <c r="AY13" i="17"/>
  <c r="AV33" i="2" s="1"/>
  <c r="AV38" i="2" s="1"/>
  <c r="AY20" i="17"/>
  <c r="AJ13" i="17"/>
  <c r="AG33" i="2" s="1"/>
  <c r="AG38" i="2" s="1"/>
  <c r="AJ20" i="17"/>
  <c r="AX13" i="17"/>
  <c r="AU33" i="2" s="1"/>
  <c r="AU38" i="2" s="1"/>
  <c r="AX20" i="17"/>
  <c r="U154" i="15"/>
  <c r="U150" i="17"/>
  <c r="AG150" i="10"/>
  <c r="U150" i="10"/>
  <c r="U153" i="15"/>
  <c r="BV69" i="2"/>
  <c r="BV74" i="2" s="1"/>
  <c r="BF69" i="2"/>
  <c r="BF74" i="2" s="1"/>
  <c r="K25" i="17"/>
  <c r="BF65" i="2"/>
  <c r="BQ168" i="17"/>
  <c r="BQ168" i="15" s="1"/>
  <c r="AS177" i="15"/>
  <c r="AG203" i="15"/>
  <c r="U193" i="15"/>
  <c r="AS193" i="15"/>
  <c r="AN69" i="2"/>
  <c r="AN74" i="2" s="1"/>
  <c r="V69" i="2"/>
  <c r="V74" i="2" s="1"/>
  <c r="S69" i="2"/>
  <c r="S74" i="2" s="1"/>
  <c r="H25" i="17"/>
  <c r="AG168" i="17"/>
  <c r="AG168" i="15" s="1"/>
  <c r="AG205" i="15"/>
  <c r="AS167" i="15"/>
  <c r="AP25" i="17"/>
  <c r="BE205" i="15"/>
  <c r="BE81" i="10"/>
  <c r="BE14" i="10" s="1"/>
  <c r="AG81" i="10"/>
  <c r="AG14" i="10" s="1"/>
  <c r="AD43" i="2" s="1"/>
  <c r="AZ69" i="2"/>
  <c r="AA69" i="2"/>
  <c r="AA74" i="2" s="1"/>
  <c r="AI69" i="2"/>
  <c r="AI74" i="2" s="1"/>
  <c r="AT74" i="2"/>
  <c r="Y11" i="16"/>
  <c r="AG166" i="16"/>
  <c r="AG23" i="16" s="1"/>
  <c r="AD64" i="2" s="1"/>
  <c r="BQ177" i="15"/>
  <c r="BE194" i="15"/>
  <c r="BQ169" i="15"/>
  <c r="AK25" i="17"/>
  <c r="AW69" i="2"/>
  <c r="AW74" i="2" s="1"/>
  <c r="N25" i="17"/>
  <c r="AB74" i="2"/>
  <c r="AG206" i="15"/>
  <c r="U177" i="15"/>
  <c r="U194" i="15"/>
  <c r="AE25" i="17"/>
  <c r="AW25" i="17"/>
  <c r="Z11" i="16"/>
  <c r="BV65" i="2"/>
  <c r="BE206" i="15"/>
  <c r="BQ203" i="15"/>
  <c r="BQ194" i="15"/>
  <c r="BE82" i="15"/>
  <c r="AG167" i="15"/>
  <c r="BW69" i="2"/>
  <c r="BW74" i="2" s="1"/>
  <c r="AS199" i="17"/>
  <c r="AQ74" i="2"/>
  <c r="T69" i="2"/>
  <c r="T74" i="2" s="1"/>
  <c r="Y69" i="2"/>
  <c r="Y74" i="2" s="1"/>
  <c r="BF25" i="17"/>
  <c r="AG106" i="15"/>
  <c r="AG108" i="15"/>
  <c r="BQ206" i="15"/>
  <c r="U205" i="15"/>
  <c r="AS205" i="15"/>
  <c r="BE177" i="15"/>
  <c r="Z69" i="2"/>
  <c r="Z74" i="2" s="1"/>
  <c r="AG105" i="15"/>
  <c r="AM108" i="16"/>
  <c r="AM113" i="16"/>
  <c r="AG151" i="15"/>
  <c r="AG152" i="15"/>
  <c r="BQ81" i="16"/>
  <c r="BQ14" i="16" s="1"/>
  <c r="BN46" i="2" s="1"/>
  <c r="Z25" i="17"/>
  <c r="BU69" i="2"/>
  <c r="BU74" i="2" s="1"/>
  <c r="AR69" i="2"/>
  <c r="AR74" i="2" s="1"/>
  <c r="AF69" i="2"/>
  <c r="AF74" i="2" s="1"/>
  <c r="BI69" i="2"/>
  <c r="BI74" i="2" s="1"/>
  <c r="BD25" i="17"/>
  <c r="BW25" i="17"/>
  <c r="AS81" i="16"/>
  <c r="AS28" i="16" s="1"/>
  <c r="AS12" i="16" s="1"/>
  <c r="BQ81" i="10"/>
  <c r="BQ14" i="10" s="1"/>
  <c r="BN43" i="2" s="1"/>
  <c r="BQ167" i="15"/>
  <c r="AS203" i="15"/>
  <c r="BQ82" i="15"/>
  <c r="AG193" i="15"/>
  <c r="AN25" i="17"/>
  <c r="U119" i="15"/>
  <c r="AS181" i="15"/>
  <c r="BE182" i="15"/>
  <c r="AS184" i="15"/>
  <c r="BQ205" i="15"/>
  <c r="AG177" i="15"/>
  <c r="BE203" i="15"/>
  <c r="BE167" i="15"/>
  <c r="AS82" i="15"/>
  <c r="BE193" i="15"/>
  <c r="BV25" i="17"/>
  <c r="I69" i="2"/>
  <c r="I74" i="2" s="1"/>
  <c r="AT25" i="17"/>
  <c r="AK74" i="2"/>
  <c r="BQ172" i="17"/>
  <c r="CC172" i="17" s="1"/>
  <c r="CC172" i="15" s="1"/>
  <c r="U206" i="15"/>
  <c r="AG194" i="15"/>
  <c r="U151" i="15"/>
  <c r="U152" i="15"/>
  <c r="U156" i="15"/>
  <c r="U160" i="15"/>
  <c r="AG118" i="15"/>
  <c r="AG120" i="15"/>
  <c r="AG123" i="15"/>
  <c r="AG126" i="15"/>
  <c r="AG128" i="15"/>
  <c r="AG130" i="15"/>
  <c r="AG132" i="15"/>
  <c r="AG134" i="15"/>
  <c r="AG136" i="15"/>
  <c r="AG138" i="15"/>
  <c r="AG143" i="15"/>
  <c r="AG159" i="15"/>
  <c r="AG161" i="15"/>
  <c r="AG163" i="15"/>
  <c r="AS183" i="15"/>
  <c r="U183" i="15"/>
  <c r="BE169" i="15"/>
  <c r="AG156" i="15"/>
  <c r="AG160" i="15"/>
  <c r="U121" i="15"/>
  <c r="U124" i="15"/>
  <c r="U127" i="15"/>
  <c r="U129" i="15"/>
  <c r="U131" i="15"/>
  <c r="U133" i="15"/>
  <c r="U135" i="15"/>
  <c r="U137" i="15"/>
  <c r="U139" i="15"/>
  <c r="U157" i="15"/>
  <c r="U158" i="15"/>
  <c r="U162" i="15"/>
  <c r="U164" i="15"/>
  <c r="BQ170" i="15"/>
  <c r="U181" i="15"/>
  <c r="U182" i="15"/>
  <c r="BE183" i="15"/>
  <c r="BE184" i="15"/>
  <c r="BQ184" i="15"/>
  <c r="U155" i="15"/>
  <c r="AG121" i="15"/>
  <c r="AG124" i="15"/>
  <c r="AG127" i="15"/>
  <c r="AG129" i="15"/>
  <c r="AG131" i="15"/>
  <c r="AG133" i="15"/>
  <c r="AG135" i="15"/>
  <c r="AG137" i="15"/>
  <c r="AG139" i="15"/>
  <c r="AG157" i="15"/>
  <c r="AG158" i="15"/>
  <c r="AG162" i="15"/>
  <c r="AG164" i="15"/>
  <c r="BQ181" i="15"/>
  <c r="BE181" i="15"/>
  <c r="AG182" i="15"/>
  <c r="AG183" i="15"/>
  <c r="U184" i="15"/>
  <c r="AM123" i="10"/>
  <c r="AM128" i="10"/>
  <c r="CC128" i="10" s="1"/>
  <c r="AM132" i="10"/>
  <c r="AM136" i="10"/>
  <c r="CC136" i="10" s="1"/>
  <c r="AM143" i="10"/>
  <c r="AM88" i="16"/>
  <c r="CC88" i="16" s="1"/>
  <c r="AM124" i="16"/>
  <c r="CC124" i="16" s="1"/>
  <c r="AM127" i="16"/>
  <c r="CC127" i="16" s="1"/>
  <c r="AM129" i="16"/>
  <c r="CC129" i="16" s="1"/>
  <c r="AM131" i="16"/>
  <c r="AG155" i="15"/>
  <c r="BE166" i="16"/>
  <c r="BE23" i="16" s="1"/>
  <c r="BB64" i="2" s="1"/>
  <c r="U118" i="15"/>
  <c r="U120" i="15"/>
  <c r="U123" i="15"/>
  <c r="U126" i="15"/>
  <c r="U128" i="15"/>
  <c r="U130" i="15"/>
  <c r="U132" i="15"/>
  <c r="U134" i="15"/>
  <c r="U136" i="15"/>
  <c r="U138" i="15"/>
  <c r="U143" i="15"/>
  <c r="U159" i="15"/>
  <c r="U161" i="15"/>
  <c r="U163" i="15"/>
  <c r="AG181" i="15"/>
  <c r="BQ182" i="15"/>
  <c r="AS182" i="15"/>
  <c r="BQ183" i="15"/>
  <c r="AG184" i="15"/>
  <c r="BQ171" i="15"/>
  <c r="AG119" i="15"/>
  <c r="AG81" i="16"/>
  <c r="AG14" i="16" s="1"/>
  <c r="AD46" i="2" s="1"/>
  <c r="BE166" i="10"/>
  <c r="BE23" i="10" s="1"/>
  <c r="BB61" i="2" s="1"/>
  <c r="U199" i="17"/>
  <c r="AM74" i="2"/>
  <c r="AM134" i="16"/>
  <c r="CC134" i="16" s="1"/>
  <c r="AM138" i="16"/>
  <c r="G176" i="15"/>
  <c r="BE199" i="17"/>
  <c r="BQ116" i="15"/>
  <c r="BR65" i="2"/>
  <c r="U105" i="15"/>
  <c r="AM133" i="16"/>
  <c r="AM137" i="16"/>
  <c r="CC137" i="16" s="1"/>
  <c r="AM151" i="16"/>
  <c r="AG82" i="15"/>
  <c r="AM107" i="10"/>
  <c r="AM112" i="10"/>
  <c r="AM118" i="10"/>
  <c r="CC118" i="10" s="1"/>
  <c r="AM120" i="10"/>
  <c r="CC120" i="10" s="1"/>
  <c r="AG94" i="15"/>
  <c r="U95" i="15"/>
  <c r="BQ95" i="15"/>
  <c r="BE96" i="15"/>
  <c r="AS97" i="15"/>
  <c r="AG98" i="15"/>
  <c r="U99" i="15"/>
  <c r="BQ99" i="15"/>
  <c r="BE100" i="15"/>
  <c r="AS101" i="15"/>
  <c r="AG102" i="15"/>
  <c r="U103" i="15"/>
  <c r="BQ103" i="15"/>
  <c r="AG111" i="15"/>
  <c r="AG113" i="15"/>
  <c r="AD35" i="2"/>
  <c r="AM105" i="16"/>
  <c r="AM107" i="16"/>
  <c r="AM109" i="16"/>
  <c r="AM112" i="16"/>
  <c r="AM114" i="16"/>
  <c r="AM118" i="16"/>
  <c r="AM120" i="16"/>
  <c r="CC120" i="16" s="1"/>
  <c r="AM123" i="16"/>
  <c r="CC123" i="16" s="1"/>
  <c r="AM128" i="16"/>
  <c r="AM132" i="16"/>
  <c r="AM88" i="10"/>
  <c r="CC88" i="10" s="1"/>
  <c r="U88" i="15"/>
  <c r="AS94" i="15"/>
  <c r="AG95" i="15"/>
  <c r="U96" i="15"/>
  <c r="BQ96" i="15"/>
  <c r="BE97" i="15"/>
  <c r="AS98" i="15"/>
  <c r="AG99" i="15"/>
  <c r="U100" i="15"/>
  <c r="BQ100" i="15"/>
  <c r="BE101" i="15"/>
  <c r="AS102" i="15"/>
  <c r="AG103" i="15"/>
  <c r="U107" i="15"/>
  <c r="U109" i="15"/>
  <c r="U112" i="15"/>
  <c r="U114" i="15"/>
  <c r="AD36" i="2"/>
  <c r="AM113" i="10"/>
  <c r="AG88" i="15"/>
  <c r="BE94" i="15"/>
  <c r="AS95" i="15"/>
  <c r="AG96" i="15"/>
  <c r="U97" i="15"/>
  <c r="BQ97" i="15"/>
  <c r="BE98" i="15"/>
  <c r="AS99" i="15"/>
  <c r="AG100" i="15"/>
  <c r="U101" i="15"/>
  <c r="BQ101" i="15"/>
  <c r="BE102" i="15"/>
  <c r="AS103" i="15"/>
  <c r="AG107" i="15"/>
  <c r="AG109" i="15"/>
  <c r="AG112" i="15"/>
  <c r="AG114" i="15"/>
  <c r="U77" i="15"/>
  <c r="U94" i="15"/>
  <c r="BQ94" i="15"/>
  <c r="BE95" i="15"/>
  <c r="AS96" i="15"/>
  <c r="AG97" i="15"/>
  <c r="U98" i="15"/>
  <c r="BQ98" i="15"/>
  <c r="BE99" i="15"/>
  <c r="AS100" i="15"/>
  <c r="AG101" i="15"/>
  <c r="U102" i="15"/>
  <c r="BQ102" i="15"/>
  <c r="BE103" i="15"/>
  <c r="U111" i="15"/>
  <c r="U113" i="15"/>
  <c r="AG77" i="15"/>
  <c r="U106" i="15"/>
  <c r="AM121" i="17"/>
  <c r="AM126" i="17"/>
  <c r="AM108" i="10"/>
  <c r="CC108" i="10" s="1"/>
  <c r="U108" i="15"/>
  <c r="AY29" i="2"/>
  <c r="AQ29" i="2"/>
  <c r="BF29" i="2"/>
  <c r="F29" i="2"/>
  <c r="I29" i="2"/>
  <c r="AI29" i="2"/>
  <c r="L29" i="2"/>
  <c r="BE29" i="2"/>
  <c r="F68" i="2"/>
  <c r="G3" i="2"/>
  <c r="H3" i="2" s="1"/>
  <c r="H68" i="2" s="1"/>
  <c r="Y29" i="2"/>
  <c r="AO29" i="2"/>
  <c r="F59" i="2"/>
  <c r="F41" i="2"/>
  <c r="BO29" i="2"/>
  <c r="AP29" i="2"/>
  <c r="T29" i="2"/>
  <c r="BU29" i="2"/>
  <c r="AE29" i="2"/>
  <c r="F50" i="2"/>
  <c r="BG29" i="2"/>
  <c r="Q29" i="2"/>
  <c r="AF29" i="2"/>
  <c r="BC29" i="2"/>
  <c r="AH29" i="2"/>
  <c r="BM29" i="2"/>
  <c r="AW29" i="2"/>
  <c r="BD29" i="2"/>
  <c r="O29" i="2"/>
  <c r="AG29" i="2"/>
  <c r="BL29" i="2"/>
  <c r="E29" i="2"/>
  <c r="BI29" i="2"/>
  <c r="AC29" i="2"/>
  <c r="AL29" i="2"/>
  <c r="U29" i="2"/>
  <c r="AD29" i="2"/>
  <c r="K11" i="10"/>
  <c r="BO174" i="15"/>
  <c r="BO24" i="15" s="1"/>
  <c r="BO25" i="15" s="1"/>
  <c r="BX174" i="15"/>
  <c r="BX24" i="15" s="1"/>
  <c r="BX25" i="15" s="1"/>
  <c r="CC94" i="16"/>
  <c r="AK174" i="15"/>
  <c r="AK24" i="15" s="1"/>
  <c r="AK25" i="15" s="1"/>
  <c r="P29" i="2"/>
  <c r="AM136" i="16"/>
  <c r="CC136" i="16" s="1"/>
  <c r="AM143" i="16"/>
  <c r="S174" i="15"/>
  <c r="S24" i="15" s="1"/>
  <c r="S25" i="15" s="1"/>
  <c r="AZ29" i="2"/>
  <c r="BG174" i="15"/>
  <c r="BG24" i="15" s="1"/>
  <c r="BG25" i="15" s="1"/>
  <c r="AM106" i="16"/>
  <c r="AM111" i="16"/>
  <c r="AM119" i="16"/>
  <c r="CC119" i="16" s="1"/>
  <c r="AM121" i="16"/>
  <c r="AM126" i="16"/>
  <c r="CC126" i="16" s="1"/>
  <c r="AM130" i="16"/>
  <c r="BQ166" i="16"/>
  <c r="BQ23" i="16" s="1"/>
  <c r="BN64" i="2" s="1"/>
  <c r="S29" i="2"/>
  <c r="BB174" i="15"/>
  <c r="BB24" i="15" s="1"/>
  <c r="BB25" i="15" s="1"/>
  <c r="AM77" i="16"/>
  <c r="AM76" i="16" s="1"/>
  <c r="AM28" i="16" s="1"/>
  <c r="AM12" i="16" s="1"/>
  <c r="AM135" i="16"/>
  <c r="AM139" i="16"/>
  <c r="BV29" i="2"/>
  <c r="BY174" i="15"/>
  <c r="BY24" i="15" s="1"/>
  <c r="BY25" i="15" s="1"/>
  <c r="AM127" i="10"/>
  <c r="AM131" i="10"/>
  <c r="AM135" i="10"/>
  <c r="AM139" i="10"/>
  <c r="AA29" i="2"/>
  <c r="BZ29" i="2"/>
  <c r="N29" i="2"/>
  <c r="H174" i="15"/>
  <c r="H24" i="15" s="1"/>
  <c r="H25" i="15" s="1"/>
  <c r="AM105" i="10"/>
  <c r="AM109" i="10"/>
  <c r="AM114" i="10"/>
  <c r="AM77" i="10"/>
  <c r="AM76" i="10" s="1"/>
  <c r="AM28" i="10" s="1"/>
  <c r="AM12" i="10" s="1"/>
  <c r="AM13" i="10" s="1"/>
  <c r="AJ34" i="2" s="1"/>
  <c r="X29" i="2"/>
  <c r="K29" i="2"/>
  <c r="BJ29" i="2"/>
  <c r="BT29" i="2"/>
  <c r="X174" i="15"/>
  <c r="X24" i="15" s="1"/>
  <c r="X25" i="15" s="1"/>
  <c r="AM124" i="10"/>
  <c r="AM129" i="10"/>
  <c r="AM133" i="10"/>
  <c r="CC133" i="10" s="1"/>
  <c r="AM137" i="10"/>
  <c r="CC137" i="10" s="1"/>
  <c r="AM151" i="10"/>
  <c r="CC151" i="10" s="1"/>
  <c r="CC94" i="10"/>
  <c r="BS29" i="2"/>
  <c r="G29" i="2"/>
  <c r="AM106" i="10"/>
  <c r="CC106" i="10" s="1"/>
  <c r="AM111" i="10"/>
  <c r="AM119" i="10"/>
  <c r="AM121" i="10"/>
  <c r="CC121" i="10" s="1"/>
  <c r="BW29" i="2"/>
  <c r="J29" i="2"/>
  <c r="H29" i="2"/>
  <c r="AM126" i="10"/>
  <c r="CC126" i="10" s="1"/>
  <c r="AM130" i="10"/>
  <c r="AM134" i="10"/>
  <c r="AM138" i="10"/>
  <c r="BK174" i="15"/>
  <c r="BK24" i="15" s="1"/>
  <c r="BK25" i="15" s="1"/>
  <c r="AH174" i="15"/>
  <c r="AH24" i="15" s="1"/>
  <c r="AH25" i="15" s="1"/>
  <c r="AF174" i="15"/>
  <c r="AF24" i="15" s="1"/>
  <c r="AF25" i="15" s="1"/>
  <c r="AG199" i="17"/>
  <c r="AB174" i="15"/>
  <c r="AB24" i="15" s="1"/>
  <c r="AB25" i="15" s="1"/>
  <c r="AM130" i="17"/>
  <c r="AM134" i="17"/>
  <c r="CC134" i="17" s="1"/>
  <c r="AM105" i="17"/>
  <c r="AM114" i="17"/>
  <c r="CC114" i="17" s="1"/>
  <c r="CB21" i="17"/>
  <c r="CB22" i="17" s="1"/>
  <c r="BY51" i="2" s="1"/>
  <c r="AJ21" i="17"/>
  <c r="AJ22" i="17" s="1"/>
  <c r="AG51" i="2" s="1"/>
  <c r="AM127" i="17"/>
  <c r="CC127" i="17" s="1"/>
  <c r="AM131" i="17"/>
  <c r="AM135" i="17"/>
  <c r="CA21" i="17"/>
  <c r="CA22" i="17" s="1"/>
  <c r="BX51" i="2" s="1"/>
  <c r="AA21" i="17"/>
  <c r="AA22" i="17" s="1"/>
  <c r="X51" i="2" s="1"/>
  <c r="X56" i="2" s="1"/>
  <c r="BJ21" i="17"/>
  <c r="BJ22" i="17" s="1"/>
  <c r="BG51" i="2" s="1"/>
  <c r="AX174" i="15"/>
  <c r="AX24" i="15" s="1"/>
  <c r="AX25" i="15" s="1"/>
  <c r="J21" i="17"/>
  <c r="J22" i="17" s="1"/>
  <c r="G51" i="2" s="1"/>
  <c r="G56" i="2" s="1"/>
  <c r="Z21" i="17"/>
  <c r="Z22" i="17" s="1"/>
  <c r="W51" i="2" s="1"/>
  <c r="BB21" i="17"/>
  <c r="BB22" i="17" s="1"/>
  <c r="AY51" i="2" s="1"/>
  <c r="AP174" i="15"/>
  <c r="AP24" i="15" s="1"/>
  <c r="AP25" i="15" s="1"/>
  <c r="BA21" i="17"/>
  <c r="BA22" i="17" s="1"/>
  <c r="AX51" i="2" s="1"/>
  <c r="BT21" i="17"/>
  <c r="BT22" i="17" s="1"/>
  <c r="BQ51" i="2" s="1"/>
  <c r="BK21" i="17"/>
  <c r="BK22" i="17" s="1"/>
  <c r="BH51" i="2" s="1"/>
  <c r="AT21" i="17"/>
  <c r="AT22" i="17" s="1"/>
  <c r="AQ51" i="2" s="1"/>
  <c r="AO174" i="15"/>
  <c r="AO24" i="15" s="1"/>
  <c r="AO25" i="15" s="1"/>
  <c r="AY26" i="15"/>
  <c r="AY25" i="15" s="1"/>
  <c r="I21" i="17"/>
  <c r="I22" i="17" s="1"/>
  <c r="F51" i="2" s="1"/>
  <c r="AR21" i="17"/>
  <c r="AR22" i="17" s="1"/>
  <c r="AO51" i="2" s="1"/>
  <c r="AM138" i="17"/>
  <c r="R21" i="17"/>
  <c r="R22" i="17" s="1"/>
  <c r="O51" i="2" s="1"/>
  <c r="O56" i="2" s="1"/>
  <c r="BS21" i="17"/>
  <c r="BS22" i="17" s="1"/>
  <c r="BP51" i="2" s="1"/>
  <c r="Q21" i="17"/>
  <c r="Q22" i="17" s="1"/>
  <c r="N51" i="2" s="1"/>
  <c r="N56" i="2" s="1"/>
  <c r="AI21" i="17"/>
  <c r="AI22" i="17" s="1"/>
  <c r="AF51" i="2" s="1"/>
  <c r="BC21" i="17"/>
  <c r="BC22" i="17" s="1"/>
  <c r="AZ51" i="2" s="1"/>
  <c r="L21" i="17"/>
  <c r="L22" i="17" s="1"/>
  <c r="I51" i="2" s="1"/>
  <c r="AV21" i="17"/>
  <c r="AV22" i="17" s="1"/>
  <c r="AS51" i="2" s="1"/>
  <c r="AX21" i="17"/>
  <c r="AX22" i="17" s="1"/>
  <c r="AU51" i="2" s="1"/>
  <c r="BR21" i="17"/>
  <c r="BR22" i="17" s="1"/>
  <c r="BO51" i="2" s="1"/>
  <c r="BZ21" i="17"/>
  <c r="BZ22" i="17" s="1"/>
  <c r="BW51" i="2" s="1"/>
  <c r="AU21" i="17"/>
  <c r="AU22" i="17" s="1"/>
  <c r="AR51" i="2" s="1"/>
  <c r="AZ21" i="17"/>
  <c r="AZ22" i="17" s="1"/>
  <c r="AW51" i="2" s="1"/>
  <c r="AY21" i="17"/>
  <c r="AY22" i="17" s="1"/>
  <c r="AV51" i="2" s="1"/>
  <c r="AO21" i="17"/>
  <c r="AO22" i="17" s="1"/>
  <c r="AL51" i="2" s="1"/>
  <c r="AK21" i="17"/>
  <c r="AK22" i="17" s="1"/>
  <c r="AH51" i="2" s="1"/>
  <c r="BI21" i="17"/>
  <c r="BI22" i="17" s="1"/>
  <c r="BF51" i="2" s="1"/>
  <c r="BY21" i="17"/>
  <c r="BY22" i="17" s="1"/>
  <c r="BV51" i="2" s="1"/>
  <c r="O21" i="17"/>
  <c r="O22" i="17" s="1"/>
  <c r="L51" i="2" s="1"/>
  <c r="L56" i="2" s="1"/>
  <c r="BP21" i="17"/>
  <c r="BP22" i="17" s="1"/>
  <c r="BM51" i="2" s="1"/>
  <c r="BW21" i="17"/>
  <c r="BW22" i="17" s="1"/>
  <c r="BT51" i="2" s="1"/>
  <c r="N21" i="17"/>
  <c r="N22" i="17" s="1"/>
  <c r="K51" i="2" s="1"/>
  <c r="AB21" i="17"/>
  <c r="AB22" i="17" s="1"/>
  <c r="Y51" i="2" s="1"/>
  <c r="Y56" i="2" s="1"/>
  <c r="BU21" i="17"/>
  <c r="BU22" i="17" s="1"/>
  <c r="BR51" i="2" s="1"/>
  <c r="AE21" i="17"/>
  <c r="AE22" i="17" s="1"/>
  <c r="AB51" i="2" s="1"/>
  <c r="BH21" i="17"/>
  <c r="BH22" i="17" s="1"/>
  <c r="BE51" i="2" s="1"/>
  <c r="AQ21" i="17"/>
  <c r="AQ22" i="17" s="1"/>
  <c r="AN51" i="2" s="1"/>
  <c r="AN21" i="17"/>
  <c r="AN22" i="17" s="1"/>
  <c r="AK51" i="2" s="1"/>
  <c r="AW21" i="17"/>
  <c r="AW22" i="17" s="1"/>
  <c r="AT51" i="2" s="1"/>
  <c r="S21" i="17"/>
  <c r="S22" i="17" s="1"/>
  <c r="P51" i="2" s="1"/>
  <c r="BX21" i="17"/>
  <c r="BX22" i="17" s="1"/>
  <c r="BU51" i="2" s="1"/>
  <c r="W21" i="17"/>
  <c r="W22" i="17" s="1"/>
  <c r="T51" i="2" s="1"/>
  <c r="AH21" i="17"/>
  <c r="AH22" i="17" s="1"/>
  <c r="AE51" i="2" s="1"/>
  <c r="BL21" i="17"/>
  <c r="BL22" i="17" s="1"/>
  <c r="BI51" i="2" s="1"/>
  <c r="AD21" i="17"/>
  <c r="AD22" i="17" s="1"/>
  <c r="AA51" i="2" s="1"/>
  <c r="AD85" i="15"/>
  <c r="AD21" i="15" s="1"/>
  <c r="AD22" i="15" s="1"/>
  <c r="BM21" i="17"/>
  <c r="BM22" i="17" s="1"/>
  <c r="BJ51" i="2" s="1"/>
  <c r="K21" i="17"/>
  <c r="K22" i="17" s="1"/>
  <c r="H51" i="2" s="1"/>
  <c r="H56" i="2" s="1"/>
  <c r="BN21" i="17"/>
  <c r="BN22" i="17" s="1"/>
  <c r="BK51" i="2" s="1"/>
  <c r="BV21" i="17"/>
  <c r="BV22" i="17" s="1"/>
  <c r="BS51" i="2" s="1"/>
  <c r="G201" i="17"/>
  <c r="AL21" i="17"/>
  <c r="AL22" i="17" s="1"/>
  <c r="AI51" i="2" s="1"/>
  <c r="BO21" i="17"/>
  <c r="BO22" i="17" s="1"/>
  <c r="BL51" i="2" s="1"/>
  <c r="Y21" i="17"/>
  <c r="Y22" i="17" s="1"/>
  <c r="V51" i="2" s="1"/>
  <c r="V21" i="17"/>
  <c r="V22" i="17" s="1"/>
  <c r="S51" i="2" s="1"/>
  <c r="S56" i="2" s="1"/>
  <c r="BF21" i="17"/>
  <c r="BF22" i="17" s="1"/>
  <c r="BC51" i="2" s="1"/>
  <c r="AP21" i="17"/>
  <c r="AP22" i="17" s="1"/>
  <c r="AM51" i="2" s="1"/>
  <c r="AC21" i="17"/>
  <c r="AC22" i="17" s="1"/>
  <c r="Z51" i="2" s="1"/>
  <c r="Z56" i="2" s="1"/>
  <c r="AC85" i="15"/>
  <c r="AC21" i="15" s="1"/>
  <c r="AC22" i="15" s="1"/>
  <c r="BG21" i="17"/>
  <c r="BG22" i="17" s="1"/>
  <c r="BD51" i="2" s="1"/>
  <c r="P21" i="17"/>
  <c r="P22" i="17" s="1"/>
  <c r="M51" i="2" s="1"/>
  <c r="M56" i="2" s="1"/>
  <c r="P85" i="15"/>
  <c r="P21" i="15" s="1"/>
  <c r="P22" i="15" s="1"/>
  <c r="M21" i="17"/>
  <c r="M22" i="17" s="1"/>
  <c r="J51" i="2" s="1"/>
  <c r="J56" i="2" s="1"/>
  <c r="AF21" i="17"/>
  <c r="AF22" i="17" s="1"/>
  <c r="AC51" i="2" s="1"/>
  <c r="AC56" i="2" s="1"/>
  <c r="T21" i="17"/>
  <c r="T22" i="17" s="1"/>
  <c r="Q51" i="2" s="1"/>
  <c r="H21" i="17"/>
  <c r="H22" i="17" s="1"/>
  <c r="E51" i="2" s="1"/>
  <c r="E56" i="2" s="1"/>
  <c r="BD21" i="17"/>
  <c r="BD22" i="17" s="1"/>
  <c r="BA51" i="2" s="1"/>
  <c r="X21" i="17"/>
  <c r="X22" i="17" s="1"/>
  <c r="U51" i="2" s="1"/>
  <c r="AS199" i="10"/>
  <c r="CC95" i="17"/>
  <c r="BE199" i="10"/>
  <c r="BQ199" i="10"/>
  <c r="AG199" i="10"/>
  <c r="E201" i="10"/>
  <c r="AM106" i="17"/>
  <c r="AM111" i="17"/>
  <c r="AM119" i="17"/>
  <c r="CC119" i="17" s="1"/>
  <c r="AM108" i="17"/>
  <c r="AM113" i="17"/>
  <c r="CC113" i="17" s="1"/>
  <c r="AM118" i="17"/>
  <c r="AM120" i="17"/>
  <c r="AM109" i="17"/>
  <c r="AM124" i="17"/>
  <c r="AM129" i="17"/>
  <c r="AM133" i="17"/>
  <c r="CC133" i="17" s="1"/>
  <c r="AM137" i="17"/>
  <c r="CC137" i="17" s="1"/>
  <c r="AM151" i="17"/>
  <c r="CC151" i="17" s="1"/>
  <c r="AM88" i="17"/>
  <c r="CC88" i="17" s="1"/>
  <c r="AM107" i="17"/>
  <c r="AM77" i="17"/>
  <c r="CC77" i="17" s="1"/>
  <c r="AG198" i="16"/>
  <c r="BQ198" i="16"/>
  <c r="U198" i="16"/>
  <c r="BE198" i="16"/>
  <c r="AS198" i="16"/>
  <c r="AM139" i="17"/>
  <c r="AM123" i="17"/>
  <c r="CC123" i="17" s="1"/>
  <c r="AM128" i="17"/>
  <c r="AM132" i="17"/>
  <c r="AM136" i="17"/>
  <c r="AM143" i="17"/>
  <c r="CC143" i="17" s="1"/>
  <c r="BQ198" i="17"/>
  <c r="BE198" i="17"/>
  <c r="AS198" i="17"/>
  <c r="AG198" i="17"/>
  <c r="U198" i="17"/>
  <c r="BE198" i="10"/>
  <c r="AS198" i="10"/>
  <c r="AG198" i="10"/>
  <c r="U198" i="10"/>
  <c r="BQ198" i="10"/>
  <c r="U191" i="15"/>
  <c r="AQ25" i="15"/>
  <c r="BF25" i="15"/>
  <c r="Q25" i="15"/>
  <c r="CB25" i="15"/>
  <c r="BR25" i="15"/>
  <c r="O74" i="2"/>
  <c r="AW25" i="15"/>
  <c r="P25" i="15"/>
  <c r="BZ25" i="15"/>
  <c r="BU25" i="15"/>
  <c r="AM112" i="17"/>
  <c r="CC112" i="17" s="1"/>
  <c r="BR11" i="10"/>
  <c r="T11" i="10"/>
  <c r="AR29" i="2"/>
  <c r="AJ29" i="2"/>
  <c r="R29" i="2"/>
  <c r="AK29" i="2"/>
  <c r="AT29" i="2"/>
  <c r="AV29" i="2"/>
  <c r="BD25" i="15"/>
  <c r="T22" i="10"/>
  <c r="Q52" i="2" s="1"/>
  <c r="AO22" i="10"/>
  <c r="AL52" i="2" s="1"/>
  <c r="N11" i="16"/>
  <c r="BN29" i="2"/>
  <c r="AS29" i="2"/>
  <c r="BB29" i="2"/>
  <c r="AN29" i="2"/>
  <c r="BX29" i="2"/>
  <c r="O25" i="15"/>
  <c r="I25" i="15"/>
  <c r="BS25" i="15"/>
  <c r="BM25" i="15"/>
  <c r="BP25" i="15"/>
  <c r="AA25" i="15"/>
  <c r="BW25" i="15"/>
  <c r="M25" i="15"/>
  <c r="AC25" i="15"/>
  <c r="AV25" i="15"/>
  <c r="AU25" i="15"/>
  <c r="BI25" i="15"/>
  <c r="AM25" i="15"/>
  <c r="BV25" i="15"/>
  <c r="BN25" i="15"/>
  <c r="T25" i="15"/>
  <c r="L25" i="15"/>
  <c r="CA25" i="15"/>
  <c r="L11" i="16"/>
  <c r="Z29" i="2"/>
  <c r="W29" i="2"/>
  <c r="BH29" i="2"/>
  <c r="AU29" i="2"/>
  <c r="AX29" i="2"/>
  <c r="AM29" i="2"/>
  <c r="BY29" i="2"/>
  <c r="M29" i="2"/>
  <c r="AW11" i="10"/>
  <c r="BV11" i="10"/>
  <c r="M11" i="10"/>
  <c r="AA11" i="10"/>
  <c r="BB11" i="10"/>
  <c r="BR13" i="10"/>
  <c r="BO34" i="2" s="1"/>
  <c r="L11" i="10"/>
  <c r="V11" i="16"/>
  <c r="T11" i="16"/>
  <c r="W11" i="16"/>
  <c r="BK29" i="2"/>
  <c r="AE25" i="15"/>
  <c r="AZ74" i="2"/>
  <c r="BY22" i="10"/>
  <c r="BV52" i="2" s="1"/>
  <c r="BI22" i="10"/>
  <c r="BF52" i="2" s="1"/>
  <c r="BI11" i="10"/>
  <c r="AN11" i="10"/>
  <c r="BF11" i="10"/>
  <c r="BD11" i="10"/>
  <c r="S11" i="10"/>
  <c r="L22" i="10"/>
  <c r="I52" i="2" s="1"/>
  <c r="K13" i="10"/>
  <c r="H34" i="2" s="1"/>
  <c r="AV11" i="10"/>
  <c r="AI25" i="15"/>
  <c r="N25" i="15"/>
  <c r="K25" i="15"/>
  <c r="R25" i="15"/>
  <c r="K11" i="16"/>
  <c r="W22" i="16"/>
  <c r="T55" i="2" s="1"/>
  <c r="X11" i="16"/>
  <c r="AO13" i="16"/>
  <c r="AL37" i="2" s="1"/>
  <c r="I11" i="16"/>
  <c r="AD11" i="16"/>
  <c r="AE11" i="16"/>
  <c r="S11" i="16"/>
  <c r="AL25" i="15"/>
  <c r="Q74" i="2"/>
  <c r="BD74" i="2"/>
  <c r="BC25" i="15"/>
  <c r="AD25" i="15"/>
  <c r="Z25" i="15"/>
  <c r="AE74" i="2"/>
  <c r="BA25" i="15"/>
  <c r="AL74" i="2"/>
  <c r="BZ11" i="10"/>
  <c r="BF13" i="10"/>
  <c r="BC34" i="2" s="1"/>
  <c r="AU11" i="10"/>
  <c r="BM11" i="10"/>
  <c r="BU11" i="10"/>
  <c r="X11" i="10"/>
  <c r="AF11" i="10"/>
  <c r="AB11" i="10"/>
  <c r="BR29" i="2"/>
  <c r="BA29" i="2"/>
  <c r="BP29" i="2"/>
  <c r="J25" i="15"/>
  <c r="BQ166" i="10"/>
  <c r="BQ23" i="10" s="1"/>
  <c r="BN61" i="2" s="1"/>
  <c r="BR74" i="2"/>
  <c r="W74" i="2"/>
  <c r="AD22" i="16"/>
  <c r="AA55" i="2" s="1"/>
  <c r="Z22" i="16"/>
  <c r="W55" i="2" s="1"/>
  <c r="S22" i="16"/>
  <c r="P55" i="2" s="1"/>
  <c r="AE22" i="16"/>
  <c r="AB55" i="2" s="1"/>
  <c r="I22" i="16"/>
  <c r="F55" i="2" s="1"/>
  <c r="M11" i="16"/>
  <c r="P11" i="16"/>
  <c r="N22" i="16"/>
  <c r="K55" i="2" s="1"/>
  <c r="H11" i="16"/>
  <c r="Y22" i="16"/>
  <c r="V55" i="2" s="1"/>
  <c r="AC11" i="16"/>
  <c r="X22" i="16"/>
  <c r="U55" i="2" s="1"/>
  <c r="R11" i="16"/>
  <c r="AA11" i="16"/>
  <c r="O11" i="16"/>
  <c r="X74" i="2"/>
  <c r="BH74" i="2"/>
  <c r="W25" i="15"/>
  <c r="AU74" i="2"/>
  <c r="BT74" i="2"/>
  <c r="U74" i="2"/>
  <c r="BC74" i="2"/>
  <c r="BX11" i="10"/>
  <c r="BW11" i="10"/>
  <c r="Z11" i="10"/>
  <c r="BH11" i="10"/>
  <c r="Q11" i="10"/>
  <c r="CB11" i="10"/>
  <c r="CA11" i="10"/>
  <c r="BT11" i="10"/>
  <c r="BN11" i="10"/>
  <c r="BK11" i="10"/>
  <c r="BJ11" i="10"/>
  <c r="AX11" i="10"/>
  <c r="AR11" i="10"/>
  <c r="AL11" i="10"/>
  <c r="AE11" i="10"/>
  <c r="AC11" i="10"/>
  <c r="AA13" i="10"/>
  <c r="X34" i="2" s="1"/>
  <c r="Z13" i="10"/>
  <c r="W34" i="2" s="1"/>
  <c r="W11" i="10"/>
  <c r="V11" i="10"/>
  <c r="P11" i="10"/>
  <c r="BI13" i="10"/>
  <c r="BF34" i="2" s="1"/>
  <c r="N11" i="10"/>
  <c r="AT11" i="10"/>
  <c r="O11" i="10"/>
  <c r="BV13" i="10"/>
  <c r="BS34" i="2" s="1"/>
  <c r="AP11" i="10"/>
  <c r="AJ25" i="15"/>
  <c r="V25" i="15"/>
  <c r="P74" i="2"/>
  <c r="BJ25" i="15"/>
  <c r="H74" i="2"/>
  <c r="Q11" i="16"/>
  <c r="AF11" i="16"/>
  <c r="AB11" i="16"/>
  <c r="U13" i="16"/>
  <c r="R37" i="2" s="1"/>
  <c r="CC29" i="16"/>
  <c r="AN25" i="15"/>
  <c r="BK74" i="2"/>
  <c r="BA74" i="2"/>
  <c r="AJ74" i="2"/>
  <c r="AY11" i="10"/>
  <c r="BG11" i="10"/>
  <c r="AI11" i="10"/>
  <c r="H11" i="10"/>
  <c r="BO11" i="10"/>
  <c r="BP11" i="10"/>
  <c r="AQ11" i="10"/>
  <c r="I11" i="10"/>
  <c r="BY11" i="10"/>
  <c r="BS11" i="10"/>
  <c r="BC11" i="10"/>
  <c r="BA11" i="10"/>
  <c r="AZ11" i="10"/>
  <c r="AH11" i="10"/>
  <c r="AD11" i="10"/>
  <c r="R11" i="10"/>
  <c r="M13" i="10"/>
  <c r="J34" i="2" s="1"/>
  <c r="AQ13" i="10"/>
  <c r="AN34" i="2" s="1"/>
  <c r="BL11" i="10"/>
  <c r="AJ11" i="10"/>
  <c r="Y11" i="10"/>
  <c r="AK11" i="10"/>
  <c r="AB29" i="2"/>
  <c r="V29" i="2"/>
  <c r="BQ29" i="2"/>
  <c r="AT25" i="15"/>
  <c r="CC29" i="10"/>
  <c r="BL25" i="15"/>
  <c r="BT25" i="15"/>
  <c r="AR25" i="15"/>
  <c r="AZ25" i="15"/>
  <c r="Y25" i="15"/>
  <c r="BH25" i="15"/>
  <c r="AP28" i="15"/>
  <c r="AP12" i="15" s="1"/>
  <c r="AP13" i="15" s="1"/>
  <c r="Y28" i="15"/>
  <c r="Y12" i="15" s="1"/>
  <c r="Y13" i="15" s="1"/>
  <c r="BH28" i="15"/>
  <c r="BH12" i="15" s="1"/>
  <c r="AW28" i="15"/>
  <c r="AW12" i="15" s="1"/>
  <c r="AZ28" i="15"/>
  <c r="AZ12" i="15" s="1"/>
  <c r="M28" i="15"/>
  <c r="M12" i="15" s="1"/>
  <c r="M13" i="15" s="1"/>
  <c r="AB28" i="15"/>
  <c r="AB12" i="15" s="1"/>
  <c r="BB28" i="15"/>
  <c r="BB12" i="15" s="1"/>
  <c r="BB13" i="15" s="1"/>
  <c r="N13" i="17"/>
  <c r="K33" i="2" s="1"/>
  <c r="K38" i="2" s="1"/>
  <c r="AJ28" i="15"/>
  <c r="AJ12" i="15" s="1"/>
  <c r="AR28" i="15"/>
  <c r="AR12" i="15" s="1"/>
  <c r="G49" i="15"/>
  <c r="BF28" i="15"/>
  <c r="BF12" i="15" s="1"/>
  <c r="BF13" i="15" s="1"/>
  <c r="H13" i="17"/>
  <c r="E33" i="2" s="1"/>
  <c r="U81" i="17"/>
  <c r="G66" i="15"/>
  <c r="AT13" i="17"/>
  <c r="AQ33" i="2" s="1"/>
  <c r="AQ38" i="2" s="1"/>
  <c r="BG28" i="15"/>
  <c r="BG12" i="15" s="1"/>
  <c r="BG13" i="15" s="1"/>
  <c r="BD28" i="15"/>
  <c r="BD12" i="15" s="1"/>
  <c r="BM28" i="15"/>
  <c r="BM12" i="15" s="1"/>
  <c r="AO28" i="15"/>
  <c r="AO12" i="15" s="1"/>
  <c r="O28" i="15"/>
  <c r="O12" i="15" s="1"/>
  <c r="O13" i="15" s="1"/>
  <c r="AK28" i="15"/>
  <c r="AK12" i="15" s="1"/>
  <c r="BC28" i="15"/>
  <c r="BC12" i="15" s="1"/>
  <c r="BC13" i="15" s="1"/>
  <c r="BN28" i="15"/>
  <c r="BN12" i="15" s="1"/>
  <c r="BN13" i="15" s="1"/>
  <c r="BU28" i="15"/>
  <c r="BU12" i="15" s="1"/>
  <c r="AU28" i="15"/>
  <c r="AU12" i="15" s="1"/>
  <c r="AU13" i="15" s="1"/>
  <c r="V13" i="17"/>
  <c r="S33" i="2" s="1"/>
  <c r="S38" i="2" s="1"/>
  <c r="AF13" i="17"/>
  <c r="AC33" i="2" s="1"/>
  <c r="AC38" i="2" s="1"/>
  <c r="BJ13" i="17"/>
  <c r="BG33" i="2" s="1"/>
  <c r="BG38" i="2" s="1"/>
  <c r="I81" i="17"/>
  <c r="AK13" i="17"/>
  <c r="AH33" i="2" s="1"/>
  <c r="AH38" i="2" s="1"/>
  <c r="U76" i="17"/>
  <c r="AG76" i="17"/>
  <c r="AI28" i="15"/>
  <c r="AI12" i="15" s="1"/>
  <c r="AI13" i="15" s="1"/>
  <c r="AH28" i="15"/>
  <c r="AH12" i="15" s="1"/>
  <c r="AH13" i="15" s="1"/>
  <c r="BB13" i="17"/>
  <c r="AY33" i="2" s="1"/>
  <c r="AY38" i="2" s="1"/>
  <c r="BK28" i="15"/>
  <c r="BK12" i="15" s="1"/>
  <c r="BK13" i="15" s="1"/>
  <c r="AE28" i="15"/>
  <c r="AE12" i="15" s="1"/>
  <c r="AE13" i="15" s="1"/>
  <c r="AV28" i="15"/>
  <c r="AV12" i="15" s="1"/>
  <c r="AC28" i="15"/>
  <c r="AC12" i="15" s="1"/>
  <c r="AC13" i="15" s="1"/>
  <c r="AY28" i="15"/>
  <c r="AY12" i="15" s="1"/>
  <c r="AY13" i="15" s="1"/>
  <c r="T28" i="15"/>
  <c r="T12" i="15" s="1"/>
  <c r="AX28" i="15"/>
  <c r="AX12" i="15" s="1"/>
  <c r="AX13" i="15" s="1"/>
  <c r="AL28" i="15"/>
  <c r="AL12" i="15" s="1"/>
  <c r="AL13" i="15" s="1"/>
  <c r="AT28" i="15"/>
  <c r="AT12" i="15" s="1"/>
  <c r="AT13" i="15" s="1"/>
  <c r="CA28" i="15"/>
  <c r="CA12" i="15" s="1"/>
  <c r="BR28" i="15"/>
  <c r="BR12" i="15" s="1"/>
  <c r="BR13" i="15" s="1"/>
  <c r="Q28" i="15"/>
  <c r="Q12" i="15" s="1"/>
  <c r="Q13" i="15" s="1"/>
  <c r="P13" i="17"/>
  <c r="M33" i="2" s="1"/>
  <c r="M38" i="2" s="1"/>
  <c r="Y13" i="17"/>
  <c r="V33" i="2" s="1"/>
  <c r="V38" i="2" s="1"/>
  <c r="BS28" i="15"/>
  <c r="BS12" i="15" s="1"/>
  <c r="BS13" i="15" s="1"/>
  <c r="BV13" i="17"/>
  <c r="BS33" i="2" s="1"/>
  <c r="AC13" i="17"/>
  <c r="Z33" i="2" s="1"/>
  <c r="Z38" i="2" s="1"/>
  <c r="X13" i="17"/>
  <c r="U33" i="2" s="1"/>
  <c r="U38" i="2" s="1"/>
  <c r="I76" i="17"/>
  <c r="L28" i="15"/>
  <c r="L12" i="15" s="1"/>
  <c r="AF28" i="15"/>
  <c r="AF12" i="15" s="1"/>
  <c r="CB13" i="17"/>
  <c r="BY33" i="2" s="1"/>
  <c r="BY38" i="2" s="1"/>
  <c r="AD28" i="15"/>
  <c r="AD12" i="15" s="1"/>
  <c r="AD13" i="15" s="1"/>
  <c r="AA28" i="15"/>
  <c r="AA12" i="15" s="1"/>
  <c r="AA13" i="15" s="1"/>
  <c r="W28" i="15"/>
  <c r="W12" i="15" s="1"/>
  <c r="W13" i="15" s="1"/>
  <c r="M13" i="17"/>
  <c r="J33" i="2" s="1"/>
  <c r="H28" i="15"/>
  <c r="H12" i="15" s="1"/>
  <c r="H13" i="15" s="1"/>
  <c r="AH13" i="17"/>
  <c r="AE33" i="2" s="1"/>
  <c r="AE38" i="2" s="1"/>
  <c r="AV13" i="17"/>
  <c r="AS33" i="2" s="1"/>
  <c r="AS38" i="2" s="1"/>
  <c r="BO28" i="15"/>
  <c r="BO12" i="15" s="1"/>
  <c r="BO13" i="15" s="1"/>
  <c r="BP28" i="15"/>
  <c r="BP12" i="15" s="1"/>
  <c r="BV28" i="15"/>
  <c r="BV12" i="15" s="1"/>
  <c r="BV13" i="15" s="1"/>
  <c r="BJ28" i="15"/>
  <c r="BJ12" i="15" s="1"/>
  <c r="BJ13" i="15" s="1"/>
  <c r="BL28" i="15"/>
  <c r="BL12" i="15" s="1"/>
  <c r="S28" i="15"/>
  <c r="S12" i="15" s="1"/>
  <c r="S13" i="15" s="1"/>
  <c r="BW28" i="15"/>
  <c r="BW12" i="15" s="1"/>
  <c r="BW13" i="15" s="1"/>
  <c r="BX28" i="15"/>
  <c r="BX12" i="15" s="1"/>
  <c r="CB28" i="15"/>
  <c r="CB12" i="15" s="1"/>
  <c r="R28" i="15"/>
  <c r="R12" i="15" s="1"/>
  <c r="R13" i="15" s="1"/>
  <c r="N28" i="15"/>
  <c r="N12" i="15" s="1"/>
  <c r="N13" i="15" s="1"/>
  <c r="BY28" i="15"/>
  <c r="BY12" i="15" s="1"/>
  <c r="AQ28" i="15"/>
  <c r="AQ12" i="15" s="1"/>
  <c r="AQ13" i="15" s="1"/>
  <c r="BZ28" i="15"/>
  <c r="BZ12" i="15" s="1"/>
  <c r="BZ13" i="15" s="1"/>
  <c r="K28" i="15"/>
  <c r="K12" i="15" s="1"/>
  <c r="K13" i="15" s="1"/>
  <c r="X28" i="15"/>
  <c r="X12" i="15" s="1"/>
  <c r="Z28" i="15"/>
  <c r="Z12" i="15" s="1"/>
  <c r="Z13" i="15" s="1"/>
  <c r="V28" i="15"/>
  <c r="V12" i="15" s="1"/>
  <c r="V13" i="15" s="1"/>
  <c r="AL13" i="17"/>
  <c r="AI33" i="2" s="1"/>
  <c r="AI38" i="2" s="1"/>
  <c r="AN28" i="15"/>
  <c r="AN12" i="15" s="1"/>
  <c r="P28" i="15"/>
  <c r="P12" i="15" s="1"/>
  <c r="BT28" i="15"/>
  <c r="BT12" i="15" s="1"/>
  <c r="BD13" i="17"/>
  <c r="BA33" i="2" s="1"/>
  <c r="BA38" i="2" s="1"/>
  <c r="BI28" i="15"/>
  <c r="BI12" i="15" s="1"/>
  <c r="BI13" i="15" s="1"/>
  <c r="BA28" i="15"/>
  <c r="BA12" i="15" s="1"/>
  <c r="BL13" i="17"/>
  <c r="BI33" i="2" s="1"/>
  <c r="BI38" i="2" s="1"/>
  <c r="BA13" i="17"/>
  <c r="AX33" i="2" s="1"/>
  <c r="AX38" i="2" s="1"/>
  <c r="BT13" i="17"/>
  <c r="BQ33" i="2" s="1"/>
  <c r="BQ38" i="2" s="1"/>
  <c r="AZ13" i="17"/>
  <c r="AW33" i="2" s="1"/>
  <c r="AW38" i="2" s="1"/>
  <c r="BZ13" i="17"/>
  <c r="BW33" i="2" s="1"/>
  <c r="BW38" i="2" s="1"/>
  <c r="CA13" i="17"/>
  <c r="BX33" i="2" s="1"/>
  <c r="BX38" i="2" s="1"/>
  <c r="AU13" i="17"/>
  <c r="AR33" i="2" s="1"/>
  <c r="AR38" i="2" s="1"/>
  <c r="BI13" i="17"/>
  <c r="BF33" i="2" s="1"/>
  <c r="BS13" i="17"/>
  <c r="BP33" i="2" s="1"/>
  <c r="BP38" i="2" s="1"/>
  <c r="R13" i="17"/>
  <c r="O33" i="2" s="1"/>
  <c r="O38" i="2" s="1"/>
  <c r="AE13" i="17"/>
  <c r="AB33" i="2" s="1"/>
  <c r="AB38" i="2" s="1"/>
  <c r="BP13" i="17"/>
  <c r="BM33" i="2" s="1"/>
  <c r="BM38" i="2" s="1"/>
  <c r="CC40" i="15"/>
  <c r="CC29" i="17"/>
  <c r="AD13" i="17"/>
  <c r="AA33" i="2" s="1"/>
  <c r="AA38" i="2" s="1"/>
  <c r="BM13" i="17"/>
  <c r="BJ33" i="2" s="1"/>
  <c r="BJ38" i="2" s="1"/>
  <c r="BC13" i="17"/>
  <c r="AZ33" i="2" s="1"/>
  <c r="AZ38" i="2" s="1"/>
  <c r="BK13" i="17"/>
  <c r="BH33" i="2" s="1"/>
  <c r="BH38" i="2" s="1"/>
  <c r="BR13" i="17"/>
  <c r="BO33" i="2" s="1"/>
  <c r="BW13" i="17"/>
  <c r="BT33" i="2" s="1"/>
  <c r="BT38" i="2" s="1"/>
  <c r="AN13" i="17"/>
  <c r="AK33" i="2" s="1"/>
  <c r="AK38" i="2" s="1"/>
  <c r="W13" i="17"/>
  <c r="T33" i="2" s="1"/>
  <c r="T38" i="2" s="1"/>
  <c r="BU13" i="17"/>
  <c r="BR33" i="2" s="1"/>
  <c r="BR38" i="2" s="1"/>
  <c r="BX13" i="17"/>
  <c r="BU33" i="2" s="1"/>
  <c r="BU38" i="2" s="1"/>
  <c r="O13" i="17"/>
  <c r="L33" i="2" s="1"/>
  <c r="L38" i="2" s="1"/>
  <c r="Q13" i="17"/>
  <c r="N33" i="2" s="1"/>
  <c r="N38" i="2" s="1"/>
  <c r="AW13" i="17"/>
  <c r="AT33" i="2" s="1"/>
  <c r="AT38" i="2" s="1"/>
  <c r="AO13" i="17"/>
  <c r="AL33" i="2" s="1"/>
  <c r="CC81" i="16" l="1"/>
  <c r="CC14" i="16" s="1"/>
  <c r="BZ46" i="2" s="1"/>
  <c r="CC166" i="16"/>
  <c r="CC23" i="16" s="1"/>
  <c r="BZ64" i="2" s="1"/>
  <c r="BE14" i="16"/>
  <c r="BB46" i="2" s="1"/>
  <c r="BE81" i="17"/>
  <c r="BE28" i="17" s="1"/>
  <c r="BE12" i="17" s="1"/>
  <c r="BE20" i="17" s="1"/>
  <c r="E38" i="2"/>
  <c r="CC81" i="10"/>
  <c r="CC14" i="10" s="1"/>
  <c r="BZ43" i="2" s="1"/>
  <c r="AS85" i="10"/>
  <c r="AS21" i="10" s="1"/>
  <c r="AS22" i="10" s="1"/>
  <c r="AP52" i="2" s="1"/>
  <c r="AS14" i="10"/>
  <c r="AP43" i="2" s="1"/>
  <c r="BQ28" i="10"/>
  <c r="BQ12" i="10" s="1"/>
  <c r="BQ13" i="10" s="1"/>
  <c r="BN34" i="2" s="1"/>
  <c r="AG166" i="17"/>
  <c r="BQ199" i="15"/>
  <c r="AS83" i="15"/>
  <c r="AG83" i="15"/>
  <c r="AG81" i="15" s="1"/>
  <c r="BE166" i="17"/>
  <c r="BE85" i="17" s="1"/>
  <c r="BQ83" i="15"/>
  <c r="BQ81" i="15" s="1"/>
  <c r="BQ14" i="15" s="1"/>
  <c r="BE170" i="15"/>
  <c r="BE166" i="15" s="1"/>
  <c r="BE23" i="15" s="1"/>
  <c r="AS168" i="15"/>
  <c r="AS166" i="15" s="1"/>
  <c r="AS23" i="15" s="1"/>
  <c r="G58" i="15"/>
  <c r="CC169" i="15"/>
  <c r="G169" i="15" s="1"/>
  <c r="CC167" i="15"/>
  <c r="G167" i="15" s="1"/>
  <c r="CC166" i="10"/>
  <c r="CC23" i="10" s="1"/>
  <c r="BZ61" i="2" s="1"/>
  <c r="CC198" i="16"/>
  <c r="CC107" i="16"/>
  <c r="CC77" i="16"/>
  <c r="CC76" i="16" s="1"/>
  <c r="CC135" i="16"/>
  <c r="CC114" i="16"/>
  <c r="CC105" i="16"/>
  <c r="CC132" i="16"/>
  <c r="CC151" i="16"/>
  <c r="CC150" i="16" s="1"/>
  <c r="CC133" i="16"/>
  <c r="CC112" i="16"/>
  <c r="CC113" i="16"/>
  <c r="CC143" i="16"/>
  <c r="CC130" i="16"/>
  <c r="CC118" i="16"/>
  <c r="CC139" i="16"/>
  <c r="CC131" i="16"/>
  <c r="CC121" i="16"/>
  <c r="CC109" i="16"/>
  <c r="CC108" i="16"/>
  <c r="CC106" i="16"/>
  <c r="CC138" i="16"/>
  <c r="CC128" i="16"/>
  <c r="CC111" i="16"/>
  <c r="BQ201" i="16"/>
  <c r="U201" i="16"/>
  <c r="AS201" i="16"/>
  <c r="AG201" i="16"/>
  <c r="CC199" i="10"/>
  <c r="CC198" i="10"/>
  <c r="CC82" i="15"/>
  <c r="G82" i="15" s="1"/>
  <c r="CC137" i="15"/>
  <c r="CC154" i="15"/>
  <c r="CC112" i="10"/>
  <c r="CC77" i="10"/>
  <c r="CC76" i="10" s="1"/>
  <c r="CC134" i="10"/>
  <c r="CC135" i="10"/>
  <c r="CC139" i="10"/>
  <c r="CC109" i="10"/>
  <c r="CC88" i="15"/>
  <c r="CC159" i="15"/>
  <c r="CC143" i="10"/>
  <c r="CC132" i="10"/>
  <c r="CC123" i="10"/>
  <c r="CC131" i="10"/>
  <c r="CC113" i="10"/>
  <c r="CC163" i="10"/>
  <c r="CC129" i="10"/>
  <c r="CC119" i="10"/>
  <c r="CC107" i="10"/>
  <c r="CC158" i="10"/>
  <c r="CC138" i="10"/>
  <c r="CC130" i="10"/>
  <c r="CC127" i="10"/>
  <c r="CC111" i="10"/>
  <c r="CC124" i="10"/>
  <c r="CC114" i="10"/>
  <c r="CC105" i="10"/>
  <c r="BE28" i="10"/>
  <c r="BE12" i="10" s="1"/>
  <c r="BE13" i="10" s="1"/>
  <c r="BB34" i="2" s="1"/>
  <c r="AM154" i="15"/>
  <c r="U199" i="15"/>
  <c r="AM139" i="15"/>
  <c r="AM86" i="10"/>
  <c r="CC198" i="17"/>
  <c r="CC83" i="17"/>
  <c r="CC81" i="17" s="1"/>
  <c r="CC76" i="17"/>
  <c r="CC155" i="15"/>
  <c r="CC156" i="15"/>
  <c r="CC161" i="15"/>
  <c r="CC153" i="15"/>
  <c r="CC152" i="15"/>
  <c r="CC157" i="15"/>
  <c r="CC164" i="15"/>
  <c r="CC150" i="17"/>
  <c r="CC162" i="15"/>
  <c r="CC170" i="15"/>
  <c r="AS201" i="17"/>
  <c r="CC178" i="15"/>
  <c r="CC168" i="17"/>
  <c r="CC168" i="15" s="1"/>
  <c r="CC129" i="17"/>
  <c r="CC107" i="17"/>
  <c r="CC126" i="17"/>
  <c r="CC126" i="15" s="1"/>
  <c r="CC135" i="17"/>
  <c r="CC105" i="17"/>
  <c r="CC132" i="17"/>
  <c r="CC111" i="17"/>
  <c r="CC199" i="17"/>
  <c r="CC124" i="17"/>
  <c r="CC138" i="17"/>
  <c r="CC130" i="17"/>
  <c r="CC120" i="17"/>
  <c r="CC120" i="15" s="1"/>
  <c r="CC108" i="17"/>
  <c r="CC139" i="17"/>
  <c r="CC131" i="17"/>
  <c r="CC121" i="17"/>
  <c r="CC109" i="17"/>
  <c r="CC136" i="17"/>
  <c r="CC136" i="15" s="1"/>
  <c r="CC128" i="17"/>
  <c r="CC118" i="17"/>
  <c r="CC106" i="17"/>
  <c r="CB11" i="17"/>
  <c r="BQ86" i="15"/>
  <c r="E201" i="15"/>
  <c r="BE86" i="15"/>
  <c r="AS86" i="15"/>
  <c r="AG86" i="15"/>
  <c r="U86" i="15"/>
  <c r="AH150" i="16"/>
  <c r="AH85" i="16" s="1"/>
  <c r="AH21" i="16" s="1"/>
  <c r="AH159" i="15"/>
  <c r="AH150" i="15" s="1"/>
  <c r="AH85" i="15" s="1"/>
  <c r="AH21" i="15" s="1"/>
  <c r="AH22" i="15" s="1"/>
  <c r="AG150" i="15"/>
  <c r="U150" i="15"/>
  <c r="BC38" i="2"/>
  <c r="H33" i="2"/>
  <c r="H38" i="2" s="1"/>
  <c r="F176" i="15"/>
  <c r="F66" i="15"/>
  <c r="AM153" i="15"/>
  <c r="AM86" i="16"/>
  <c r="F49" i="15"/>
  <c r="AN38" i="2"/>
  <c r="W38" i="2"/>
  <c r="X38" i="2"/>
  <c r="AM86" i="17"/>
  <c r="AS192" i="15"/>
  <c r="AM150" i="17"/>
  <c r="BQ172" i="15"/>
  <c r="BQ166" i="15" s="1"/>
  <c r="BQ23" i="15" s="1"/>
  <c r="BQ166" i="17"/>
  <c r="BQ23" i="17" s="1"/>
  <c r="BN60" i="2" s="1"/>
  <c r="BN65" i="2" s="1"/>
  <c r="AM150" i="10"/>
  <c r="AS14" i="16"/>
  <c r="AM107" i="15"/>
  <c r="AG28" i="10"/>
  <c r="AG12" i="10" s="1"/>
  <c r="CA11" i="17"/>
  <c r="AX11" i="17"/>
  <c r="AL11" i="17"/>
  <c r="AM157" i="15"/>
  <c r="M11" i="17"/>
  <c r="AM118" i="15"/>
  <c r="BY11" i="17"/>
  <c r="AM135" i="15"/>
  <c r="AM162" i="15"/>
  <c r="AS199" i="15"/>
  <c r="AA56" i="2"/>
  <c r="AM143" i="15"/>
  <c r="CC206" i="15"/>
  <c r="BK11" i="17"/>
  <c r="BE85" i="10"/>
  <c r="BE21" i="10" s="1"/>
  <c r="BE22" i="10" s="1"/>
  <c r="BB52" i="2" s="1"/>
  <c r="CC182" i="15"/>
  <c r="G182" i="15" s="1"/>
  <c r="AM111" i="15"/>
  <c r="AM130" i="15"/>
  <c r="AM127" i="15"/>
  <c r="AM163" i="15"/>
  <c r="P11" i="17"/>
  <c r="AM88" i="15"/>
  <c r="AM129" i="15"/>
  <c r="AM113" i="15"/>
  <c r="AM136" i="15"/>
  <c r="BQ28" i="16"/>
  <c r="BQ12" i="16" s="1"/>
  <c r="BQ13" i="16" s="1"/>
  <c r="BN37" i="2" s="1"/>
  <c r="AY11" i="17"/>
  <c r="AE11" i="17"/>
  <c r="Q11" i="17"/>
  <c r="AG198" i="15"/>
  <c r="AM123" i="15"/>
  <c r="CC184" i="15"/>
  <c r="G184" i="15" s="1"/>
  <c r="CC98" i="15"/>
  <c r="G98" i="15" s="1"/>
  <c r="BE191" i="15"/>
  <c r="AT11" i="17"/>
  <c r="BI11" i="17"/>
  <c r="CC99" i="15"/>
  <c r="G99" i="15" s="1"/>
  <c r="AC11" i="17"/>
  <c r="AD11" i="17"/>
  <c r="X11" i="17"/>
  <c r="BZ11" i="17"/>
  <c r="AM137" i="15"/>
  <c r="CC101" i="15"/>
  <c r="G101" i="15" s="1"/>
  <c r="CC96" i="15"/>
  <c r="G96" i="15" s="1"/>
  <c r="BQ191" i="15"/>
  <c r="AZ11" i="17"/>
  <c r="AM112" i="15"/>
  <c r="CC94" i="15"/>
  <c r="CC205" i="15"/>
  <c r="AM133" i="15"/>
  <c r="AM161" i="15"/>
  <c r="BE192" i="15"/>
  <c r="S11" i="17"/>
  <c r="BS11" i="17"/>
  <c r="BB11" i="17"/>
  <c r="BU11" i="17"/>
  <c r="CC100" i="15"/>
  <c r="G100" i="15" s="1"/>
  <c r="AM164" i="15"/>
  <c r="AM109" i="15"/>
  <c r="AS191" i="15"/>
  <c r="CC193" i="15"/>
  <c r="G193" i="15" s="1"/>
  <c r="K11" i="17"/>
  <c r="L11" i="17"/>
  <c r="BW11" i="17"/>
  <c r="BD11" i="17"/>
  <c r="AK11" i="17"/>
  <c r="CC103" i="15"/>
  <c r="G103" i="15" s="1"/>
  <c r="BE198" i="15"/>
  <c r="AM132" i="15"/>
  <c r="CC102" i="15"/>
  <c r="G102" i="15" s="1"/>
  <c r="AM120" i="15"/>
  <c r="AG191" i="15"/>
  <c r="AM114" i="15"/>
  <c r="AG28" i="16"/>
  <c r="AG12" i="16" s="1"/>
  <c r="AG13" i="16" s="1"/>
  <c r="AD37" i="2" s="1"/>
  <c r="CC177" i="15"/>
  <c r="G177" i="15" s="1"/>
  <c r="CC194" i="15"/>
  <c r="G194" i="15" s="1"/>
  <c r="G144" i="15"/>
  <c r="AM138" i="15"/>
  <c r="AM121" i="15"/>
  <c r="AM155" i="15"/>
  <c r="BE199" i="15"/>
  <c r="U198" i="15"/>
  <c r="BQ198" i="15"/>
  <c r="AM128" i="15"/>
  <c r="AM158" i="15"/>
  <c r="AM131" i="15"/>
  <c r="AM156" i="15"/>
  <c r="AG192" i="15"/>
  <c r="BQ192" i="15"/>
  <c r="AM119" i="15"/>
  <c r="AM152" i="15"/>
  <c r="AM151" i="15"/>
  <c r="U192" i="15"/>
  <c r="CC183" i="15"/>
  <c r="G183" i="15" s="1"/>
  <c r="AS198" i="15"/>
  <c r="CC203" i="15"/>
  <c r="G203" i="15" s="1"/>
  <c r="CC181" i="15"/>
  <c r="G181" i="15" s="1"/>
  <c r="AM124" i="15"/>
  <c r="AM134" i="15"/>
  <c r="AG199" i="15"/>
  <c r="AM126" i="15"/>
  <c r="AM160" i="15"/>
  <c r="G141" i="15"/>
  <c r="G149" i="15"/>
  <c r="G125" i="15"/>
  <c r="G188" i="15"/>
  <c r="G145" i="15"/>
  <c r="G190" i="15"/>
  <c r="CC97" i="15"/>
  <c r="G97" i="15" s="1"/>
  <c r="CC95" i="15"/>
  <c r="G95" i="15" s="1"/>
  <c r="G189" i="15"/>
  <c r="G142" i="15"/>
  <c r="G187" i="15"/>
  <c r="G171" i="15"/>
  <c r="G140" i="15"/>
  <c r="AM108" i="15"/>
  <c r="BG11" i="17"/>
  <c r="H11" i="17"/>
  <c r="AW11" i="17"/>
  <c r="I56" i="2"/>
  <c r="T11" i="17"/>
  <c r="BP11" i="17"/>
  <c r="BT11" i="17"/>
  <c r="Z11" i="17"/>
  <c r="AM106" i="15"/>
  <c r="AM105" i="15"/>
  <c r="R11" i="17"/>
  <c r="AA11" i="17"/>
  <c r="BH11" i="17"/>
  <c r="BC11" i="17"/>
  <c r="BV11" i="17"/>
  <c r="W56" i="2"/>
  <c r="Q56" i="2"/>
  <c r="AM76" i="17"/>
  <c r="AM77" i="15"/>
  <c r="G201" i="10"/>
  <c r="U56" i="2"/>
  <c r="K56" i="2"/>
  <c r="BO38" i="2"/>
  <c r="G50" i="2"/>
  <c r="AB56" i="2"/>
  <c r="H59" i="2"/>
  <c r="G41" i="2"/>
  <c r="I3" i="2"/>
  <c r="I32" i="2" s="1"/>
  <c r="H41" i="2"/>
  <c r="G68" i="2"/>
  <c r="G32" i="2"/>
  <c r="H50" i="2"/>
  <c r="H32" i="2"/>
  <c r="G59" i="2"/>
  <c r="F56" i="2"/>
  <c r="P56" i="2"/>
  <c r="AJ11" i="17"/>
  <c r="BF11" i="17"/>
  <c r="BR11" i="17"/>
  <c r="X85" i="15"/>
  <c r="X21" i="15" s="1"/>
  <c r="X22" i="15" s="1"/>
  <c r="AL38" i="2"/>
  <c r="K85" i="15"/>
  <c r="K21" i="15" s="1"/>
  <c r="K22" i="15" s="1"/>
  <c r="S85" i="15"/>
  <c r="S21" i="15" s="1"/>
  <c r="S22" i="15" s="1"/>
  <c r="AF85" i="15"/>
  <c r="AF21" i="15" s="1"/>
  <c r="AF22" i="15" s="1"/>
  <c r="L85" i="15"/>
  <c r="L21" i="15" s="1"/>
  <c r="L22" i="15" s="1"/>
  <c r="T85" i="15"/>
  <c r="T21" i="15" s="1"/>
  <c r="T22" i="15" s="1"/>
  <c r="AA85" i="15"/>
  <c r="AA21" i="15" s="1"/>
  <c r="AA22" i="15" s="1"/>
  <c r="V85" i="15"/>
  <c r="V21" i="15" s="1"/>
  <c r="V22" i="15" s="1"/>
  <c r="AB85" i="15"/>
  <c r="AB21" i="15" s="1"/>
  <c r="AB22" i="15" s="1"/>
  <c r="AH11" i="17"/>
  <c r="AO11" i="17"/>
  <c r="AQ11" i="17"/>
  <c r="BJ11" i="17"/>
  <c r="H85" i="15"/>
  <c r="H21" i="15" s="1"/>
  <c r="H22" i="15" s="1"/>
  <c r="BE201" i="17"/>
  <c r="U166" i="15"/>
  <c r="U23" i="15" s="1"/>
  <c r="Y11" i="17"/>
  <c r="BX11" i="17"/>
  <c r="N11" i="17"/>
  <c r="V56" i="2"/>
  <c r="Y85" i="15"/>
  <c r="Y21" i="15" s="1"/>
  <c r="Y22" i="15" s="1"/>
  <c r="N85" i="15"/>
  <c r="N21" i="15" s="1"/>
  <c r="N22" i="15" s="1"/>
  <c r="AR11" i="17"/>
  <c r="AB11" i="17"/>
  <c r="BN11" i="17"/>
  <c r="AN11" i="17"/>
  <c r="M85" i="15"/>
  <c r="M21" i="15" s="1"/>
  <c r="M22" i="15" s="1"/>
  <c r="Q85" i="15"/>
  <c r="Q21" i="15" s="1"/>
  <c r="Q22" i="15" s="1"/>
  <c r="O85" i="15"/>
  <c r="O21" i="15" s="1"/>
  <c r="O22" i="15" s="1"/>
  <c r="BL11" i="17"/>
  <c r="J85" i="15"/>
  <c r="J21" i="15" s="1"/>
  <c r="J22" i="15" s="1"/>
  <c r="R85" i="15"/>
  <c r="R21" i="15" s="1"/>
  <c r="R22" i="15" s="1"/>
  <c r="Z85" i="15"/>
  <c r="Z21" i="15" s="1"/>
  <c r="Z22" i="15" s="1"/>
  <c r="AU11" i="17"/>
  <c r="O11" i="17"/>
  <c r="V11" i="17"/>
  <c r="W85" i="15"/>
  <c r="W21" i="15" s="1"/>
  <c r="W22" i="15" s="1"/>
  <c r="AE85" i="15"/>
  <c r="AE21" i="15" s="1"/>
  <c r="AE22" i="15" s="1"/>
  <c r="I85" i="15"/>
  <c r="I21" i="15" s="1"/>
  <c r="I22" i="15" s="1"/>
  <c r="BO11" i="17"/>
  <c r="AV11" i="17"/>
  <c r="AM79" i="15"/>
  <c r="W11" i="17"/>
  <c r="AP11" i="17"/>
  <c r="BM11" i="17"/>
  <c r="BA11" i="17"/>
  <c r="AG79" i="15"/>
  <c r="AI11" i="17"/>
  <c r="U79" i="15"/>
  <c r="T56" i="2"/>
  <c r="AF11" i="17"/>
  <c r="AG201" i="17"/>
  <c r="BQ201" i="17"/>
  <c r="U201" i="17"/>
  <c r="U14" i="17"/>
  <c r="R42" i="2" s="1"/>
  <c r="R47" i="2" s="1"/>
  <c r="U81" i="15"/>
  <c r="BE81" i="15"/>
  <c r="BE14" i="15" s="1"/>
  <c r="AS14" i="17"/>
  <c r="AP42" i="2" s="1"/>
  <c r="AG23" i="17"/>
  <c r="AG166" i="15"/>
  <c r="AG23" i="15" s="1"/>
  <c r="AG14" i="17"/>
  <c r="AD42" i="2" s="1"/>
  <c r="AD47" i="2" s="1"/>
  <c r="AS23" i="17"/>
  <c r="AP60" i="2" s="1"/>
  <c r="AP65" i="2" s="1"/>
  <c r="I14" i="17"/>
  <c r="F42" i="2" s="1"/>
  <c r="F47" i="2" s="1"/>
  <c r="I81" i="15"/>
  <c r="I14" i="15" s="1"/>
  <c r="AS13" i="10"/>
  <c r="AP34" i="2" s="1"/>
  <c r="BQ85" i="10"/>
  <c r="BQ21" i="10" s="1"/>
  <c r="BQ22" i="10" s="1"/>
  <c r="BN52" i="2" s="1"/>
  <c r="BS38" i="2"/>
  <c r="J38" i="2"/>
  <c r="BF38" i="2"/>
  <c r="AM13" i="16"/>
  <c r="AJ37" i="2" s="1"/>
  <c r="BB43" i="2"/>
  <c r="AS85" i="17"/>
  <c r="BH13" i="15"/>
  <c r="P11" i="15"/>
  <c r="BE14" i="17"/>
  <c r="BB42" i="2" s="1"/>
  <c r="BQ14" i="17"/>
  <c r="BN42" i="2" s="1"/>
  <c r="BN47" i="2" s="1"/>
  <c r="BQ28" i="17"/>
  <c r="BQ12" i="17" s="1"/>
  <c r="BQ20" i="17" s="1"/>
  <c r="AG28" i="17"/>
  <c r="AG12" i="17" s="1"/>
  <c r="AG20" i="17" s="1"/>
  <c r="AW13" i="15"/>
  <c r="I28" i="17"/>
  <c r="I12" i="17" s="1"/>
  <c r="I11" i="17" s="1"/>
  <c r="AZ13" i="15"/>
  <c r="AB13" i="15"/>
  <c r="AR13" i="15"/>
  <c r="AJ13" i="15"/>
  <c r="U28" i="17"/>
  <c r="U12" i="17" s="1"/>
  <c r="BU13" i="15"/>
  <c r="BM13" i="15"/>
  <c r="AO13" i="15"/>
  <c r="AM81" i="17"/>
  <c r="BD13" i="15"/>
  <c r="AK13" i="15"/>
  <c r="CA13" i="15"/>
  <c r="AV13" i="15"/>
  <c r="T13" i="15"/>
  <c r="AS76" i="17"/>
  <c r="AS79" i="15" s="1"/>
  <c r="AC11" i="15"/>
  <c r="X13" i="15"/>
  <c r="BX13" i="15"/>
  <c r="CB13" i="15"/>
  <c r="BP13" i="15"/>
  <c r="L13" i="15"/>
  <c r="P13" i="15"/>
  <c r="AF13" i="15"/>
  <c r="AD11" i="15"/>
  <c r="BT13" i="15"/>
  <c r="I76" i="15"/>
  <c r="BL13" i="15"/>
  <c r="AN13" i="15"/>
  <c r="BY13" i="15"/>
  <c r="BA13" i="15"/>
  <c r="G40" i="15"/>
  <c r="CC29" i="15"/>
  <c r="CC28" i="16" l="1"/>
  <c r="CC12" i="16" s="1"/>
  <c r="BE13" i="16"/>
  <c r="BB37" i="2" s="1"/>
  <c r="G23" i="16"/>
  <c r="G14" i="16"/>
  <c r="CC28" i="10"/>
  <c r="CC12" i="10" s="1"/>
  <c r="CC13" i="10" s="1"/>
  <c r="G14" i="10"/>
  <c r="G168" i="15"/>
  <c r="CC135" i="15"/>
  <c r="G135" i="15" s="1"/>
  <c r="CC163" i="15"/>
  <c r="G163" i="15" s="1"/>
  <c r="G23" i="10"/>
  <c r="BE23" i="17"/>
  <c r="BB60" i="2" s="1"/>
  <c r="BB65" i="2" s="1"/>
  <c r="G170" i="15"/>
  <c r="G152" i="15"/>
  <c r="CC14" i="17"/>
  <c r="BZ42" i="2" s="1"/>
  <c r="BZ47" i="2" s="1"/>
  <c r="CC28" i="17"/>
  <c r="CC12" i="17" s="1"/>
  <c r="CC20" i="17" s="1"/>
  <c r="CC83" i="15"/>
  <c r="G83" i="15" s="1"/>
  <c r="CC150" i="10"/>
  <c r="CC113" i="15"/>
  <c r="G113" i="15" s="1"/>
  <c r="F169" i="15"/>
  <c r="CC121" i="15"/>
  <c r="G121" i="15" s="1"/>
  <c r="CC128" i="15"/>
  <c r="G128" i="15" s="1"/>
  <c r="CC114" i="15"/>
  <c r="G114" i="15" s="1"/>
  <c r="CC106" i="15"/>
  <c r="G106" i="15" s="1"/>
  <c r="CC108" i="15"/>
  <c r="G108" i="15" s="1"/>
  <c r="G154" i="15"/>
  <c r="CC133" i="15"/>
  <c r="G133" i="15" s="1"/>
  <c r="CC130" i="15"/>
  <c r="G130" i="15" s="1"/>
  <c r="CC111" i="15"/>
  <c r="G111" i="15" s="1"/>
  <c r="AP46" i="2"/>
  <c r="AP47" i="2" s="1"/>
  <c r="CC139" i="15"/>
  <c r="G139" i="15" s="1"/>
  <c r="CC151" i="15"/>
  <c r="G151" i="15" s="1"/>
  <c r="AS13" i="16"/>
  <c r="AP37" i="2" s="1"/>
  <c r="CC201" i="16"/>
  <c r="CC86" i="16"/>
  <c r="CC118" i="15"/>
  <c r="CC131" i="15"/>
  <c r="G131" i="15" s="1"/>
  <c r="CC132" i="15"/>
  <c r="G132" i="15" s="1"/>
  <c r="G137" i="15"/>
  <c r="G126" i="15"/>
  <c r="G156" i="15"/>
  <c r="G164" i="15"/>
  <c r="CC86" i="10"/>
  <c r="G157" i="15"/>
  <c r="CC109" i="15"/>
  <c r="G109" i="15" s="1"/>
  <c r="CC105" i="15"/>
  <c r="G105" i="15" s="1"/>
  <c r="CC129" i="15"/>
  <c r="G129" i="15" s="1"/>
  <c r="CC160" i="15"/>
  <c r="G160" i="15" s="1"/>
  <c r="CC77" i="15"/>
  <c r="CC76" i="15" s="1"/>
  <c r="CC112" i="15"/>
  <c r="G112" i="15" s="1"/>
  <c r="CC138" i="15"/>
  <c r="G138" i="15" s="1"/>
  <c r="CC107" i="15"/>
  <c r="G107" i="15" s="1"/>
  <c r="CC158" i="15"/>
  <c r="G158" i="15" s="1"/>
  <c r="CC124" i="15"/>
  <c r="CC127" i="15"/>
  <c r="G127" i="15" s="1"/>
  <c r="CC119" i="15"/>
  <c r="G119" i="15" s="1"/>
  <c r="CC123" i="15"/>
  <c r="G123" i="15" s="1"/>
  <c r="CC143" i="15"/>
  <c r="G143" i="15" s="1"/>
  <c r="CC134" i="15"/>
  <c r="G134" i="15" s="1"/>
  <c r="CC166" i="15"/>
  <c r="CC23" i="15" s="1"/>
  <c r="G161" i="15"/>
  <c r="G172" i="15"/>
  <c r="G136" i="15"/>
  <c r="G120" i="15"/>
  <c r="CC166" i="17"/>
  <c r="CC23" i="17" s="1"/>
  <c r="BZ60" i="2" s="1"/>
  <c r="BZ65" i="2" s="1"/>
  <c r="G155" i="15"/>
  <c r="CC86" i="17"/>
  <c r="G153" i="15"/>
  <c r="G162" i="15"/>
  <c r="CC201" i="17"/>
  <c r="G88" i="15"/>
  <c r="AM86" i="15"/>
  <c r="G94" i="15"/>
  <c r="J3" i="2"/>
  <c r="J68" i="2" s="1"/>
  <c r="AJ150" i="16"/>
  <c r="AJ85" i="16" s="1"/>
  <c r="AJ21" i="16" s="1"/>
  <c r="AJ159" i="15"/>
  <c r="AJ150" i="15" s="1"/>
  <c r="AJ85" i="15" s="1"/>
  <c r="AJ21" i="15" s="1"/>
  <c r="AH22" i="16"/>
  <c r="AE55" i="2" s="1"/>
  <c r="AE56" i="2" s="1"/>
  <c r="AH11" i="16"/>
  <c r="AI150" i="16"/>
  <c r="AI85" i="16" s="1"/>
  <c r="AI21" i="16" s="1"/>
  <c r="AI159" i="15"/>
  <c r="AI150" i="15" s="1"/>
  <c r="AI85" i="15" s="1"/>
  <c r="AI21" i="15" s="1"/>
  <c r="AI22" i="15" s="1"/>
  <c r="U20" i="17"/>
  <c r="AG13" i="10"/>
  <c r="AD34" i="2" s="1"/>
  <c r="F140" i="15"/>
  <c r="F142" i="15"/>
  <c r="F125" i="15"/>
  <c r="F190" i="15"/>
  <c r="F82" i="15"/>
  <c r="C82" i="15" s="1"/>
  <c r="C171" i="15"/>
  <c r="F149" i="15"/>
  <c r="F177" i="15"/>
  <c r="F145" i="15"/>
  <c r="F141" i="15"/>
  <c r="F203" i="15"/>
  <c r="F144" i="15"/>
  <c r="C169" i="15"/>
  <c r="F194" i="15"/>
  <c r="F193" i="15"/>
  <c r="F189" i="15"/>
  <c r="F188" i="15"/>
  <c r="F187" i="15"/>
  <c r="F184" i="15"/>
  <c r="F183" i="15"/>
  <c r="F182" i="15"/>
  <c r="F181" i="15"/>
  <c r="F103" i="15"/>
  <c r="F101" i="15"/>
  <c r="F102" i="15"/>
  <c r="F98" i="15"/>
  <c r="F95" i="15"/>
  <c r="F97" i="15"/>
  <c r="F100" i="15"/>
  <c r="F96" i="15"/>
  <c r="F99" i="15"/>
  <c r="F58" i="15"/>
  <c r="F40" i="15"/>
  <c r="G178" i="15"/>
  <c r="AD60" i="2"/>
  <c r="AD65" i="2" s="1"/>
  <c r="CC13" i="16"/>
  <c r="BZ37" i="2" s="1"/>
  <c r="CC198" i="15"/>
  <c r="G198" i="15" s="1"/>
  <c r="CC192" i="15"/>
  <c r="G192" i="15" s="1"/>
  <c r="CC191" i="15"/>
  <c r="G191" i="15" s="1"/>
  <c r="F167" i="15"/>
  <c r="C167" i="15"/>
  <c r="CC199" i="15"/>
  <c r="G199" i="15" s="1"/>
  <c r="F171" i="15"/>
  <c r="G205" i="15"/>
  <c r="G206" i="15"/>
  <c r="U201" i="10"/>
  <c r="U201" i="15" s="1"/>
  <c r="BE201" i="10"/>
  <c r="BE201" i="15" s="1"/>
  <c r="AG201" i="10"/>
  <c r="AG201" i="15" s="1"/>
  <c r="BQ201" i="10"/>
  <c r="BQ201" i="15" s="1"/>
  <c r="AS201" i="10"/>
  <c r="AS201" i="15" s="1"/>
  <c r="I59" i="2"/>
  <c r="I41" i="2"/>
  <c r="I68" i="2"/>
  <c r="I50" i="2"/>
  <c r="H11" i="15"/>
  <c r="M11" i="15"/>
  <c r="AA11" i="15"/>
  <c r="AF11" i="15"/>
  <c r="W11" i="15"/>
  <c r="N11" i="15"/>
  <c r="L11" i="15"/>
  <c r="Z11" i="15"/>
  <c r="AH11" i="15"/>
  <c r="K11" i="15"/>
  <c r="O11" i="15"/>
  <c r="AB11" i="15"/>
  <c r="V11" i="15"/>
  <c r="S11" i="15"/>
  <c r="X11" i="15"/>
  <c r="U76" i="15"/>
  <c r="U28" i="15" s="1"/>
  <c r="U12" i="15" s="1"/>
  <c r="AE11" i="15"/>
  <c r="Y11" i="15"/>
  <c r="T11" i="15"/>
  <c r="R11" i="15"/>
  <c r="AG76" i="15"/>
  <c r="AG28" i="15" s="1"/>
  <c r="AG12" i="15" s="1"/>
  <c r="Q11" i="15"/>
  <c r="AS81" i="15"/>
  <c r="AS14" i="15" s="1"/>
  <c r="AS21" i="17"/>
  <c r="AS22" i="17" s="1"/>
  <c r="AP51" i="2" s="1"/>
  <c r="BE21" i="17"/>
  <c r="AM76" i="15"/>
  <c r="AM166" i="15"/>
  <c r="AM23" i="15" s="1"/>
  <c r="I79" i="15"/>
  <c r="I28" i="15" s="1"/>
  <c r="I12" i="15" s="1"/>
  <c r="I11" i="15" s="1"/>
  <c r="AG14" i="15"/>
  <c r="AS28" i="17"/>
  <c r="AS12" i="17" s="1"/>
  <c r="U14" i="15"/>
  <c r="BQ28" i="15"/>
  <c r="BQ12" i="15" s="1"/>
  <c r="BQ13" i="15" s="1"/>
  <c r="BE28" i="15"/>
  <c r="BE12" i="15" s="1"/>
  <c r="BE13" i="15" s="1"/>
  <c r="AM14" i="17"/>
  <c r="AJ42" i="2" s="1"/>
  <c r="AJ47" i="2" s="1"/>
  <c r="BB47" i="2"/>
  <c r="BZ34" i="2"/>
  <c r="BQ13" i="17"/>
  <c r="BN33" i="2" s="1"/>
  <c r="BN38" i="2" s="1"/>
  <c r="BE13" i="17"/>
  <c r="BB33" i="2" s="1"/>
  <c r="AG13" i="17"/>
  <c r="AD33" i="2" s="1"/>
  <c r="I13" i="17"/>
  <c r="F33" i="2" s="1"/>
  <c r="F38" i="2" s="1"/>
  <c r="U13" i="17"/>
  <c r="AM28" i="17"/>
  <c r="AM12" i="17" s="1"/>
  <c r="AM20" i="17" s="1"/>
  <c r="G57" i="15"/>
  <c r="BB38" i="2" l="1"/>
  <c r="J41" i="2"/>
  <c r="J50" i="2"/>
  <c r="J32" i="2"/>
  <c r="K3" i="2"/>
  <c r="K68" i="2" s="1"/>
  <c r="J59" i="2"/>
  <c r="F168" i="15"/>
  <c r="BE22" i="17"/>
  <c r="BB51" i="2" s="1"/>
  <c r="F170" i="15"/>
  <c r="CC81" i="15"/>
  <c r="CC14" i="15" s="1"/>
  <c r="F83" i="15"/>
  <c r="C83" i="15" s="1"/>
  <c r="F152" i="15"/>
  <c r="F156" i="15"/>
  <c r="F121" i="15"/>
  <c r="F135" i="15"/>
  <c r="F137" i="15"/>
  <c r="F153" i="15"/>
  <c r="F161" i="15"/>
  <c r="F138" i="15"/>
  <c r="F88" i="15"/>
  <c r="F120" i="15"/>
  <c r="F157" i="15"/>
  <c r="F162" i="15"/>
  <c r="F163" i="15"/>
  <c r="F164" i="15"/>
  <c r="F128" i="15"/>
  <c r="F154" i="15"/>
  <c r="F155" i="15"/>
  <c r="F136" i="15"/>
  <c r="F130" i="15"/>
  <c r="F151" i="15"/>
  <c r="F114" i="15"/>
  <c r="F113" i="15"/>
  <c r="F108" i="15"/>
  <c r="F106" i="15"/>
  <c r="F107" i="15"/>
  <c r="F133" i="15"/>
  <c r="F131" i="15"/>
  <c r="F126" i="15"/>
  <c r="CC150" i="15"/>
  <c r="F139" i="15"/>
  <c r="G23" i="15"/>
  <c r="F111" i="15"/>
  <c r="F158" i="15"/>
  <c r="F129" i="15"/>
  <c r="F112" i="15"/>
  <c r="F105" i="15"/>
  <c r="F109" i="15"/>
  <c r="G124" i="15"/>
  <c r="CC86" i="15"/>
  <c r="G77" i="15"/>
  <c r="F172" i="15"/>
  <c r="F123" i="15"/>
  <c r="F119" i="15"/>
  <c r="F127" i="15"/>
  <c r="F134" i="15"/>
  <c r="F143" i="15"/>
  <c r="CC201" i="10"/>
  <c r="F132" i="15"/>
  <c r="F160" i="15"/>
  <c r="F94" i="15"/>
  <c r="G86" i="15"/>
  <c r="AD38" i="2"/>
  <c r="AJ22" i="15"/>
  <c r="AJ11" i="15"/>
  <c r="AK150" i="16"/>
  <c r="AK85" i="16" s="1"/>
  <c r="AK21" i="16" s="1"/>
  <c r="AK159" i="15"/>
  <c r="AK150" i="15" s="1"/>
  <c r="AK85" i="15" s="1"/>
  <c r="AK21" i="15" s="1"/>
  <c r="AJ22" i="16"/>
  <c r="AG55" i="2" s="1"/>
  <c r="AG56" i="2" s="1"/>
  <c r="AJ11" i="16"/>
  <c r="AI22" i="16"/>
  <c r="AF55" i="2" s="1"/>
  <c r="AF56" i="2" s="1"/>
  <c r="AI11" i="16"/>
  <c r="AI11" i="15"/>
  <c r="F198" i="15"/>
  <c r="F205" i="15"/>
  <c r="F199" i="15"/>
  <c r="F191" i="15"/>
  <c r="F206" i="15"/>
  <c r="G23" i="17"/>
  <c r="F57" i="15"/>
  <c r="F192" i="15"/>
  <c r="F178" i="15"/>
  <c r="CC13" i="17"/>
  <c r="BZ33" i="2" s="1"/>
  <c r="BZ38" i="2" s="1"/>
  <c r="AS13" i="17"/>
  <c r="AP33" i="2" s="1"/>
  <c r="AP38" i="2" s="1"/>
  <c r="AS20" i="17"/>
  <c r="G207" i="15"/>
  <c r="K59" i="2"/>
  <c r="G14" i="17"/>
  <c r="AG13" i="15"/>
  <c r="AM81" i="15"/>
  <c r="AM28" i="15" s="1"/>
  <c r="AM12" i="15" s="1"/>
  <c r="G79" i="15"/>
  <c r="G166" i="15"/>
  <c r="AS76" i="15"/>
  <c r="AS28" i="15" s="1"/>
  <c r="AS12" i="15" s="1"/>
  <c r="AS13" i="15" s="1"/>
  <c r="U13" i="15"/>
  <c r="AM13" i="17"/>
  <c r="AJ33" i="2" s="1"/>
  <c r="AJ38" i="2" s="1"/>
  <c r="G81" i="15"/>
  <c r="R33" i="2"/>
  <c r="R38" i="2" s="1"/>
  <c r="I13" i="15"/>
  <c r="K32" i="2" l="1"/>
  <c r="L3" i="2"/>
  <c r="L68" i="2" s="1"/>
  <c r="K41" i="2"/>
  <c r="K50" i="2"/>
  <c r="CC28" i="15"/>
  <c r="CC12" i="15" s="1"/>
  <c r="CC13" i="15" s="1"/>
  <c r="F124" i="15"/>
  <c r="F77" i="15"/>
  <c r="G76" i="15"/>
  <c r="L32" i="2"/>
  <c r="L59" i="2"/>
  <c r="L41" i="2"/>
  <c r="AL150" i="16"/>
  <c r="AL85" i="16" s="1"/>
  <c r="AL21" i="16" s="1"/>
  <c r="AL159" i="15"/>
  <c r="AK11" i="16"/>
  <c r="AK22" i="16"/>
  <c r="AH55" i="2" s="1"/>
  <c r="AH56" i="2" s="1"/>
  <c r="AK22" i="15"/>
  <c r="AK11" i="15"/>
  <c r="F207" i="15"/>
  <c r="F166" i="15"/>
  <c r="F81" i="15"/>
  <c r="F79" i="15"/>
  <c r="G20" i="17"/>
  <c r="CC201" i="15"/>
  <c r="G201" i="15" s="1"/>
  <c r="M3" i="2"/>
  <c r="M50" i="2" s="1"/>
  <c r="AM14" i="15"/>
  <c r="G14" i="15" s="1"/>
  <c r="F76" i="15" l="1"/>
  <c r="L50" i="2"/>
  <c r="N3" i="2"/>
  <c r="N41" i="2" s="1"/>
  <c r="M68" i="2"/>
  <c r="M41" i="2"/>
  <c r="M32" i="2"/>
  <c r="M59" i="2"/>
  <c r="AL150" i="15"/>
  <c r="AM159" i="15"/>
  <c r="AM150" i="15" s="1"/>
  <c r="AM150" i="16"/>
  <c r="AL22" i="16"/>
  <c r="AI55" i="2" s="1"/>
  <c r="AI56" i="2" s="1"/>
  <c r="AL11" i="16"/>
  <c r="F201" i="15"/>
  <c r="G180" i="15"/>
  <c r="AM13" i="15"/>
  <c r="N59" i="2" l="1"/>
  <c r="N32" i="2"/>
  <c r="N50" i="2"/>
  <c r="N68" i="2"/>
  <c r="O3" i="2"/>
  <c r="O59" i="2" s="1"/>
  <c r="AN150" i="16"/>
  <c r="AN85" i="16" s="1"/>
  <c r="AN21" i="16" s="1"/>
  <c r="AN159" i="15"/>
  <c r="AL85" i="15"/>
  <c r="AL21" i="15" s="1"/>
  <c r="F180" i="15"/>
  <c r="BQ85" i="17"/>
  <c r="P3" i="2" l="1"/>
  <c r="P50" i="2" s="1"/>
  <c r="O68" i="2"/>
  <c r="O41" i="2"/>
  <c r="O50" i="2"/>
  <c r="O32" i="2"/>
  <c r="AL22" i="15"/>
  <c r="AL11" i="15"/>
  <c r="AN150" i="15"/>
  <c r="AN22" i="16"/>
  <c r="AK55" i="2" s="1"/>
  <c r="AK56" i="2" s="1"/>
  <c r="AN11" i="16"/>
  <c r="AO150" i="16"/>
  <c r="AO159" i="15"/>
  <c r="AO150" i="15" s="1"/>
  <c r="AO85" i="15" s="1"/>
  <c r="AO21" i="15" s="1"/>
  <c r="BQ21" i="17"/>
  <c r="P32" i="2" l="1"/>
  <c r="P68" i="2"/>
  <c r="P41" i="2"/>
  <c r="Q3" i="2"/>
  <c r="Q68" i="2" s="1"/>
  <c r="P59" i="2"/>
  <c r="AO85" i="16"/>
  <c r="AO21" i="16" s="1"/>
  <c r="AQ150" i="16"/>
  <c r="AQ85" i="16" s="1"/>
  <c r="AQ21" i="16" s="1"/>
  <c r="AQ159" i="15"/>
  <c r="AQ150" i="15" s="1"/>
  <c r="AQ85" i="15" s="1"/>
  <c r="AQ21" i="15" s="1"/>
  <c r="AP150" i="16"/>
  <c r="AP85" i="16" s="1"/>
  <c r="AP21" i="16" s="1"/>
  <c r="AP159" i="15"/>
  <c r="AN85" i="15"/>
  <c r="AN21" i="15" s="1"/>
  <c r="AO22" i="15"/>
  <c r="AO11" i="15"/>
  <c r="BQ22" i="17"/>
  <c r="Q41" i="2" l="1"/>
  <c r="Q32" i="2"/>
  <c r="Q59" i="2"/>
  <c r="R3" i="2"/>
  <c r="S3" i="2" s="1"/>
  <c r="Q50" i="2"/>
  <c r="AP150" i="15"/>
  <c r="AP11" i="16"/>
  <c r="AP22" i="16"/>
  <c r="AM55" i="2" s="1"/>
  <c r="AM56" i="2" s="1"/>
  <c r="AQ22" i="16"/>
  <c r="AN55" i="2" s="1"/>
  <c r="AN56" i="2" s="1"/>
  <c r="AQ11" i="16"/>
  <c r="AQ22" i="15"/>
  <c r="AQ11" i="15"/>
  <c r="AN22" i="15"/>
  <c r="AN11" i="15"/>
  <c r="AR150" i="16"/>
  <c r="AR85" i="16" s="1"/>
  <c r="AR21" i="16" s="1"/>
  <c r="AR159" i="15"/>
  <c r="AR150" i="15" s="1"/>
  <c r="AR85" i="15" s="1"/>
  <c r="AR21" i="15" s="1"/>
  <c r="AO22" i="16"/>
  <c r="AL55" i="2" s="1"/>
  <c r="AL56" i="2" s="1"/>
  <c r="AO11" i="16"/>
  <c r="BN51" i="2"/>
  <c r="R68" i="2" l="1"/>
  <c r="R41" i="2"/>
  <c r="R50" i="2"/>
  <c r="R32" i="2"/>
  <c r="R59" i="2"/>
  <c r="AR22" i="16"/>
  <c r="AO55" i="2" s="1"/>
  <c r="AO56" i="2" s="1"/>
  <c r="AR11" i="16"/>
  <c r="AT150" i="16"/>
  <c r="AT85" i="16" s="1"/>
  <c r="AT21" i="16" s="1"/>
  <c r="AT159" i="15"/>
  <c r="AT150" i="15" s="1"/>
  <c r="AT85" i="15" s="1"/>
  <c r="AT21" i="15" s="1"/>
  <c r="AS150" i="16"/>
  <c r="AS159" i="15"/>
  <c r="AR22" i="15"/>
  <c r="AR11" i="15"/>
  <c r="AP85" i="15"/>
  <c r="AP21" i="15" s="1"/>
  <c r="F86" i="15"/>
  <c r="S59" i="2"/>
  <c r="S68" i="2"/>
  <c r="S50" i="2"/>
  <c r="S32" i="2"/>
  <c r="T3" i="2"/>
  <c r="S41" i="2"/>
  <c r="AS150" i="15" l="1"/>
  <c r="AP22" i="15"/>
  <c r="AP11" i="15"/>
  <c r="AS85" i="16"/>
  <c r="AS21" i="16" s="1"/>
  <c r="AS22" i="16" s="1"/>
  <c r="AP55" i="2" s="1"/>
  <c r="AP56" i="2" s="1"/>
  <c r="AT11" i="16"/>
  <c r="AT22" i="16"/>
  <c r="AQ55" i="2" s="1"/>
  <c r="AQ56" i="2" s="1"/>
  <c r="AT22" i="15"/>
  <c r="AT11" i="15"/>
  <c r="AU150" i="16"/>
  <c r="AU85" i="16" s="1"/>
  <c r="AU21" i="16" s="1"/>
  <c r="AU159" i="15"/>
  <c r="AU150" i="15" s="1"/>
  <c r="AU85" i="15" s="1"/>
  <c r="AU21" i="15" s="1"/>
  <c r="T68" i="2"/>
  <c r="T50" i="2"/>
  <c r="T59" i="2"/>
  <c r="T41" i="2"/>
  <c r="U3" i="2"/>
  <c r="T32" i="2"/>
  <c r="AU22" i="16" l="1"/>
  <c r="AR55" i="2" s="1"/>
  <c r="AR56" i="2" s="1"/>
  <c r="AU11" i="16"/>
  <c r="AW150" i="16"/>
  <c r="AW85" i="16" s="1"/>
  <c r="AW21" i="16" s="1"/>
  <c r="AW159" i="15"/>
  <c r="AW150" i="15" s="1"/>
  <c r="AW85" i="15" s="1"/>
  <c r="AW21" i="15" s="1"/>
  <c r="AV150" i="16"/>
  <c r="AV85" i="16" s="1"/>
  <c r="AV21" i="16" s="1"/>
  <c r="AV159" i="15"/>
  <c r="AV150" i="15" s="1"/>
  <c r="AV85" i="15" s="1"/>
  <c r="AV21" i="15" s="1"/>
  <c r="AU22" i="15"/>
  <c r="AU11" i="15"/>
  <c r="AS85" i="15"/>
  <c r="AS21" i="15" s="1"/>
  <c r="AS22" i="15" s="1"/>
  <c r="U50" i="2"/>
  <c r="U59" i="2"/>
  <c r="U41" i="2"/>
  <c r="U68" i="2"/>
  <c r="V3" i="2"/>
  <c r="U32" i="2"/>
  <c r="AV22" i="15" l="1"/>
  <c r="AV11" i="15"/>
  <c r="AV11" i="16"/>
  <c r="AV22" i="16"/>
  <c r="AS55" i="2" s="1"/>
  <c r="AS56" i="2" s="1"/>
  <c r="AY150" i="16"/>
  <c r="AY85" i="16" s="1"/>
  <c r="AY21" i="16" s="1"/>
  <c r="AY159" i="15"/>
  <c r="AY150" i="15" s="1"/>
  <c r="AY85" i="15" s="1"/>
  <c r="AY21" i="15" s="1"/>
  <c r="AX150" i="16"/>
  <c r="AX85" i="16" s="1"/>
  <c r="AX21" i="16" s="1"/>
  <c r="AX159" i="15"/>
  <c r="AX150" i="15" s="1"/>
  <c r="AX85" i="15" s="1"/>
  <c r="AX21" i="15" s="1"/>
  <c r="AW22" i="16"/>
  <c r="AT55" i="2" s="1"/>
  <c r="AT56" i="2" s="1"/>
  <c r="AW11" i="16"/>
  <c r="AW22" i="15"/>
  <c r="AW11" i="15"/>
  <c r="V59" i="2"/>
  <c r="V41" i="2"/>
  <c r="V68" i="2"/>
  <c r="W3" i="2"/>
  <c r="V32" i="2"/>
  <c r="V50" i="2"/>
  <c r="AZ150" i="16" l="1"/>
  <c r="AZ85" i="16" s="1"/>
  <c r="AZ21" i="16" s="1"/>
  <c r="AZ159" i="15"/>
  <c r="AZ150" i="15" s="1"/>
  <c r="AZ85" i="15" s="1"/>
  <c r="AZ21" i="15" s="1"/>
  <c r="AY22" i="15"/>
  <c r="AY11" i="15"/>
  <c r="AX22" i="15"/>
  <c r="AX11" i="15"/>
  <c r="AY22" i="16"/>
  <c r="AV55" i="2" s="1"/>
  <c r="AV56" i="2" s="1"/>
  <c r="AY11" i="16"/>
  <c r="AX22" i="16"/>
  <c r="AU55" i="2" s="1"/>
  <c r="AU56" i="2" s="1"/>
  <c r="AX11" i="16"/>
  <c r="W59" i="2"/>
  <c r="W68" i="2"/>
  <c r="W50" i="2"/>
  <c r="W41" i="2"/>
  <c r="W32" i="2"/>
  <c r="X3" i="2"/>
  <c r="AZ22" i="15" l="1"/>
  <c r="AZ11" i="15"/>
  <c r="AZ22" i="16"/>
  <c r="AW55" i="2" s="1"/>
  <c r="AW56" i="2" s="1"/>
  <c r="AZ11" i="16"/>
  <c r="BA150" i="16"/>
  <c r="BA85" i="16" s="1"/>
  <c r="BA21" i="16" s="1"/>
  <c r="BA159" i="15"/>
  <c r="BA150" i="15" s="1"/>
  <c r="BA85" i="15" s="1"/>
  <c r="BA21" i="15" s="1"/>
  <c r="X68" i="2"/>
  <c r="X50" i="2"/>
  <c r="X59" i="2"/>
  <c r="Y3" i="2"/>
  <c r="X41" i="2"/>
  <c r="X32" i="2"/>
  <c r="BB150" i="16" l="1"/>
  <c r="BB85" i="16" s="1"/>
  <c r="BB21" i="16" s="1"/>
  <c r="BB159" i="15"/>
  <c r="BB150" i="15" s="1"/>
  <c r="BB85" i="15" s="1"/>
  <c r="BB21" i="15" s="1"/>
  <c r="BA22" i="16"/>
  <c r="AX55" i="2" s="1"/>
  <c r="AX56" i="2" s="1"/>
  <c r="BA11" i="16"/>
  <c r="BA22" i="15"/>
  <c r="BA11" i="15"/>
  <c r="Y50" i="2"/>
  <c r="Y59" i="2"/>
  <c r="Y41" i="2"/>
  <c r="Y68" i="2"/>
  <c r="Z3" i="2"/>
  <c r="Y32" i="2"/>
  <c r="BC150" i="16" l="1"/>
  <c r="BC85" i="16" s="1"/>
  <c r="BC21" i="16" s="1"/>
  <c r="BC159" i="15"/>
  <c r="BC150" i="15" s="1"/>
  <c r="BC85" i="15" s="1"/>
  <c r="BC21" i="15" s="1"/>
  <c r="BB22" i="16"/>
  <c r="AY55" i="2" s="1"/>
  <c r="AY56" i="2" s="1"/>
  <c r="BB11" i="16"/>
  <c r="BB22" i="15"/>
  <c r="BB11" i="15"/>
  <c r="Z59" i="2"/>
  <c r="Z41" i="2"/>
  <c r="Z68" i="2"/>
  <c r="Z50" i="2"/>
  <c r="Z32" i="2"/>
  <c r="AA3" i="2"/>
  <c r="BC22" i="16" l="1"/>
  <c r="AZ55" i="2" s="1"/>
  <c r="AZ56" i="2" s="1"/>
  <c r="BC11" i="16"/>
  <c r="BD150" i="16"/>
  <c r="BD85" i="16" s="1"/>
  <c r="BD21" i="16" s="1"/>
  <c r="BD159" i="15"/>
  <c r="BD150" i="15" s="1"/>
  <c r="BD85" i="15" s="1"/>
  <c r="BD21" i="15" s="1"/>
  <c r="BC22" i="15"/>
  <c r="BC11" i="15"/>
  <c r="AA59" i="2"/>
  <c r="AA68" i="2"/>
  <c r="AA50" i="2"/>
  <c r="AA32" i="2"/>
  <c r="AB3" i="2"/>
  <c r="AA41" i="2"/>
  <c r="BE150" i="16" l="1"/>
  <c r="BE85" i="16" s="1"/>
  <c r="BE21" i="16" s="1"/>
  <c r="BE22" i="16" s="1"/>
  <c r="BB55" i="2" s="1"/>
  <c r="BB56" i="2" s="1"/>
  <c r="BE159" i="15"/>
  <c r="BE150" i="15" s="1"/>
  <c r="BE85" i="15" s="1"/>
  <c r="BE21" i="15" s="1"/>
  <c r="BE22" i="15" s="1"/>
  <c r="BD22" i="16"/>
  <c r="BA55" i="2" s="1"/>
  <c r="BA56" i="2" s="1"/>
  <c r="BD11" i="16"/>
  <c r="BD22" i="15"/>
  <c r="BD11" i="15"/>
  <c r="AB68" i="2"/>
  <c r="AB50" i="2"/>
  <c r="AB59" i="2"/>
  <c r="AB41" i="2"/>
  <c r="AC3" i="2"/>
  <c r="AB32" i="2"/>
  <c r="BF150" i="16" l="1"/>
  <c r="BF85" i="16" s="1"/>
  <c r="BF21" i="16" s="1"/>
  <c r="BF159" i="15"/>
  <c r="BF150" i="15" s="1"/>
  <c r="BF85" i="15" s="1"/>
  <c r="BF21" i="15" s="1"/>
  <c r="AC50" i="2"/>
  <c r="AC59" i="2"/>
  <c r="AC41" i="2"/>
  <c r="AC68" i="2"/>
  <c r="AD3" i="2"/>
  <c r="AC32" i="2"/>
  <c r="BF22" i="15" l="1"/>
  <c r="BF11" i="15"/>
  <c r="BG150" i="16"/>
  <c r="BG85" i="16" s="1"/>
  <c r="BG21" i="16" s="1"/>
  <c r="BG159" i="15"/>
  <c r="BG150" i="15" s="1"/>
  <c r="BG85" i="15" s="1"/>
  <c r="BG21" i="15" s="1"/>
  <c r="BF22" i="16"/>
  <c r="BC55" i="2" s="1"/>
  <c r="BC56" i="2" s="1"/>
  <c r="BF11" i="16"/>
  <c r="AD59" i="2"/>
  <c r="AD41" i="2"/>
  <c r="AD68" i="2"/>
  <c r="AD50" i="2"/>
  <c r="AE3" i="2"/>
  <c r="AD32" i="2"/>
  <c r="BH150" i="16" l="1"/>
  <c r="BH85" i="16" s="1"/>
  <c r="BH21" i="16" s="1"/>
  <c r="BH159" i="15"/>
  <c r="BH150" i="15" s="1"/>
  <c r="BH85" i="15" s="1"/>
  <c r="BH21" i="15" s="1"/>
  <c r="BG22" i="16"/>
  <c r="BD55" i="2" s="1"/>
  <c r="BD56" i="2" s="1"/>
  <c r="BG11" i="16"/>
  <c r="BG22" i="15"/>
  <c r="BG11" i="15"/>
  <c r="AE59" i="2"/>
  <c r="AE68" i="2"/>
  <c r="AE50" i="2"/>
  <c r="AE41" i="2"/>
  <c r="AE32" i="2"/>
  <c r="AF3" i="2"/>
  <c r="BI150" i="16" l="1"/>
  <c r="BI85" i="16" s="1"/>
  <c r="BI21" i="16" s="1"/>
  <c r="BI159" i="15"/>
  <c r="BI150" i="15" s="1"/>
  <c r="BI85" i="15" s="1"/>
  <c r="BI21" i="15" s="1"/>
  <c r="BH22" i="15"/>
  <c r="BH11" i="15"/>
  <c r="BH22" i="16"/>
  <c r="BE55" i="2" s="1"/>
  <c r="BE56" i="2" s="1"/>
  <c r="BH11" i="16"/>
  <c r="AF68" i="2"/>
  <c r="AF50" i="2"/>
  <c r="AF59" i="2"/>
  <c r="AG3" i="2"/>
  <c r="AF41" i="2"/>
  <c r="AF32" i="2"/>
  <c r="BJ150" i="16" l="1"/>
  <c r="BJ85" i="16" s="1"/>
  <c r="BJ21" i="16" s="1"/>
  <c r="BJ159" i="15"/>
  <c r="BJ150" i="15" s="1"/>
  <c r="BJ85" i="15" s="1"/>
  <c r="BJ21" i="15" s="1"/>
  <c r="BI22" i="15"/>
  <c r="BI11" i="15"/>
  <c r="BI22" i="16"/>
  <c r="BF55" i="2" s="1"/>
  <c r="BF56" i="2" s="1"/>
  <c r="BI11" i="16"/>
  <c r="AG50" i="2"/>
  <c r="AG59" i="2"/>
  <c r="AG41" i="2"/>
  <c r="AG68" i="2"/>
  <c r="AH3" i="2"/>
  <c r="AG32" i="2"/>
  <c r="BK150" i="16" l="1"/>
  <c r="BK85" i="16" s="1"/>
  <c r="BK21" i="16" s="1"/>
  <c r="BK159" i="15"/>
  <c r="BK150" i="15" s="1"/>
  <c r="BK85" i="15" s="1"/>
  <c r="BK21" i="15" s="1"/>
  <c r="BJ22" i="15"/>
  <c r="BJ11" i="15"/>
  <c r="BJ22" i="16"/>
  <c r="BG55" i="2" s="1"/>
  <c r="BG56" i="2" s="1"/>
  <c r="BJ11" i="16"/>
  <c r="AH59" i="2"/>
  <c r="AH41" i="2"/>
  <c r="AH68" i="2"/>
  <c r="AI3" i="2"/>
  <c r="AH32" i="2"/>
  <c r="AH50" i="2"/>
  <c r="BM150" i="16" l="1"/>
  <c r="BM85" i="16" s="1"/>
  <c r="BM21" i="16" s="1"/>
  <c r="BM159" i="15"/>
  <c r="BM150" i="15" s="1"/>
  <c r="BM85" i="15" s="1"/>
  <c r="BM21" i="15" s="1"/>
  <c r="BL150" i="16"/>
  <c r="BL85" i="16" s="1"/>
  <c r="BL21" i="16" s="1"/>
  <c r="BL159" i="15"/>
  <c r="BL150" i="15" s="1"/>
  <c r="BL85" i="15" s="1"/>
  <c r="BL21" i="15" s="1"/>
  <c r="BK22" i="15"/>
  <c r="BK11" i="15"/>
  <c r="BK22" i="16"/>
  <c r="BH55" i="2" s="1"/>
  <c r="BH56" i="2" s="1"/>
  <c r="BK11" i="16"/>
  <c r="AI59" i="2"/>
  <c r="AI68" i="2"/>
  <c r="AI50" i="2"/>
  <c r="AI32" i="2"/>
  <c r="AJ3" i="2"/>
  <c r="AI41" i="2"/>
  <c r="BM22" i="15" l="1"/>
  <c r="BM11" i="15"/>
  <c r="BM22" i="16"/>
  <c r="BJ55" i="2" s="1"/>
  <c r="BJ56" i="2" s="1"/>
  <c r="BM11" i="16"/>
  <c r="BN150" i="16"/>
  <c r="BN85" i="16" s="1"/>
  <c r="BN21" i="16" s="1"/>
  <c r="BN159" i="15"/>
  <c r="BN150" i="15" s="1"/>
  <c r="BN85" i="15" s="1"/>
  <c r="BN21" i="15" s="1"/>
  <c r="BL22" i="15"/>
  <c r="BL11" i="15"/>
  <c r="BL22" i="16"/>
  <c r="BI55" i="2" s="1"/>
  <c r="BI56" i="2" s="1"/>
  <c r="BL11" i="16"/>
  <c r="AJ68" i="2"/>
  <c r="AJ50" i="2"/>
  <c r="AJ59" i="2"/>
  <c r="AJ41" i="2"/>
  <c r="AK3" i="2"/>
  <c r="AJ32" i="2"/>
  <c r="BN22" i="16" l="1"/>
  <c r="BK55" i="2" s="1"/>
  <c r="BK56" i="2" s="1"/>
  <c r="BN11" i="16"/>
  <c r="BO150" i="16"/>
  <c r="BO85" i="16" s="1"/>
  <c r="BO21" i="16" s="1"/>
  <c r="BO159" i="15"/>
  <c r="BO150" i="15" s="1"/>
  <c r="BO85" i="15" s="1"/>
  <c r="BO21" i="15" s="1"/>
  <c r="BN22" i="15"/>
  <c r="BN11" i="15"/>
  <c r="BP150" i="16"/>
  <c r="BP85" i="16" s="1"/>
  <c r="BP21" i="16" s="1"/>
  <c r="BP159" i="15"/>
  <c r="BP150" i="15" s="1"/>
  <c r="BP85" i="15" s="1"/>
  <c r="BP21" i="15" s="1"/>
  <c r="AK50" i="2"/>
  <c r="AK59" i="2"/>
  <c r="AK41" i="2"/>
  <c r="AK68" i="2"/>
  <c r="AL3" i="2"/>
  <c r="AK32" i="2"/>
  <c r="BO22" i="16" l="1"/>
  <c r="BL55" i="2" s="1"/>
  <c r="BL56" i="2" s="1"/>
  <c r="BO11" i="16"/>
  <c r="BQ150" i="16"/>
  <c r="BQ85" i="16" s="1"/>
  <c r="BQ21" i="16" s="1"/>
  <c r="BQ22" i="16" s="1"/>
  <c r="BN55" i="2" s="1"/>
  <c r="BN56" i="2" s="1"/>
  <c r="BQ159" i="15"/>
  <c r="BQ150" i="15" s="1"/>
  <c r="BQ85" i="15" s="1"/>
  <c r="BQ21" i="15" s="1"/>
  <c r="BQ22" i="15" s="1"/>
  <c r="BP22" i="15"/>
  <c r="BP11" i="15"/>
  <c r="BR150" i="16"/>
  <c r="BR85" i="16" s="1"/>
  <c r="BR21" i="16" s="1"/>
  <c r="BR159" i="15"/>
  <c r="BR150" i="15" s="1"/>
  <c r="BR85" i="15" s="1"/>
  <c r="BR21" i="15" s="1"/>
  <c r="BP22" i="16"/>
  <c r="BM55" i="2" s="1"/>
  <c r="BM56" i="2" s="1"/>
  <c r="BP11" i="16"/>
  <c r="BO22" i="15"/>
  <c r="BO11" i="15"/>
  <c r="AL59" i="2"/>
  <c r="AL41" i="2"/>
  <c r="AL68" i="2"/>
  <c r="AL32" i="2"/>
  <c r="AL50" i="2"/>
  <c r="AM3" i="2"/>
  <c r="BR22" i="16" l="1"/>
  <c r="BO55" i="2" s="1"/>
  <c r="BO56" i="2" s="1"/>
  <c r="BR11" i="16"/>
  <c r="BT150" i="16"/>
  <c r="BT85" i="16" s="1"/>
  <c r="BT21" i="16" s="1"/>
  <c r="BT159" i="15"/>
  <c r="BT150" i="15" s="1"/>
  <c r="BT85" i="15" s="1"/>
  <c r="BT21" i="15" s="1"/>
  <c r="BS150" i="16"/>
  <c r="BS85" i="16" s="1"/>
  <c r="BS21" i="16" s="1"/>
  <c r="BS159" i="15"/>
  <c r="BS150" i="15" s="1"/>
  <c r="BS85" i="15" s="1"/>
  <c r="BS21" i="15" s="1"/>
  <c r="BR22" i="15"/>
  <c r="BR11" i="15"/>
  <c r="AM59" i="2"/>
  <c r="AM68" i="2"/>
  <c r="AM50" i="2"/>
  <c r="AM41" i="2"/>
  <c r="AM32" i="2"/>
  <c r="AN3" i="2"/>
  <c r="BV150" i="16" l="1"/>
  <c r="BV85" i="16" s="1"/>
  <c r="BV21" i="16" s="1"/>
  <c r="BV159" i="15"/>
  <c r="BV150" i="15" s="1"/>
  <c r="BV85" i="15" s="1"/>
  <c r="BV21" i="15" s="1"/>
  <c r="BT22" i="16"/>
  <c r="BQ55" i="2" s="1"/>
  <c r="BQ56" i="2" s="1"/>
  <c r="BT11" i="16"/>
  <c r="BS22" i="16"/>
  <c r="BP55" i="2" s="1"/>
  <c r="BP56" i="2" s="1"/>
  <c r="BS11" i="16"/>
  <c r="BS22" i="15"/>
  <c r="BS11" i="15"/>
  <c r="BU150" i="16"/>
  <c r="BU85" i="16" s="1"/>
  <c r="BU21" i="16" s="1"/>
  <c r="BU159" i="15"/>
  <c r="BU150" i="15" s="1"/>
  <c r="BU85" i="15" s="1"/>
  <c r="BU21" i="15" s="1"/>
  <c r="BT22" i="15"/>
  <c r="BT11" i="15"/>
  <c r="AN68" i="2"/>
  <c r="AN50" i="2"/>
  <c r="AN59" i="2"/>
  <c r="AO3" i="2"/>
  <c r="AN41" i="2"/>
  <c r="AN32" i="2"/>
  <c r="BU22" i="15" l="1"/>
  <c r="BU11" i="15"/>
  <c r="BU22" i="16"/>
  <c r="BR55" i="2" s="1"/>
  <c r="BR56" i="2" s="1"/>
  <c r="BU11" i="16"/>
  <c r="BV22" i="15"/>
  <c r="BV11" i="15"/>
  <c r="BW150" i="16"/>
  <c r="BW85" i="16" s="1"/>
  <c r="BW21" i="16" s="1"/>
  <c r="BW159" i="15"/>
  <c r="BW150" i="15" s="1"/>
  <c r="BW85" i="15" s="1"/>
  <c r="BW21" i="15" s="1"/>
  <c r="BV22" i="16"/>
  <c r="BS55" i="2" s="1"/>
  <c r="BS56" i="2" s="1"/>
  <c r="BV11" i="16"/>
  <c r="AO50" i="2"/>
  <c r="AO59" i="2"/>
  <c r="AO41" i="2"/>
  <c r="AO68" i="2"/>
  <c r="AP3" i="2"/>
  <c r="AO32" i="2"/>
  <c r="BX150" i="16" l="1"/>
  <c r="BX85" i="16" s="1"/>
  <c r="BX21" i="16" s="1"/>
  <c r="BX159" i="15"/>
  <c r="BX150" i="15" s="1"/>
  <c r="BX85" i="15" s="1"/>
  <c r="BX21" i="15" s="1"/>
  <c r="BW22" i="16"/>
  <c r="BT55" i="2" s="1"/>
  <c r="BT56" i="2" s="1"/>
  <c r="BW11" i="16"/>
  <c r="BW22" i="15"/>
  <c r="BW11" i="15"/>
  <c r="AP59" i="2"/>
  <c r="AP41" i="2"/>
  <c r="AP68" i="2"/>
  <c r="AQ3" i="2"/>
  <c r="AP50" i="2"/>
  <c r="AP32" i="2"/>
  <c r="BX11" i="16" l="1"/>
  <c r="BX22" i="16"/>
  <c r="BU55" i="2" s="1"/>
  <c r="BU56" i="2" s="1"/>
  <c r="BX22" i="15"/>
  <c r="BX11" i="15"/>
  <c r="BY150" i="16"/>
  <c r="BY85" i="16" s="1"/>
  <c r="BY21" i="16" s="1"/>
  <c r="BY159" i="15"/>
  <c r="BY150" i="15" s="1"/>
  <c r="BY85" i="15" s="1"/>
  <c r="BY21" i="15" s="1"/>
  <c r="AQ59" i="2"/>
  <c r="AQ68" i="2"/>
  <c r="AQ50" i="2"/>
  <c r="AQ32" i="2"/>
  <c r="AR3" i="2"/>
  <c r="AQ41" i="2"/>
  <c r="BY22" i="15" l="1"/>
  <c r="BY11" i="15"/>
  <c r="BZ150" i="16"/>
  <c r="BZ85" i="16" s="1"/>
  <c r="BZ21" i="16" s="1"/>
  <c r="BZ159" i="15"/>
  <c r="BZ150" i="15" s="1"/>
  <c r="BZ85" i="15" s="1"/>
  <c r="BZ21" i="15" s="1"/>
  <c r="BY22" i="16"/>
  <c r="BV55" i="2" s="1"/>
  <c r="BV56" i="2" s="1"/>
  <c r="BY11" i="16"/>
  <c r="AR68" i="2"/>
  <c r="AR50" i="2"/>
  <c r="AR59" i="2"/>
  <c r="AR41" i="2"/>
  <c r="AS3" i="2"/>
  <c r="AR32" i="2"/>
  <c r="CB150" i="16" l="1"/>
  <c r="CB159" i="15"/>
  <c r="BZ22" i="16"/>
  <c r="BW55" i="2" s="1"/>
  <c r="BW56" i="2" s="1"/>
  <c r="BZ11" i="16"/>
  <c r="CA150" i="16"/>
  <c r="CA85" i="16" s="1"/>
  <c r="CA21" i="16" s="1"/>
  <c r="CA159" i="15"/>
  <c r="CA150" i="15" s="1"/>
  <c r="CA85" i="15" s="1"/>
  <c r="CA21" i="15" s="1"/>
  <c r="BZ22" i="15"/>
  <c r="BZ11" i="15"/>
  <c r="AS50" i="2"/>
  <c r="AS59" i="2"/>
  <c r="AS41" i="2"/>
  <c r="AS68" i="2"/>
  <c r="AT3" i="2"/>
  <c r="AS32" i="2"/>
  <c r="CB150" i="15" l="1"/>
  <c r="G159" i="15"/>
  <c r="CA22" i="15"/>
  <c r="CA11" i="15"/>
  <c r="CA22" i="16"/>
  <c r="BX55" i="2" s="1"/>
  <c r="BX56" i="2" s="1"/>
  <c r="CA11" i="16"/>
  <c r="CB85" i="16"/>
  <c r="CB21" i="16" s="1"/>
  <c r="AT59" i="2"/>
  <c r="AT41" i="2"/>
  <c r="AT68" i="2"/>
  <c r="AT50" i="2"/>
  <c r="AT32" i="2"/>
  <c r="AU3" i="2"/>
  <c r="G150" i="15" l="1"/>
  <c r="CB22" i="16"/>
  <c r="BY55" i="2" s="1"/>
  <c r="BY56" i="2" s="1"/>
  <c r="CB11" i="16"/>
  <c r="F159" i="15"/>
  <c r="CB85" i="15"/>
  <c r="CB21" i="15" s="1"/>
  <c r="AU59" i="2"/>
  <c r="AU68" i="2"/>
  <c r="AU50" i="2"/>
  <c r="AU41" i="2"/>
  <c r="AU32" i="2"/>
  <c r="AV3" i="2"/>
  <c r="F150" i="15" l="1"/>
  <c r="CB22" i="15"/>
  <c r="CB11" i="15"/>
  <c r="AV68" i="2"/>
  <c r="AV50" i="2"/>
  <c r="AV59" i="2"/>
  <c r="AW3" i="2"/>
  <c r="AV41" i="2"/>
  <c r="AV32" i="2"/>
  <c r="AW50" i="2" l="1"/>
  <c r="AW59" i="2"/>
  <c r="AW41" i="2"/>
  <c r="AW68" i="2"/>
  <c r="AX3" i="2"/>
  <c r="AW32" i="2"/>
  <c r="AX59" i="2" l="1"/>
  <c r="AX41" i="2"/>
  <c r="AX68" i="2"/>
  <c r="AY3" i="2"/>
  <c r="AX32" i="2"/>
  <c r="AX50" i="2"/>
  <c r="AY59" i="2" l="1"/>
  <c r="AY68" i="2"/>
  <c r="AY50" i="2"/>
  <c r="AY32" i="2"/>
  <c r="AZ3" i="2"/>
  <c r="AY41" i="2"/>
  <c r="AZ68" i="2" l="1"/>
  <c r="AZ50" i="2"/>
  <c r="AZ59" i="2"/>
  <c r="AZ41" i="2"/>
  <c r="BA3" i="2"/>
  <c r="AZ32" i="2"/>
  <c r="BA50" i="2" l="1"/>
  <c r="BA59" i="2"/>
  <c r="BA41" i="2"/>
  <c r="BA68" i="2"/>
  <c r="BB3" i="2"/>
  <c r="BA32" i="2"/>
  <c r="BB59" i="2" l="1"/>
  <c r="BB41" i="2"/>
  <c r="BB68" i="2"/>
  <c r="BC3" i="2"/>
  <c r="BB32" i="2"/>
  <c r="BB50" i="2"/>
  <c r="BC59" i="2" l="1"/>
  <c r="BC68" i="2"/>
  <c r="BC50" i="2"/>
  <c r="BC32" i="2"/>
  <c r="BC41" i="2"/>
  <c r="BD3" i="2"/>
  <c r="BD68" i="2" l="1"/>
  <c r="BD50" i="2"/>
  <c r="BD59" i="2"/>
  <c r="BD32" i="2"/>
  <c r="BE3" i="2"/>
  <c r="BD41" i="2"/>
  <c r="BE50" i="2" l="1"/>
  <c r="BE59" i="2"/>
  <c r="BE41" i="2"/>
  <c r="BE68" i="2"/>
  <c r="BF3" i="2"/>
  <c r="BE32" i="2"/>
  <c r="BF59" i="2" l="1"/>
  <c r="BF41" i="2"/>
  <c r="BF68" i="2"/>
  <c r="BF50" i="2"/>
  <c r="BF32" i="2"/>
  <c r="BG3" i="2"/>
  <c r="BG59" i="2" l="1"/>
  <c r="BG68" i="2"/>
  <c r="BG50" i="2"/>
  <c r="BG32" i="2"/>
  <c r="BG41" i="2"/>
  <c r="BH3" i="2"/>
  <c r="BH68" i="2" l="1"/>
  <c r="BH50" i="2"/>
  <c r="BH59" i="2"/>
  <c r="BH41" i="2"/>
  <c r="BH32" i="2"/>
  <c r="BI3" i="2"/>
  <c r="BI50" i="2" l="1"/>
  <c r="BI59" i="2"/>
  <c r="BI41" i="2"/>
  <c r="BI68" i="2"/>
  <c r="BI32" i="2"/>
  <c r="BJ3" i="2"/>
  <c r="BJ59" i="2" l="1"/>
  <c r="BJ41" i="2"/>
  <c r="BJ68" i="2"/>
  <c r="BJ50" i="2"/>
  <c r="BK3" i="2"/>
  <c r="BJ32" i="2"/>
  <c r="BK59" i="2" l="1"/>
  <c r="BK68" i="2"/>
  <c r="BK50" i="2"/>
  <c r="BK32" i="2"/>
  <c r="BK41" i="2"/>
  <c r="BL3" i="2"/>
  <c r="BL68" i="2" l="1"/>
  <c r="BL50" i="2"/>
  <c r="BL59" i="2"/>
  <c r="BM3" i="2"/>
  <c r="BL32" i="2"/>
  <c r="BL41" i="2"/>
  <c r="BM50" i="2" l="1"/>
  <c r="BM59" i="2"/>
  <c r="BM41" i="2"/>
  <c r="BM68" i="2"/>
  <c r="BN3" i="2"/>
  <c r="BM32" i="2"/>
  <c r="BN59" i="2" l="1"/>
  <c r="BN41" i="2"/>
  <c r="BN68" i="2"/>
  <c r="BN32" i="2"/>
  <c r="BO3" i="2"/>
  <c r="BN50" i="2"/>
  <c r="BO59" i="2" l="1"/>
  <c r="BO68" i="2"/>
  <c r="BO50" i="2"/>
  <c r="BO32" i="2"/>
  <c r="BO41" i="2"/>
  <c r="BP3" i="2"/>
  <c r="BP68" i="2" l="1"/>
  <c r="BP50" i="2"/>
  <c r="BP59" i="2"/>
  <c r="BP41" i="2"/>
  <c r="BQ3" i="2"/>
  <c r="BP32" i="2"/>
  <c r="BQ50" i="2" l="1"/>
  <c r="BQ59" i="2"/>
  <c r="BQ41" i="2"/>
  <c r="BQ68" i="2"/>
  <c r="BR3" i="2"/>
  <c r="BQ32" i="2"/>
  <c r="BR59" i="2" l="1"/>
  <c r="BR41" i="2"/>
  <c r="BR68" i="2"/>
  <c r="BR32" i="2"/>
  <c r="BR50" i="2"/>
  <c r="BS3" i="2"/>
  <c r="BS59" i="2" l="1"/>
  <c r="BS68" i="2"/>
  <c r="BS50" i="2"/>
  <c r="BS32" i="2"/>
  <c r="BS41" i="2"/>
  <c r="BT3" i="2"/>
  <c r="BT68" i="2" l="1"/>
  <c r="BT50" i="2"/>
  <c r="BT59" i="2"/>
  <c r="BT32" i="2"/>
  <c r="BU3" i="2"/>
  <c r="BT41" i="2"/>
  <c r="BU50" i="2" l="1"/>
  <c r="BU59" i="2"/>
  <c r="BU41" i="2"/>
  <c r="BU68" i="2"/>
  <c r="BV3" i="2"/>
  <c r="BU32" i="2"/>
  <c r="BV59" i="2" l="1"/>
  <c r="BV41" i="2"/>
  <c r="BV68" i="2"/>
  <c r="BW3" i="2"/>
  <c r="BV50" i="2"/>
  <c r="BV32" i="2"/>
  <c r="BW59" i="2" l="1"/>
  <c r="BW68" i="2"/>
  <c r="BW50" i="2"/>
  <c r="BW32" i="2"/>
  <c r="BW41" i="2"/>
  <c r="BX3" i="2"/>
  <c r="BX68" i="2" l="1"/>
  <c r="BX50" i="2"/>
  <c r="BX59" i="2"/>
  <c r="BX41" i="2"/>
  <c r="BX32" i="2"/>
  <c r="BY3" i="2"/>
  <c r="BY50" i="2" l="1"/>
  <c r="BY59" i="2"/>
  <c r="BY41" i="2"/>
  <c r="BY68" i="2"/>
  <c r="BY32" i="2"/>
  <c r="BZ3" i="2"/>
  <c r="BZ59" i="2" l="1"/>
  <c r="BZ41" i="2"/>
  <c r="BZ68" i="2"/>
  <c r="BZ50" i="2"/>
  <c r="BZ32" i="2"/>
  <c r="G117" i="10" l="1"/>
  <c r="G117" i="16"/>
  <c r="G117" i="17"/>
  <c r="G117" i="19"/>
  <c r="G117" i="18"/>
  <c r="G116" i="19" l="1"/>
  <c r="G116" i="17"/>
  <c r="U117" i="16"/>
  <c r="U116" i="16" s="1"/>
  <c r="U85" i="16" s="1"/>
  <c r="U21" i="16" s="1"/>
  <c r="U117" i="18"/>
  <c r="G116" i="18"/>
  <c r="AG117" i="18"/>
  <c r="AG116" i="18" s="1"/>
  <c r="AG85" i="18" s="1"/>
  <c r="AG21" i="18" s="1"/>
  <c r="AG22" i="18" s="1"/>
  <c r="AD53" i="2" s="1"/>
  <c r="G116" i="16"/>
  <c r="AG117" i="19"/>
  <c r="AG116" i="19" s="1"/>
  <c r="AG85" i="19" s="1"/>
  <c r="AG21" i="19" s="1"/>
  <c r="AG117" i="10"/>
  <c r="U117" i="19"/>
  <c r="AG117" i="17"/>
  <c r="G116" i="10"/>
  <c r="U117" i="17"/>
  <c r="AG117" i="16"/>
  <c r="AG116" i="16" s="1"/>
  <c r="AG85" i="16" s="1"/>
  <c r="AG21" i="16" s="1"/>
  <c r="U117" i="10"/>
  <c r="U116" i="10" s="1"/>
  <c r="G85" i="17" l="1"/>
  <c r="G85" i="19"/>
  <c r="G85" i="18"/>
  <c r="U116" i="18"/>
  <c r="U85" i="18" s="1"/>
  <c r="U21" i="18" s="1"/>
  <c r="U22" i="18" s="1"/>
  <c r="G85" i="10"/>
  <c r="AG116" i="10"/>
  <c r="AG85" i="10" s="1"/>
  <c r="AG21" i="10" s="1"/>
  <c r="AG22" i="10" s="1"/>
  <c r="AD52" i="2" s="1"/>
  <c r="G85" i="16"/>
  <c r="U117" i="15"/>
  <c r="AM117" i="18"/>
  <c r="AM116" i="18" s="1"/>
  <c r="AM85" i="18" s="1"/>
  <c r="AM21" i="18" s="1"/>
  <c r="AM117" i="10"/>
  <c r="CC117" i="10" s="1"/>
  <c r="CC116" i="10" s="1"/>
  <c r="CC85" i="10" s="1"/>
  <c r="CC21" i="10" s="1"/>
  <c r="CC22" i="10" s="1"/>
  <c r="BZ52" i="2" s="1"/>
  <c r="AG117" i="15"/>
  <c r="AG22" i="16"/>
  <c r="AD55" i="2" s="1"/>
  <c r="AG116" i="17"/>
  <c r="AM117" i="16"/>
  <c r="U116" i="17"/>
  <c r="U116" i="19"/>
  <c r="U85" i="19" s="1"/>
  <c r="U21" i="19" s="1"/>
  <c r="AG22" i="19"/>
  <c r="AD54" i="2" s="1"/>
  <c r="U22" i="16"/>
  <c r="AM117" i="17"/>
  <c r="CC117" i="17" s="1"/>
  <c r="AM117" i="19"/>
  <c r="AM116" i="19" s="1"/>
  <c r="AM85" i="19" s="1"/>
  <c r="AM21" i="19" s="1"/>
  <c r="U85" i="10"/>
  <c r="U21" i="10" s="1"/>
  <c r="AM116" i="16" l="1"/>
  <c r="AM85" i="16" s="1"/>
  <c r="AM21" i="16" s="1"/>
  <c r="AM22" i="16" s="1"/>
  <c r="AJ55" i="2" s="1"/>
  <c r="CC117" i="16"/>
  <c r="CC116" i="16" s="1"/>
  <c r="CC85" i="16" s="1"/>
  <c r="CC21" i="16" s="1"/>
  <c r="CC22" i="16" s="1"/>
  <c r="BZ55" i="2" s="1"/>
  <c r="CC117" i="19"/>
  <c r="CC116" i="19" s="1"/>
  <c r="CC85" i="19" s="1"/>
  <c r="CC21" i="19" s="1"/>
  <c r="CC22" i="19" s="1"/>
  <c r="BZ54" i="2" s="1"/>
  <c r="CC117" i="18"/>
  <c r="CC116" i="18" s="1"/>
  <c r="CC85" i="18" s="1"/>
  <c r="CC21" i="18" s="1"/>
  <c r="CC22" i="18" s="1"/>
  <c r="BZ53" i="2" s="1"/>
  <c r="CC116" i="17"/>
  <c r="CC85" i="17" s="1"/>
  <c r="CC21" i="17" s="1"/>
  <c r="CC22" i="17" s="1"/>
  <c r="BZ51" i="2" s="1"/>
  <c r="AM116" i="10"/>
  <c r="AM22" i="18"/>
  <c r="AJ53" i="2" s="1"/>
  <c r="AM11" i="18"/>
  <c r="AM117" i="15"/>
  <c r="U22" i="10"/>
  <c r="AM116" i="17"/>
  <c r="R55" i="2"/>
  <c r="U85" i="17"/>
  <c r="U22" i="19"/>
  <c r="R53" i="2"/>
  <c r="AM22" i="19"/>
  <c r="AJ54" i="2" s="1"/>
  <c r="AM11" i="19"/>
  <c r="G118" i="15"/>
  <c r="AG85" i="17"/>
  <c r="AG21" i="17" s="1"/>
  <c r="AG116" i="15"/>
  <c r="AG85" i="15" s="1"/>
  <c r="AG21" i="15" s="1"/>
  <c r="G21" i="16" l="1"/>
  <c r="AM11" i="16"/>
  <c r="G21" i="19"/>
  <c r="CD21" i="19" s="1"/>
  <c r="G21" i="18"/>
  <c r="CC117" i="15"/>
  <c r="CC116" i="15" s="1"/>
  <c r="CC85" i="15" s="1"/>
  <c r="CC21" i="15" s="1"/>
  <c r="CC22" i="15" s="1"/>
  <c r="BZ56" i="2"/>
  <c r="AM85" i="10"/>
  <c r="F118" i="15"/>
  <c r="G22" i="18"/>
  <c r="U21" i="17"/>
  <c r="U22" i="17" s="1"/>
  <c r="AG22" i="17"/>
  <c r="AD51" i="2" s="1"/>
  <c r="AD56" i="2" s="1"/>
  <c r="AG22" i="15"/>
  <c r="R54" i="2"/>
  <c r="G22" i="19"/>
  <c r="U116" i="15"/>
  <c r="U85" i="15" s="1"/>
  <c r="U21" i="15" s="1"/>
  <c r="AM116" i="15"/>
  <c r="AM85" i="15" s="1"/>
  <c r="AM21" i="15" s="1"/>
  <c r="AM85" i="17"/>
  <c r="AM21" i="17" s="1"/>
  <c r="R52" i="2"/>
  <c r="G22" i="16"/>
  <c r="CD21" i="16" l="1"/>
  <c r="CD21" i="18"/>
  <c r="AM21" i="10"/>
  <c r="G21" i="17"/>
  <c r="G21" i="15"/>
  <c r="G117" i="15"/>
  <c r="AM22" i="15"/>
  <c r="AM11" i="15"/>
  <c r="R51" i="2"/>
  <c r="AM11" i="17"/>
  <c r="AM22" i="17"/>
  <c r="AJ51" i="2" s="1"/>
  <c r="U22" i="15"/>
  <c r="CD21" i="17" l="1"/>
  <c r="AM22" i="10"/>
  <c r="G21" i="10"/>
  <c r="AM11" i="10"/>
  <c r="F117" i="15"/>
  <c r="G22" i="15"/>
  <c r="G116" i="15"/>
  <c r="G22" i="17"/>
  <c r="R56" i="2"/>
  <c r="CD21" i="10" l="1"/>
  <c r="AJ52" i="2"/>
  <c r="AJ56" i="2" s="1"/>
  <c r="G22" i="10"/>
  <c r="F116" i="15"/>
  <c r="G85" i="15"/>
  <c r="G31" i="18"/>
  <c r="G29" i="18" s="1"/>
  <c r="G31" i="16"/>
  <c r="J31" i="15"/>
  <c r="G31" i="15" s="1"/>
  <c r="G31" i="10"/>
  <c r="J29" i="18"/>
  <c r="G31" i="19"/>
  <c r="J29" i="19"/>
  <c r="J28" i="19" s="1"/>
  <c r="J12" i="19" s="1"/>
  <c r="J29" i="10"/>
  <c r="J28" i="10" s="1"/>
  <c r="J12" i="10" s="1"/>
  <c r="J11" i="10" s="1"/>
  <c r="G31" i="17"/>
  <c r="J29" i="16"/>
  <c r="J28" i="16" s="1"/>
  <c r="J29" i="17"/>
  <c r="G29" i="15" l="1"/>
  <c r="G29" i="16"/>
  <c r="G28" i="18"/>
  <c r="J29" i="15"/>
  <c r="J28" i="15" s="1"/>
  <c r="J12" i="15" s="1"/>
  <c r="J13" i="15" s="1"/>
  <c r="G13" i="15" s="1"/>
  <c r="F85" i="15"/>
  <c r="CD21" i="15"/>
  <c r="G29" i="19"/>
  <c r="G12" i="10"/>
  <c r="J13" i="19"/>
  <c r="G12" i="19"/>
  <c r="J11" i="19"/>
  <c r="F31" i="15"/>
  <c r="J28" i="17"/>
  <c r="G29" i="17"/>
  <c r="J12" i="16"/>
  <c r="J28" i="18"/>
  <c r="J13" i="10"/>
  <c r="G29" i="10"/>
  <c r="G28" i="15" l="1"/>
  <c r="G28" i="10"/>
  <c r="G28" i="16"/>
  <c r="G175" i="19"/>
  <c r="G175" i="10"/>
  <c r="G28" i="19"/>
  <c r="J11" i="15"/>
  <c r="G12" i="15"/>
  <c r="G28" i="17"/>
  <c r="F29" i="15"/>
  <c r="J12" i="17"/>
  <c r="J12" i="18"/>
  <c r="G12" i="16"/>
  <c r="J13" i="16"/>
  <c r="J11" i="16"/>
  <c r="G34" i="2"/>
  <c r="G13" i="10"/>
  <c r="G13" i="19"/>
  <c r="G36" i="2"/>
  <c r="CD12" i="10" l="1"/>
  <c r="CD12" i="15"/>
  <c r="U175" i="10"/>
  <c r="U174" i="10" s="1"/>
  <c r="BE175" i="10"/>
  <c r="BE174" i="10" s="1"/>
  <c r="BE24" i="10" s="1"/>
  <c r="AG175" i="10"/>
  <c r="AG174" i="10" s="1"/>
  <c r="AG24" i="10" s="1"/>
  <c r="AS175" i="10"/>
  <c r="AS174" i="10" s="1"/>
  <c r="AS24" i="10" s="1"/>
  <c r="BQ175" i="10"/>
  <c r="BQ174" i="10" s="1"/>
  <c r="BQ24" i="10" s="1"/>
  <c r="G174" i="10"/>
  <c r="F28" i="15"/>
  <c r="CD12" i="19"/>
  <c r="G174" i="19"/>
  <c r="G37" i="2"/>
  <c r="G13" i="16"/>
  <c r="AG175" i="19"/>
  <c r="BE175" i="19"/>
  <c r="U175" i="19"/>
  <c r="BQ175" i="19"/>
  <c r="AS175" i="19"/>
  <c r="CD12" i="16"/>
  <c r="G175" i="16"/>
  <c r="J13" i="18"/>
  <c r="G12" i="18"/>
  <c r="J11" i="18"/>
  <c r="J13" i="17"/>
  <c r="G12" i="17"/>
  <c r="J11" i="17"/>
  <c r="CC175" i="19" l="1"/>
  <c r="CC26" i="19" s="1"/>
  <c r="CC175" i="10"/>
  <c r="CC174" i="10" s="1"/>
  <c r="CC24" i="10" s="1"/>
  <c r="G175" i="18"/>
  <c r="G175" i="17"/>
  <c r="U26" i="10"/>
  <c r="BQ26" i="10"/>
  <c r="BQ25" i="10" s="1"/>
  <c r="AG26" i="10"/>
  <c r="AG25" i="10" s="1"/>
  <c r="BE26" i="10"/>
  <c r="BE25" i="10" s="1"/>
  <c r="AS26" i="10"/>
  <c r="AS25" i="10" s="1"/>
  <c r="CD12" i="18"/>
  <c r="CD12" i="17"/>
  <c r="G35" i="2"/>
  <c r="G13" i="18"/>
  <c r="AG175" i="16"/>
  <c r="G174" i="16"/>
  <c r="BE175" i="16"/>
  <c r="U175" i="16"/>
  <c r="BQ175" i="16"/>
  <c r="AS175" i="16"/>
  <c r="BQ174" i="19"/>
  <c r="BQ24" i="19" s="1"/>
  <c r="BQ26" i="19"/>
  <c r="BE26" i="19"/>
  <c r="BE174" i="19"/>
  <c r="BE24" i="19" s="1"/>
  <c r="G13" i="17"/>
  <c r="G33" i="2"/>
  <c r="AG174" i="19"/>
  <c r="AG24" i="19" s="1"/>
  <c r="AG26" i="19"/>
  <c r="AD70" i="2"/>
  <c r="AG11" i="10"/>
  <c r="BE11" i="10"/>
  <c r="BB70" i="2"/>
  <c r="BQ11" i="10"/>
  <c r="BN70" i="2"/>
  <c r="AS26" i="19"/>
  <c r="AS174" i="19"/>
  <c r="AS24" i="19" s="1"/>
  <c r="U174" i="19"/>
  <c r="U26" i="19"/>
  <c r="AP70" i="2"/>
  <c r="AS11" i="10"/>
  <c r="U24" i="10"/>
  <c r="CC175" i="16" l="1"/>
  <c r="G10" i="10"/>
  <c r="CC26" i="10"/>
  <c r="G26" i="10" s="1"/>
  <c r="G10" i="19"/>
  <c r="CC174" i="19"/>
  <c r="CC24" i="19" s="1"/>
  <c r="CC11" i="19" s="1"/>
  <c r="U24" i="19"/>
  <c r="AG25" i="19"/>
  <c r="AD72" i="2"/>
  <c r="AG11" i="19"/>
  <c r="U26" i="16"/>
  <c r="U174" i="16"/>
  <c r="AG26" i="16"/>
  <c r="AG174" i="16"/>
  <c r="AG24" i="16" s="1"/>
  <c r="AG175" i="17"/>
  <c r="BQ175" i="17"/>
  <c r="U175" i="17"/>
  <c r="BE175" i="17"/>
  <c r="AS175" i="17"/>
  <c r="G38" i="2"/>
  <c r="BQ26" i="16"/>
  <c r="BQ174" i="16"/>
  <c r="BQ24" i="16" s="1"/>
  <c r="R70" i="2"/>
  <c r="U25" i="10"/>
  <c r="U11" i="10"/>
  <c r="G24" i="10"/>
  <c r="CD24" i="10" s="1"/>
  <c r="G26" i="19"/>
  <c r="AP72" i="2"/>
  <c r="AS11" i="19"/>
  <c r="AS25" i="19"/>
  <c r="BN72" i="2"/>
  <c r="BQ11" i="19"/>
  <c r="BQ25" i="19"/>
  <c r="BE174" i="16"/>
  <c r="BE24" i="16" s="1"/>
  <c r="BE26" i="16"/>
  <c r="G10" i="16"/>
  <c r="CC11" i="10"/>
  <c r="BZ70" i="2"/>
  <c r="BB72" i="2"/>
  <c r="BE11" i="19"/>
  <c r="BE25" i="19"/>
  <c r="AS174" i="16"/>
  <c r="AS24" i="16" s="1"/>
  <c r="AS26" i="16"/>
  <c r="AG175" i="18"/>
  <c r="BQ175" i="18"/>
  <c r="U175" i="18"/>
  <c r="BE175" i="18"/>
  <c r="AS175" i="18"/>
  <c r="I10" i="10" l="1"/>
  <c r="I10" i="16"/>
  <c r="I10" i="19"/>
  <c r="CC175" i="18"/>
  <c r="CC175" i="17"/>
  <c r="CC25" i="10"/>
  <c r="G25" i="10" s="1"/>
  <c r="BZ72" i="2"/>
  <c r="CC25" i="19"/>
  <c r="G11" i="10"/>
  <c r="G8" i="10" s="1"/>
  <c r="G7" i="10" s="1"/>
  <c r="G6" i="10" s="1"/>
  <c r="BQ25" i="16"/>
  <c r="BQ11" i="16"/>
  <c r="BN73" i="2"/>
  <c r="AS26" i="17"/>
  <c r="AS175" i="15"/>
  <c r="AS174" i="17"/>
  <c r="AS24" i="17" s="1"/>
  <c r="AG174" i="17"/>
  <c r="AG24" i="17" s="1"/>
  <c r="AG26" i="17"/>
  <c r="AG175" i="15"/>
  <c r="BQ174" i="18"/>
  <c r="BQ24" i="18" s="1"/>
  <c r="BQ26" i="18"/>
  <c r="BE26" i="17"/>
  <c r="BE174" i="17"/>
  <c r="BE24" i="17" s="1"/>
  <c r="BE175" i="15"/>
  <c r="AP73" i="2"/>
  <c r="AS25" i="16"/>
  <c r="AS11" i="16"/>
  <c r="CC174" i="16"/>
  <c r="CC24" i="16" s="1"/>
  <c r="CC26" i="16"/>
  <c r="G26" i="16" s="1"/>
  <c r="U174" i="17"/>
  <c r="U175" i="15"/>
  <c r="U26" i="17"/>
  <c r="BQ174" i="17"/>
  <c r="BQ24" i="17" s="1"/>
  <c r="BQ175" i="15"/>
  <c r="BQ26" i="17"/>
  <c r="G24" i="19"/>
  <c r="CD24" i="19" s="1"/>
  <c r="U25" i="19"/>
  <c r="U11" i="19"/>
  <c r="R72" i="2"/>
  <c r="BE26" i="18"/>
  <c r="BE174" i="18"/>
  <c r="BE24" i="18" s="1"/>
  <c r="AG25" i="16"/>
  <c r="AG11" i="16"/>
  <c r="AD73" i="2"/>
  <c r="AG174" i="18"/>
  <c r="AG24" i="18" s="1"/>
  <c r="AG26" i="18"/>
  <c r="BB73" i="2"/>
  <c r="BE11" i="16"/>
  <c r="BE25" i="16"/>
  <c r="AS26" i="18"/>
  <c r="AS174" i="18"/>
  <c r="AS24" i="18" s="1"/>
  <c r="U26" i="18"/>
  <c r="U174" i="18"/>
  <c r="U24" i="16"/>
  <c r="G11" i="19" l="1"/>
  <c r="H10" i="10"/>
  <c r="CC26" i="18"/>
  <c r="G26" i="18" s="1"/>
  <c r="BE174" i="15"/>
  <c r="BE24" i="15" s="1"/>
  <c r="BE26" i="15"/>
  <c r="BQ25" i="18"/>
  <c r="BN71" i="2"/>
  <c r="BQ11" i="18"/>
  <c r="AS11" i="17"/>
  <c r="AS25" i="17"/>
  <c r="AP69" i="2"/>
  <c r="BQ11" i="17"/>
  <c r="BQ25" i="17"/>
  <c r="BN69" i="2"/>
  <c r="AD69" i="2"/>
  <c r="AG25" i="17"/>
  <c r="AG11" i="17"/>
  <c r="CC26" i="17"/>
  <c r="G26" i="17" s="1"/>
  <c r="CC175" i="15"/>
  <c r="G175" i="15" s="1"/>
  <c r="U24" i="18"/>
  <c r="BE25" i="17"/>
  <c r="BB69" i="2"/>
  <c r="BE11" i="17"/>
  <c r="AG26" i="15"/>
  <c r="AG174" i="15"/>
  <c r="AG24" i="15" s="1"/>
  <c r="AS26" i="15"/>
  <c r="AS174" i="15"/>
  <c r="AS24" i="15" s="1"/>
  <c r="G24" i="16"/>
  <c r="R73" i="2"/>
  <c r="U25" i="16"/>
  <c r="U11" i="16"/>
  <c r="AS11" i="18"/>
  <c r="AS25" i="18"/>
  <c r="AP71" i="2"/>
  <c r="BE25" i="18"/>
  <c r="BB71" i="2"/>
  <c r="BE11" i="18"/>
  <c r="U24" i="17"/>
  <c r="AG25" i="18"/>
  <c r="AG11" i="18"/>
  <c r="AD71" i="2"/>
  <c r="G25" i="19"/>
  <c r="BQ26" i="15"/>
  <c r="BQ174" i="15"/>
  <c r="BQ24" i="15" s="1"/>
  <c r="U174" i="15"/>
  <c r="U26" i="15"/>
  <c r="CC11" i="16"/>
  <c r="CC25" i="16"/>
  <c r="BZ73" i="2"/>
  <c r="H10" i="19" l="1"/>
  <c r="G8" i="19"/>
  <c r="G7" i="19" s="1"/>
  <c r="G6" i="19" s="1"/>
  <c r="CD24" i="16"/>
  <c r="BN74" i="2"/>
  <c r="BB74" i="2"/>
  <c r="F175" i="15"/>
  <c r="G25" i="16"/>
  <c r="AS11" i="15"/>
  <c r="AS25" i="15"/>
  <c r="BQ25" i="15"/>
  <c r="BQ11" i="15"/>
  <c r="AG11" i="15"/>
  <c r="AG25" i="15"/>
  <c r="AD74" i="2"/>
  <c r="BE11" i="15"/>
  <c r="BE25" i="15"/>
  <c r="CC26" i="15"/>
  <c r="G26" i="15" s="1"/>
  <c r="U24" i="15"/>
  <c r="R69" i="2"/>
  <c r="U11" i="17"/>
  <c r="U25" i="17"/>
  <c r="G11" i="16"/>
  <c r="R71" i="2"/>
  <c r="U11" i="18"/>
  <c r="U25" i="18"/>
  <c r="AP74" i="2"/>
  <c r="CE11" i="16" l="1"/>
  <c r="H10" i="16"/>
  <c r="U25" i="15"/>
  <c r="U11" i="15"/>
  <c r="G8" i="16"/>
  <c r="G7" i="16" s="1"/>
  <c r="G6" i="16" s="1"/>
  <c r="R74" i="2"/>
  <c r="G174" i="18" l="1"/>
  <c r="CC174" i="18"/>
  <c r="CC197" i="15" l="1"/>
  <c r="CC24" i="18"/>
  <c r="G10" i="18"/>
  <c r="I10" i="18" l="1"/>
  <c r="G197" i="15"/>
  <c r="CC11" i="18"/>
  <c r="CC25" i="18"/>
  <c r="BZ71" i="2"/>
  <c r="G24" i="18"/>
  <c r="CD24" i="18" s="1"/>
  <c r="F197" i="15" l="1"/>
  <c r="G25" i="18"/>
  <c r="G11" i="18"/>
  <c r="G8" i="18" l="1"/>
  <c r="G7" i="18" s="1"/>
  <c r="G6" i="18" s="1"/>
  <c r="H10" i="18"/>
  <c r="G10" i="15" l="1"/>
  <c r="CC174" i="17"/>
  <c r="CC24" i="17" s="1"/>
  <c r="G10" i="17"/>
  <c r="CC185" i="15"/>
  <c r="CC174" i="15" s="1"/>
  <c r="CC24" i="15" s="1"/>
  <c r="G185" i="17"/>
  <c r="G174" i="17" s="1"/>
  <c r="CC25" i="17" l="1"/>
  <c r="G25" i="17" s="1"/>
  <c r="G24" i="17"/>
  <c r="CD24" i="17" s="1"/>
  <c r="BZ69" i="2"/>
  <c r="CC11" i="17"/>
  <c r="G11" i="17" s="1"/>
  <c r="G8" i="17" s="1"/>
  <c r="G7" i="17" s="1"/>
  <c r="G6" i="17" s="1"/>
  <c r="CC11" i="15"/>
  <c r="G11" i="15" s="1"/>
  <c r="BT10" i="15" s="1"/>
  <c r="G24" i="15"/>
  <c r="CC25" i="15"/>
  <c r="G25" i="15" s="1"/>
  <c r="I10" i="17"/>
  <c r="G185" i="15"/>
  <c r="H10" i="15" l="1"/>
  <c r="H10" i="17"/>
  <c r="BZ74" i="2"/>
  <c r="F185" i="15"/>
  <c r="G174" i="15"/>
  <c r="G8" i="15"/>
  <c r="D76" i="2" s="1"/>
  <c r="CD24" i="15" l="1"/>
  <c r="G7" i="15"/>
  <c r="I10" i="15"/>
  <c r="F174" i="15"/>
  <c r="G6" i="1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<sst xmlns="http://schemas.openxmlformats.org/spreadsheetml/2006/main" count="3292" uniqueCount="409">
  <si>
    <t xml:space="preserve">CONTRACT SANRAL N.017-024-2019/1-NSC: FOR THE NOMINATED SUB-CONTRACT FOR THE DESIGN BUILD, OPERATIONS AND MAINTENANCE OF THE TOLL SYSTEM FOR THE OPERATIONS AND MAINTENANCE OF THE TOLL PLAZAS ON THE N17 TOLL ROAD  </t>
  </si>
  <si>
    <t>Schedule of Payments / Cost Matrices for the Design-Build and Operation Service Periods</t>
  </si>
  <si>
    <t>Base Date:</t>
  </si>
  <si>
    <t>First Month of Contract:</t>
  </si>
  <si>
    <t>First Month of Operation Service:</t>
  </si>
  <si>
    <t>Control Centre</t>
  </si>
  <si>
    <t>Vehicle Class</t>
  </si>
  <si>
    <t>Est Period</t>
  </si>
  <si>
    <t>Class 1</t>
  </si>
  <si>
    <t>Class 2</t>
  </si>
  <si>
    <t>Class 3</t>
  </si>
  <si>
    <t>Class 4</t>
  </si>
  <si>
    <t>Total</t>
  </si>
  <si>
    <r>
      <rPr>
        <b/>
        <sz val="11"/>
        <color rgb="FF0070C0"/>
        <rFont val="Calibri"/>
        <family val="2"/>
      </rPr>
      <t>Total Variable OM Fees</t>
    </r>
    <r>
      <rPr>
        <b/>
        <sz val="11"/>
        <color theme="1"/>
        <rFont val="Calibri"/>
        <family val="2"/>
      </rPr>
      <t xml:space="preserve"> to Model </t>
    </r>
  </si>
  <si>
    <r>
      <rPr>
        <b/>
        <sz val="11"/>
        <color rgb="FF0070C0"/>
        <rFont val="Calibri"/>
        <family val="2"/>
      </rPr>
      <t>Fixed OM Fees</t>
    </r>
    <r>
      <rPr>
        <b/>
        <sz val="11"/>
        <color theme="1"/>
        <rFont val="Calibri"/>
        <family val="2"/>
      </rPr>
      <t xml:space="preserve"> to Model (Subject to CPI)</t>
    </r>
  </si>
  <si>
    <r>
      <rPr>
        <b/>
        <sz val="11"/>
        <color rgb="FF0070C0"/>
        <rFont val="Calibri"/>
        <family val="2"/>
      </rPr>
      <t xml:space="preserve">OM Provisional Sums </t>
    </r>
    <r>
      <rPr>
        <b/>
        <sz val="11"/>
        <rFont val="Calibri"/>
        <family val="2"/>
      </rPr>
      <t xml:space="preserve">to Model </t>
    </r>
    <r>
      <rPr>
        <b/>
        <sz val="11"/>
        <color theme="1"/>
        <rFont val="Calibri"/>
        <family val="2"/>
      </rPr>
      <t xml:space="preserve"> (Not Subject to CPI)</t>
    </r>
  </si>
  <si>
    <r>
      <rPr>
        <b/>
        <sz val="11"/>
        <color rgb="FF0070C0"/>
        <rFont val="Calibri"/>
        <family val="2"/>
      </rPr>
      <t>Fixed CAPEX</t>
    </r>
    <r>
      <rPr>
        <b/>
        <sz val="11"/>
        <color theme="1"/>
        <rFont val="Calibri"/>
        <family val="2"/>
      </rPr>
      <t xml:space="preserve"> to Model (Subject to CPI)</t>
    </r>
  </si>
  <si>
    <r>
      <rPr>
        <b/>
        <sz val="11"/>
        <color rgb="FF0070C0"/>
        <rFont val="Calibri"/>
        <family val="2"/>
      </rPr>
      <t xml:space="preserve">CAPEX Provisional Sums </t>
    </r>
    <r>
      <rPr>
        <b/>
        <sz val="11"/>
        <rFont val="Calibri"/>
        <family val="2"/>
      </rPr>
      <t xml:space="preserve">to Model  </t>
    </r>
    <r>
      <rPr>
        <b/>
        <sz val="11"/>
        <color theme="1"/>
        <rFont val="Calibri"/>
        <family val="2"/>
      </rPr>
      <t>(Not Subject to CPI)</t>
    </r>
  </si>
  <si>
    <r>
      <rPr>
        <b/>
        <sz val="11"/>
        <color rgb="FF0070C0"/>
        <rFont val="Calibri"/>
        <family val="2"/>
      </rPr>
      <t>Part D</t>
    </r>
    <r>
      <rPr>
        <b/>
        <sz val="11"/>
        <rFont val="Calibri"/>
        <family val="2"/>
      </rPr>
      <t xml:space="preserve"> Contract Participation etc </t>
    </r>
    <r>
      <rPr>
        <b/>
        <sz val="11"/>
        <color theme="1"/>
        <rFont val="Calibri"/>
        <family val="2"/>
      </rPr>
      <t>(Not Subject to CPI)</t>
    </r>
  </si>
  <si>
    <t>CHECK:</t>
  </si>
  <si>
    <t>Item No</t>
  </si>
  <si>
    <t>Description</t>
  </si>
  <si>
    <t>Unit</t>
  </si>
  <si>
    <t>Quantity</t>
  </si>
  <si>
    <t>Rate</t>
  </si>
  <si>
    <t>TOTAL
(6 Years)</t>
  </si>
  <si>
    <t>Operation Service Period - Year 1</t>
  </si>
  <si>
    <t>Operation Service Period - Year 2</t>
  </si>
  <si>
    <t>Operation Service Period - Year 3</t>
  </si>
  <si>
    <t>Operation Service Period - Year 4</t>
  </si>
  <si>
    <t>Operation Service Period - Year 5</t>
  </si>
  <si>
    <t>Operation Service Period - Year 6</t>
  </si>
  <si>
    <t>Total Tendered F&amp;V Cost (Incl VAT, in Rands) - to C1.1.1 FORM OF OFFER</t>
  </si>
  <si>
    <t>15 %VAT on Total Tendered F&amp;V Cost (in Rands)</t>
  </si>
  <si>
    <t>Total Tendered F&amp;V Cost (Excl VAT, in Rands)</t>
  </si>
  <si>
    <t>CHECK</t>
  </si>
  <si>
    <t>Total Tendered F&amp;V Cost for A- and B Series (excl VAT)</t>
  </si>
  <si>
    <t>A</t>
  </si>
  <si>
    <t>A Series: Operation Service</t>
  </si>
  <si>
    <t>Fixed Items</t>
  </si>
  <si>
    <t>Provisional Sums</t>
  </si>
  <si>
    <t>Variable Operation Cost</t>
  </si>
  <si>
    <t>month</t>
  </si>
  <si>
    <t>B</t>
  </si>
  <si>
    <t>B Series: Design Build</t>
  </si>
  <si>
    <t>D</t>
  </si>
  <si>
    <t>D Series: Contract Participation, etc</t>
  </si>
  <si>
    <t>A Series</t>
  </si>
  <si>
    <t>Operation Service</t>
  </si>
  <si>
    <t>A-1000</t>
  </si>
  <si>
    <t>General Contractors Obligations</t>
  </si>
  <si>
    <t>A-1001</t>
  </si>
  <si>
    <t>Contractors General Obligations for the duration of the Operations Service Period</t>
  </si>
  <si>
    <t>Month</t>
  </si>
  <si>
    <t>A-1002</t>
  </si>
  <si>
    <t>Provision of Performance Security</t>
  </si>
  <si>
    <t>A-1003</t>
  </si>
  <si>
    <t>Compliance with Laws</t>
  </si>
  <si>
    <t>A-1004</t>
  </si>
  <si>
    <t>Compliance with Health and Safety Requirements</t>
  </si>
  <si>
    <t>A-1005</t>
  </si>
  <si>
    <t>Compliance with Environmental Requirements</t>
  </si>
  <si>
    <t>A-1006</t>
  </si>
  <si>
    <t>Compliance with Social Responsibility Requirements</t>
  </si>
  <si>
    <t>A-1007</t>
  </si>
  <si>
    <t>Provision and Maintenance of Insurance</t>
  </si>
  <si>
    <t>A-1008</t>
  </si>
  <si>
    <t>Provision and Maintenance of Contractor's Equipment</t>
  </si>
  <si>
    <t>A-1009</t>
  </si>
  <si>
    <t>Supply and Maintenance of Documents and drawings</t>
  </si>
  <si>
    <t>A-1010</t>
  </si>
  <si>
    <t>Training of Personnel and other training obligations</t>
  </si>
  <si>
    <t>A-1011</t>
  </si>
  <si>
    <t>Completion of Operation Service Period</t>
  </si>
  <si>
    <t>A-1012</t>
  </si>
  <si>
    <t>Extra Over Cost for Taking over the upgrades &amp; new assets during contract period (if triggered)</t>
  </si>
  <si>
    <t>A-1013</t>
  </si>
  <si>
    <t>ESCROW for Commissioning Toll System Application Software</t>
  </si>
  <si>
    <t>A-1014</t>
  </si>
  <si>
    <t>Updating Integrated Transport Information System (ITIS) Modules</t>
  </si>
  <si>
    <t>A-1015</t>
  </si>
  <si>
    <t>Liaison with Service Providers</t>
  </si>
  <si>
    <t>A-1016</t>
  </si>
  <si>
    <t>Mentoring Targeted Enterprise (New Entrant)</t>
  </si>
  <si>
    <t>A-1016a</t>
  </si>
  <si>
    <t>Identify and train Targeted Enterprise (New Entrant)</t>
  </si>
  <si>
    <t>A-1016b</t>
  </si>
  <si>
    <t>Oversee of Targeted Enterprise (New Entrant) management of Toll Plaza</t>
  </si>
  <si>
    <t>A-1017</t>
  </si>
  <si>
    <t>Extra over costs for the supervision of the nominated Subcontractor</t>
  </si>
  <si>
    <t>A-2000</t>
  </si>
  <si>
    <t>Provisioning of Staff and Labour</t>
  </si>
  <si>
    <t>A-2016</t>
  </si>
  <si>
    <t>Contracts Engineer (Contractor’s Representative for Nominated Subcontract)</t>
  </si>
  <si>
    <t>A-2017</t>
  </si>
  <si>
    <t>Quality Control Officer</t>
  </si>
  <si>
    <t>A-2018</t>
  </si>
  <si>
    <t>Maintenance Manager</t>
  </si>
  <si>
    <t>A-2019</t>
  </si>
  <si>
    <t>System/ software support specialist</t>
  </si>
  <si>
    <t>A-2020</t>
  </si>
  <si>
    <t>Network and Security Specialist</t>
  </si>
  <si>
    <t>A-2021</t>
  </si>
  <si>
    <t>Plaza Technician (s)</t>
  </si>
  <si>
    <t>A-2022</t>
  </si>
  <si>
    <t>SHEQ Officer</t>
  </si>
  <si>
    <t>A-5000</t>
  </si>
  <si>
    <t>Maintenance of Project Assets</t>
  </si>
  <si>
    <t>A-5300</t>
  </si>
  <si>
    <t>Toll System Maintenance</t>
  </si>
  <si>
    <t>A-5301</t>
  </si>
  <si>
    <t>Toll System Software Support</t>
  </si>
  <si>
    <t>A-5302</t>
  </si>
  <si>
    <t>Toll System Equipment and Hardware Maintenance</t>
  </si>
  <si>
    <t>A-5303</t>
  </si>
  <si>
    <t>Toll System Maintenance and Support: QLS</t>
  </si>
  <si>
    <t>A-5304</t>
  </si>
  <si>
    <t>Toll System Maintenance and Support:  VGS</t>
  </si>
  <si>
    <t>A-5305</t>
  </si>
  <si>
    <t>Toll System Maintenance and support Customer Service work stations &amp; related equipment</t>
  </si>
  <si>
    <t>A-5306</t>
  </si>
  <si>
    <t>Provision and Maintenance of Toll System Helpdesk</t>
  </si>
  <si>
    <t>A-5307</t>
  </si>
  <si>
    <t>Provision and Maintenance of Asset Management System (AMS)</t>
  </si>
  <si>
    <t>A-5308</t>
  </si>
  <si>
    <t>Hand-Back of Toll System to Employer</t>
  </si>
  <si>
    <t>A-5308a</t>
  </si>
  <si>
    <t>Hand-Back of Toll System</t>
  </si>
  <si>
    <t>Lump Sum</t>
  </si>
  <si>
    <t>A-5308b</t>
  </si>
  <si>
    <t>Hand-Back of assets and systems other than the Toll System</t>
  </si>
  <si>
    <t>A-5309</t>
  </si>
  <si>
    <t>Hardware and software support / maintenance for if triggered payment items  (if triggered):</t>
  </si>
  <si>
    <t>A-5309a</t>
  </si>
  <si>
    <t>Maintenance and support for item B-2009 (Detection System for vehicles of Special Interest (VOSI)) and item B-2010 (Detection system for vehicles Exceeding the Legal Vehicle Height (if triggered)</t>
  </si>
  <si>
    <t>A-5309b</t>
  </si>
  <si>
    <t>Maintenance and support for item B-2014c (Delivery of Toll System development and test platform and test environment) (if triggered)</t>
  </si>
  <si>
    <t>A-5309c</t>
  </si>
  <si>
    <t>Maintenance and support for item B-3009 (Provision of Toll System Software and Hardware:  AVC Systems for Mixed/Manual/ETC lanes and or Dedicated ETC lanes (if triggered)</t>
  </si>
  <si>
    <t>A-5309d</t>
  </si>
  <si>
    <t>Maintenance and support for item B-3011 (Provision of Toll System Software and Hardware: Mixed Manual/ETC lanes for single direction) (if triggered)</t>
  </si>
  <si>
    <t>A-5309e</t>
  </si>
  <si>
    <t>Maintenance and support for item B-3013 (Provision of Toll System and VGS Software and Hardware: Automatic Number Plate Recognition (ANPR) (if triggered)</t>
  </si>
  <si>
    <t>A-5309f</t>
  </si>
  <si>
    <t>Maintenance and support for item B-3014 (Provision of Toll System and VGS Software and Hardware: EMVCO compatible card readers) (if triggered)</t>
  </si>
  <si>
    <t>A-8000</t>
  </si>
  <si>
    <t>Quality Assurance System</t>
  </si>
  <si>
    <t>A-8001</t>
  </si>
  <si>
    <t>Establishment of Quality Assurance System</t>
  </si>
  <si>
    <t>A-8002</t>
  </si>
  <si>
    <t>Maintenance of Quality Assurance System</t>
  </si>
  <si>
    <t>A-9000</t>
  </si>
  <si>
    <t>Reporting</t>
  </si>
  <si>
    <t>A-9001</t>
  </si>
  <si>
    <t>A-10000</t>
  </si>
  <si>
    <t>A-10003a</t>
  </si>
  <si>
    <t>Prov Sum</t>
  </si>
  <si>
    <t>A-10003b</t>
  </si>
  <si>
    <t>%</t>
  </si>
  <si>
    <t>B Series</t>
  </si>
  <si>
    <t>Schedule B series</t>
  </si>
  <si>
    <t>B-1000</t>
  </si>
  <si>
    <t>Contractors Establishment</t>
  </si>
  <si>
    <t>B-1001</t>
  </si>
  <si>
    <t>Contractors General Obligations and Establishment at Contract Commencement date for the Design-Build period</t>
  </si>
  <si>
    <t>B-1001a</t>
  </si>
  <si>
    <t>Contractors General Obligations and Establishment at Contract Commencement date for the Design-Build period - Fixed obligations for Design Build and Operations</t>
  </si>
  <si>
    <t>B-1001b</t>
  </si>
  <si>
    <t>Contractors General Obligations and Establishment at Contract Commencement date for the Design-Build Section 1 period - Time Related obligations for Design Build and Operations</t>
  </si>
  <si>
    <t>Week</t>
  </si>
  <si>
    <t>B-1001c</t>
  </si>
  <si>
    <t>Contractors General Obligations and Establishment at Contract Commencement date for the Design-Build Section 2 &amp; 3 period - Time Related obligations for Design Build and Operations</t>
  </si>
  <si>
    <t>B-1001d</t>
  </si>
  <si>
    <t>Contractors General Obligations and Establishment at Contract Commencement date for the Design-Build Section 4 - Time Related obligations for Design Build and Operations (if triggered)</t>
  </si>
  <si>
    <t>B-1001e</t>
  </si>
  <si>
    <t>Contractors General Obligations and Establishment at Contract Commencement date for the Design-Build Section 5 - Time Related obligations for Design Build and Operations (if triggered)</t>
  </si>
  <si>
    <t>B-1002</t>
  </si>
  <si>
    <t>Allowance for person-hours for Variations</t>
  </si>
  <si>
    <t>B-1002a</t>
  </si>
  <si>
    <t>person-hours</t>
  </si>
  <si>
    <t>B-1002b</t>
  </si>
  <si>
    <t>B-1002c</t>
  </si>
  <si>
    <t>B-1002d</t>
  </si>
  <si>
    <t>B-1002e</t>
  </si>
  <si>
    <t>B-1002f</t>
  </si>
  <si>
    <t>B-1002g</t>
  </si>
  <si>
    <t>B-1002h</t>
  </si>
  <si>
    <t>B-1002i</t>
  </si>
  <si>
    <t>B-1002j</t>
  </si>
  <si>
    <t>B-1003</t>
  </si>
  <si>
    <t>Establishment upgrades</t>
  </si>
  <si>
    <t>B-1003a</t>
  </si>
  <si>
    <t>Toll System - Plaza/ Control Centre level: Conventional Plazas/ Hybrid Plaza, and conventional part of A: BOS, VGS, QLS, DCS and network</t>
  </si>
  <si>
    <t>B-1003b</t>
  </si>
  <si>
    <t xml:space="preserve">Toll System – Lane Area Related: AVC, Lane, Tunnel, Booth and Canopy  </t>
  </si>
  <si>
    <t>B-1003c</t>
  </si>
  <si>
    <t>Toll System – Lane Area Related: VGS, QLS, QL1 and Network</t>
  </si>
  <si>
    <t>B-1003d</t>
  </si>
  <si>
    <t xml:space="preserve">Toll System – Lane Area Related: Lane and AVC UPS and lightning protection   </t>
  </si>
  <si>
    <t>B-1003e</t>
  </si>
  <si>
    <t>Toll System – Plaza/ Control Centre level: Conventional Plazas/ Hybrid Plaza, and conventional part of A: TCH Payment Gateway at site</t>
  </si>
  <si>
    <t>B-1004 </t>
  </si>
  <si>
    <t xml:space="preserve">System Obsolescence, Routine Maintenance, Performance Related, Software related upgrades and hand-back requirements </t>
  </si>
  <si>
    <t>B-1004a</t>
  </si>
  <si>
    <t xml:space="preserve">Toll System - Plaza/ Control Centre level: Conventional Plazas/ Hybrid Plaza, and conventional part of A: BOS, VGS, QLS, DCS and network </t>
  </si>
  <si>
    <t>B-1004b</t>
  </si>
  <si>
    <t>B-1004c</t>
  </si>
  <si>
    <t>B-1004d</t>
  </si>
  <si>
    <t>B-1004e</t>
  </si>
  <si>
    <t>Toll System – Workshop Related: Critical spares, Test Rig, ERS, documentation, drawings, licenses, codes, passwords and other hand-over requirements and ERS/Asset update</t>
  </si>
  <si>
    <t>B-2000</t>
  </si>
  <si>
    <t>Toll System - Plaza/ Control Centre level: Conventional Plazas/ Hybrid Plaza, and conventional part of A</t>
  </si>
  <si>
    <t>B-2001</t>
  </si>
  <si>
    <t>Provision of Toll System Software and Hardware: Back Office System</t>
  </si>
  <si>
    <t>B-2002</t>
  </si>
  <si>
    <t>Provision of Toll System Software and Hardware: Video Grabbing System (VGS)</t>
  </si>
  <si>
    <t>B-2003</t>
  </si>
  <si>
    <t>Provision of Toll System Software and Hardware: Queue Length Monitoring System (QLS)</t>
  </si>
  <si>
    <t>B-2004</t>
  </si>
  <si>
    <t>Provision of Toll System Software and Hardware: Data Concentrate System (DCS)</t>
  </si>
  <si>
    <t>B-2005</t>
  </si>
  <si>
    <t xml:space="preserve">Provision of Toll System Software and Hardware: Provision of Back Office Servers storage hardware and archive system complete </t>
  </si>
  <si>
    <t>B-2006</t>
  </si>
  <si>
    <t>Additional software and licenses complete</t>
  </si>
  <si>
    <t>B-2006a</t>
  </si>
  <si>
    <t>Additional software and licenses not listed in item B-2006b</t>
  </si>
  <si>
    <t>B-2006b</t>
  </si>
  <si>
    <t>Additional software and licenses for Microsoft Product/Oracle RDBMS and SAP (if triggered)</t>
  </si>
  <si>
    <t>B-2006c</t>
  </si>
  <si>
    <t>Additional software and licences complete (not provided by the Nominated Subcontractor)</t>
  </si>
  <si>
    <t>B-2007</t>
  </si>
  <si>
    <t>Provision of Toll System Software and Hardware: Work Stations for Customer Service Operations at Control Centre and/or Remote Plazas (if triggered)</t>
  </si>
  <si>
    <t>No</t>
  </si>
  <si>
    <t>B-2008</t>
  </si>
  <si>
    <t>LAN and Network Connections: Provision and Installation of 1 GB/s network for all work stations, printers,  network equipment and fail over or standby devices complete</t>
  </si>
  <si>
    <t>B-2009</t>
  </si>
  <si>
    <t>Detection System for vehicles of Special Interest (VOSI) (if triggered)</t>
  </si>
  <si>
    <t>B-2010</t>
  </si>
  <si>
    <t>Detection System for vehicles Exceeding the Legal Vehicle Height (if triggered)</t>
  </si>
  <si>
    <t>B-2011</t>
  </si>
  <si>
    <t>Provision for Toll System software and hardware:  Interface with TCH</t>
  </si>
  <si>
    <t>B-2012</t>
  </si>
  <si>
    <t>Provision for a full set of spares</t>
  </si>
  <si>
    <t>B-2013</t>
  </si>
  <si>
    <t>VGS, QLS and ANPR pilot (if triggered)</t>
  </si>
  <si>
    <t>B-2014a</t>
  </si>
  <si>
    <t>18% of the Total fee for full access to the Toll system source code, and perpetual license to use at all SANRAL current and future plazas (if triggered)</t>
  </si>
  <si>
    <t>B-2014b</t>
  </si>
  <si>
    <t>Delivery of Toll System source code, Toll System build, configuration, and deployment documentation  (if triggered)</t>
  </si>
  <si>
    <t>B-2014c</t>
  </si>
  <si>
    <t>Delivery of Toll System development and test platform and test environment  (if triggered)</t>
  </si>
  <si>
    <t>B-2014d</t>
  </si>
  <si>
    <t>Toll System source code verification and site configuration, deployment, commissioning, and version control set-up  (if triggered)</t>
  </si>
  <si>
    <t>B-2014e</t>
  </si>
  <si>
    <t>Toll System site recovery pack compilation, verification and delivery  (if triggered)</t>
  </si>
  <si>
    <t>B-2014f</t>
  </si>
  <si>
    <t>SANRAL Toll System pilot deployment and  testing (if triggered)</t>
  </si>
  <si>
    <t>B-2014g</t>
  </si>
  <si>
    <t>SANRAL Toll System deployment, replacing another Toll System  (if triggered)</t>
  </si>
  <si>
    <t>Lump Sum </t>
  </si>
  <si>
    <t>B-2014h</t>
  </si>
  <si>
    <t>Full Toll System Intellectual Property and ownership</t>
  </si>
  <si>
    <t>Rate Only</t>
  </si>
  <si>
    <t>B-2014-i</t>
  </si>
  <si>
    <t>Additional operational costs during the SANRAL Toll System pilot deployment and testing (if triggered)</t>
  </si>
  <si>
    <t>B-2014-j</t>
  </si>
  <si>
    <t>Additional operational costs during the SANRAL Toll System deployment, replacing another Toll System(if triggered)</t>
  </si>
  <si>
    <t>B-2015</t>
  </si>
  <si>
    <t>Workshop: Lane test or standby rigs</t>
  </si>
  <si>
    <t>B-2016a</t>
  </si>
  <si>
    <t>Design, develop and test basic SANRAL MIS interface (Specified in Part C3 V2B4a PS 7.8) (if triggered)</t>
  </si>
  <si>
    <t>B-2016b</t>
  </si>
  <si>
    <t>SANRAL MIS basic interface maintenance and support (if triggered)</t>
  </si>
  <si>
    <t>B-2016c</t>
  </si>
  <si>
    <t>Pilot testing in conjunction with the SANRAL MIS interface (if triggered).</t>
  </si>
  <si>
    <t>B-2016d</t>
  </si>
  <si>
    <t>Deployment, configuration, testing and commissioning of the SANRAL MIS interface on the route (if triggered).</t>
  </si>
  <si>
    <t>B-2016e</t>
  </si>
  <si>
    <t>Additional operational costs during the Pilot testing in conjunction with the SANRAL MIS interface (if triggered)</t>
  </si>
  <si>
    <t>B-2016f</t>
  </si>
  <si>
    <t>Additional operational costs during deployment, configuration, testing and commissioning of the SANRAL MIS interface on the route (if triggered)</t>
  </si>
  <si>
    <t>B-3000</t>
  </si>
  <si>
    <t>Toll System - Lane Area Related</t>
  </si>
  <si>
    <t>B-3001</t>
  </si>
  <si>
    <t>Provision of Toll System Software and Hardware: AVC Systems for mixed/manual/ETC lanes and/or Dedicated ETC/Card lanes</t>
  </si>
  <si>
    <t>B-3002</t>
  </si>
  <si>
    <t xml:space="preserve">Provision of Toll System Software and Hardware: Mixed Manual / ETC lanes for single direction </t>
  </si>
  <si>
    <t>B-3003</t>
  </si>
  <si>
    <t xml:space="preserve">Provision of Toll System Software and Hardware: Dedicated ETC lanes </t>
  </si>
  <si>
    <t>B-3004</t>
  </si>
  <si>
    <t>Provision of Toll System Software and Hardware: Changing a mixed Manual ETC lane to a dedicated ETC Lane (if triggered)</t>
  </si>
  <si>
    <t>B-3005</t>
  </si>
  <si>
    <t>Provision of Toll System Software and Hardware: Implementation of reversible Toll lanes (if triggered)</t>
  </si>
  <si>
    <t>B-3006</t>
  </si>
  <si>
    <t>Provision of Toll System Software and Hardware: QLS</t>
  </si>
  <si>
    <t>B-3007</t>
  </si>
  <si>
    <t>Provision of Toll System Software and Hardware: Implementation of VGS</t>
  </si>
  <si>
    <t>B-3008</t>
  </si>
  <si>
    <t>Provision of Documentation</t>
  </si>
  <si>
    <t>B-3009</t>
  </si>
  <si>
    <t>Provision of Toll System Software and Hardware:  AVC Systems for Mixed/Manual/ETC lanes and or Dedicated ETC lanes (if triggered)</t>
  </si>
  <si>
    <t>B-3010</t>
  </si>
  <si>
    <t>Provision of Toll System Software and Hardware: Ramp/Mainline Swapping (if triggered)</t>
  </si>
  <si>
    <t>B-3011</t>
  </si>
  <si>
    <t>Provision of Toll System Software and Hardware:  Mixed Manual/ETC lanes for single direction (if triggered)</t>
  </si>
  <si>
    <t>B-3012</t>
  </si>
  <si>
    <t>Provision of Toll System Software and Hardware:  For lane which can switch between Dedicated ETC mode and Mixed Manual/ETC lane Mode  (if triggered)</t>
  </si>
  <si>
    <t>B-3013</t>
  </si>
  <si>
    <t>Provision of Toll System and VGS Software and Hardware: Automatic Number Plate Recognition (ANPR) (if triggered)</t>
  </si>
  <si>
    <t>B-3014</t>
  </si>
  <si>
    <t>Provision of Toll System and VGS Software and Hardware: EMVCO compatible card reader system (if triggered)</t>
  </si>
  <si>
    <t>B-3015</t>
  </si>
  <si>
    <t>Provision of Toll System Software and Hardware: Dedicated Card Lanes</t>
  </si>
  <si>
    <t>B-6000</t>
  </si>
  <si>
    <t>B-6003a</t>
  </si>
  <si>
    <t>B-6003b</t>
  </si>
  <si>
    <t>Provision for the Installation and Upgrade of Toll System Assets - Overhead charges and profit in respect of B-6003a</t>
  </si>
  <si>
    <t>B-6009a</t>
  </si>
  <si>
    <t>B-6009b</t>
  </si>
  <si>
    <t>Provision for an EMVCO card reader system, over and above B-3014 - Overhead charges and Profit in respect of B-6009a</t>
  </si>
  <si>
    <t>B-6010a</t>
  </si>
  <si>
    <t>B-6010b</t>
  </si>
  <si>
    <t>Provision for the interface to the SANRAL MIS - Overhead charges and Profit in respect of B-6010a</t>
  </si>
  <si>
    <t>D Series</t>
  </si>
  <si>
    <t>Schedule D series</t>
  </si>
  <si>
    <t>D10.01</t>
  </si>
  <si>
    <t>Contract Participation Performance bonus</t>
  </si>
  <si>
    <t>PC Sum</t>
  </si>
  <si>
    <t>D10.02</t>
  </si>
  <si>
    <t>Stakeholder and Community Liaison and Social Facilitation</t>
  </si>
  <si>
    <t> </t>
  </si>
  <si>
    <t>D10.02(a)</t>
  </si>
  <si>
    <t>Cost of liaison, social facilitation and PLC support</t>
  </si>
  <si>
    <t>D10.02(b)</t>
  </si>
  <si>
    <t>Handling cost and profit in respect of sub-item D10.02(a)</t>
  </si>
  <si>
    <t>D10.03</t>
  </si>
  <si>
    <t>Tender Process for Targeted Enterprises</t>
  </si>
  <si>
    <t>D10.03(a)</t>
  </si>
  <si>
    <t>Contractor’s charge for the management and execution of the Targeted Enterprise procurement process</t>
  </si>
  <si>
    <t>D10.03(a)(i)</t>
  </si>
  <si>
    <t>For the appointment of Targeted Enterprise subcontractors of CIDB 1 and 2 contractor grading</t>
  </si>
  <si>
    <t>D10.03(a)(ii)</t>
  </si>
  <si>
    <t>For the appointment of Targeted Enterprise subcontractors of CIDB 3 and 4 contractor grading</t>
  </si>
  <si>
    <t>D10.03(a)(iii)</t>
  </si>
  <si>
    <t>For the appointment of Targeted Enterprise subcontractors of CIDB 5 and higher contractor grading</t>
  </si>
  <si>
    <t>D10.03(a)(iv)</t>
  </si>
  <si>
    <t>For the appointment of Targeted Enterprise suppliers</t>
  </si>
  <si>
    <t>D10.03(b)</t>
  </si>
  <si>
    <t>Targeted Enterprise Procurement Coordinator</t>
  </si>
  <si>
    <t>D10.04</t>
  </si>
  <si>
    <t>Responsibilities of the Contractor towards Targeted Enterprises</t>
  </si>
  <si>
    <t>D10.04(a)</t>
  </si>
  <si>
    <t>Contractor’s establishment, management, management support, assistance, coaching, guidance, mentoring and supervision of Targeted Enterprises</t>
  </si>
  <si>
    <t>D10.04(b)</t>
  </si>
  <si>
    <t>Targeted Enterprise Operations Manager</t>
  </si>
  <si>
    <t>Person-month</t>
  </si>
  <si>
    <t>D10.04(c)</t>
  </si>
  <si>
    <t>Targeted Enterprise Site Supervisors</t>
  </si>
  <si>
    <t>D10.05</t>
  </si>
  <si>
    <t>Construction Works by Targeted Enterprises</t>
  </si>
  <si>
    <t>D10.05(a)</t>
  </si>
  <si>
    <t>Construction works carried out by Targeted Enterprise subcontractors of CIDB 1 and 2 contractor grading designation appointed in terms of Section D</t>
  </si>
  <si>
    <t>D10.05(b)</t>
  </si>
  <si>
    <t>Handling costs and profit in respect of payment associated with subitem D10.05(a)</t>
  </si>
  <si>
    <t>D10.05(c)</t>
  </si>
  <si>
    <t>Fluctuation between the main contractor’s rates and that of the Targeted Enterprise subcontractors</t>
  </si>
  <si>
    <t>D10.05(d)</t>
  </si>
  <si>
    <t>Preliminary and General Obligations of Targeted Enterprise sub-contractors appointed in terms of Section D</t>
  </si>
  <si>
    <t>D10.06</t>
  </si>
  <si>
    <t>Training, coaching, guidance, mentoring and assistance</t>
  </si>
  <si>
    <t>D10.06(a)</t>
  </si>
  <si>
    <t>Training costs</t>
  </si>
  <si>
    <t>D10.06(a)(i)</t>
  </si>
  <si>
    <t>Accredited NQF /SAQA training.</t>
  </si>
  <si>
    <t>D10.06(a)(ii)</t>
  </si>
  <si>
    <t>Accredited generic skills training</t>
  </si>
  <si>
    <t>D10.06(a)(iii)</t>
  </si>
  <si>
    <t>Community skills training</t>
  </si>
  <si>
    <t>D10.06(a)(iv)</t>
  </si>
  <si>
    <t>CTROM maintenance specific training</t>
  </si>
  <si>
    <t>D10.06(a)(v)</t>
  </si>
  <si>
    <t>Handling cost and profit in respect of subitems D10.06(a)(i), (ii), and (iii)</t>
  </si>
  <si>
    <t>D10.06(b)</t>
  </si>
  <si>
    <t>Student experiential training</t>
  </si>
  <si>
    <t>D10.06(b)(i)</t>
  </si>
  <si>
    <t>Student stipends</t>
  </si>
  <si>
    <t>D10.06(b)(ii)</t>
  </si>
  <si>
    <t>Provision of experiential training</t>
  </si>
  <si>
    <t>D10.06(c)</t>
  </si>
  <si>
    <t>Other costs during training</t>
  </si>
  <si>
    <t>D10.06(d)</t>
  </si>
  <si>
    <t>Training venue</t>
  </si>
  <si>
    <t xml:space="preserve"> </t>
  </si>
  <si>
    <t>Total Tendered F&amp;V Cost (Incl VAT, in Rands) - to N2N TOTALS</t>
  </si>
  <si>
    <t>Hardware and software maintenance and support for if triggered payment items (if triggered):</t>
  </si>
  <si>
    <t>a</t>
  </si>
  <si>
    <t>Person-hours</t>
  </si>
  <si>
    <t>24% of the Total fee for full access to the Toll system source code, and perpetual license to use at all SANRAL current and future plazas, of which 40% is allocated to this plaza (if triggered)</t>
  </si>
  <si>
    <t xml:space="preserve">Provision of Toll System Software and Hardware: AVC Systems for mixed/ manual/ ETC lanes and/or Dedicated ETC lanes </t>
  </si>
  <si>
    <t>Targeted Enterprise Construction Manager</t>
  </si>
  <si>
    <t>24% of the Total fee for full access to the Toll system source code, and perpetual license to use at all SANRAL current and future plazas, of which 22% is allocated to this plaza (if triggered)</t>
  </si>
  <si>
    <t>Provision of Toll System Software and Hardware: Mixed Manual / ETC lanes for single direction</t>
  </si>
  <si>
    <t>Provision of Toll System Software and Hardware: Dedicated ETC lanes</t>
  </si>
  <si>
    <t>24% of the Total fee for full access to the Toll system source code, and perpetual license to use at all SANRAL current and future plazas, of which 16% is allocated to this plaza (if triggered)</t>
  </si>
  <si>
    <t>24% of the Total fee for full access to the Toll system source code, and perpetual license to use at all SANRAL current and future plazas, of which 12% is allocated to this plaza (if triggered)</t>
  </si>
  <si>
    <t>24% of the Total fee for full access to the Toll system source code, and perpetual license to use at all SANRAL current and future plazas, of which 10% is allocated to this plaza (if triggered)</t>
  </si>
  <si>
    <t>Prov sum</t>
  </si>
  <si>
    <t>Total from Summary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</si>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</sst>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(* #,##0.00_);_(* \(#,##0.00\);_(* &quot;-&quot;??_);_(@_)"/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_ * #,##0.00_ ;_ * \-#,##0.00_ ;_ * &quot;-&quot;??_ ;_ @_ "/>
    <numFmt numFmtId="168" formatCode="mmm\-yyyy"/>
    <numFmt numFmtId="169" formatCode="[$R-1C09]\ #,##0.0"/>
    <numFmt numFmtId="170" formatCode="mmmm\-yy"/>
    <numFmt numFmtId="171" formatCode="_ * #,##0_ ;_ * \-#,##0_ ;_ * &quot;-&quot;??_ ;_ @_ "/>
    <numFmt numFmtId="172" formatCode="_ * #\ ##0_ ;_ * \-#\ ##0.00_ ;_ * &quot;-&quot;??_ ;_ @_ "/>
    <numFmt numFmtId="173" formatCode="&quot;R &quot;\ #,##0.0;[Red]&quot;R &quot;\ \-#,##0.0"/>
    <numFmt numFmtId="174" formatCode="m\o\n\th\ d\,\ yyyy"/>
    <numFmt numFmtId="175" formatCode="#.00"/>
    <numFmt numFmtId="176" formatCode="#."/>
    <numFmt numFmtId="177" formatCode="&quot;R&quot;#,##0"/>
    <numFmt numFmtId="178" formatCode="#,##0_ ;\-#,##0\ "/>
    <numFmt numFmtId="179" formatCode="&quot;Operation Service Period - Year &quot;\ ##"/>
    <numFmt numFmtId="180" formatCode="&quot;Contract Year&quot;\ ##"/>
    <numFmt numFmtId="181" formatCode="&quot;R&quot;\ #,##0.00"/>
    <numFmt numFmtId="182" formatCode="0.000"/>
    <numFmt numFmtId="183" formatCode="&quot;R&quot;#,##0.00"/>
    <numFmt numFmtId="184" formatCode="_(* #,##0_);_(* \(#,##0\);_(* &quot;-&quot;??_);_(@_)"/>
  </numFmts>
  <fonts count="60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0"/>
      <color theme="1"/>
      <name val="Calibri"/>
      <family val="2"/>
    </font>
    <font>
      <b/>
      <sz val="12"/>
      <color rgb="FF008000"/>
      <name val="Calibri"/>
      <family val="2"/>
    </font>
    <font>
      <b/>
      <sz val="12"/>
      <color theme="1"/>
      <name val="Calibri"/>
      <family val="2"/>
    </font>
    <font>
      <b/>
      <sz val="24"/>
      <color rgb="FF002060"/>
      <name val="Calibri"/>
      <family val="2"/>
    </font>
    <font>
      <b/>
      <sz val="18"/>
      <color rgb="FF0070C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8"/>
      <name val="Verdana"/>
      <family val="2"/>
    </font>
    <font>
      <sz val="10"/>
      <name val="Arial"/>
      <family val="2"/>
    </font>
    <font>
      <sz val="9"/>
      <color theme="1"/>
      <name val="Calibri"/>
      <family val="2"/>
    </font>
    <font>
      <sz val="1"/>
      <color indexed="8"/>
      <name val="Courier"/>
      <family val="3"/>
    </font>
    <font>
      <b/>
      <sz val="11"/>
      <color indexed="8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sz val="1"/>
      <color indexed="8"/>
      <name val="Courier"/>
      <family val="3"/>
    </font>
    <font>
      <u/>
      <sz val="7.5"/>
      <color theme="10"/>
      <name val="Arial"/>
      <family val="2"/>
    </font>
    <font>
      <b/>
      <sz val="8"/>
      <color indexed="23"/>
      <name val="Verdana"/>
      <family val="2"/>
    </font>
    <font>
      <sz val="16"/>
      <color indexed="9"/>
      <name val="Tahoma"/>
      <family val="2"/>
    </font>
    <font>
      <b/>
      <sz val="18"/>
      <color indexed="62"/>
      <name val="Cambria"/>
      <family val="2"/>
    </font>
    <font>
      <sz val="10"/>
      <color indexed="8"/>
      <name val="Arial"/>
      <family val="2"/>
    </font>
    <font>
      <b/>
      <sz val="8"/>
      <color indexed="63"/>
      <name val="Verdana"/>
      <family val="2"/>
    </font>
    <font>
      <b/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sz val="14"/>
      <color theme="1"/>
      <name val="Calibri"/>
      <family val="2"/>
    </font>
    <font>
      <b/>
      <sz val="14"/>
      <color rgb="FFFF0000"/>
      <name val="Calibri"/>
      <family val="2"/>
    </font>
    <font>
      <sz val="10"/>
      <name val="Calibri"/>
      <family val="2"/>
    </font>
    <font>
      <sz val="10"/>
      <color theme="0" tint="-0.34998626667073579"/>
      <name val="Calibri"/>
      <family val="2"/>
    </font>
    <font>
      <strike/>
      <sz val="10"/>
      <name val="Calibri"/>
      <family val="2"/>
    </font>
    <font>
      <sz val="8"/>
      <name val="Calibri"/>
      <family val="2"/>
    </font>
    <font>
      <b/>
      <sz val="10"/>
      <color theme="9" tint="-0.499984740745262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trike/>
      <sz val="10"/>
      <name val="Calibri"/>
      <family val="2"/>
    </font>
    <font>
      <strike/>
      <sz val="10"/>
      <color rgb="FFBFBFBF"/>
      <name val="Calibri"/>
      <family val="2"/>
    </font>
    <font>
      <b/>
      <strike/>
      <sz val="10"/>
      <color rgb="FFBFBFBF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249977111117893"/>
      <name val="Calibri"/>
      <family val="2"/>
    </font>
    <font>
      <strike/>
      <sz val="10"/>
      <color theme="0" tint="-0.249977111117893"/>
      <name val="Calibri"/>
      <family val="2"/>
    </font>
    <font>
      <b/>
      <strike/>
      <sz val="10"/>
      <color theme="0" tint="-0.34998626667073579"/>
      <name val="Calibri"/>
      <family val="2"/>
    </font>
    <font>
      <strike/>
      <sz val="10"/>
      <color theme="0" tint="-0.34998626667073579"/>
      <name val="Calibri"/>
      <family val="2"/>
    </font>
    <font>
      <u/>
      <sz val="11"/>
      <color theme="10"/>
      <name val="Calibri"/>
      <family val="2"/>
      <scheme val="minor"/>
    </font>
    <font>
      <i/>
      <sz val="10"/>
      <color rgb="FF00000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</font>
    <font>
      <b/>
      <sz val="20"/>
      <color rgb="FF002060"/>
      <name val="Calibri"/>
      <family val="2"/>
    </font>
    <font>
      <sz val="10"/>
      <color rgb="FFFF000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theme="0" tint="-0.499984740745262"/>
      </patternFill>
    </fill>
    <fill>
      <patternFill patternType="solid">
        <fgColor rgb="FFBFBFBF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3" tint="0.79995117038483843"/>
        <bgColor indexed="64"/>
      </patternFill>
    </fill>
    <fill>
      <patternFill patternType="solid">
        <fgColor rgb="FFFFFF00"/>
        <bgColor indexed="64"/>
      </patternFill>
    </fill>
  </fills>
  <borders count="16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49998474074526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/>
      <diagonal/>
    </border>
    <border>
      <left style="thin">
        <color auto="1"/>
      </left>
      <right style="thin">
        <color theme="0" tint="-0.24994659260841701"/>
      </right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auto="1"/>
      </top>
      <bottom style="thin">
        <color theme="0" tint="-0.499984740745262"/>
      </bottom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 style="thin">
        <color auto="1"/>
      </left>
      <right/>
      <top style="thin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1" tint="0.499984740745262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1" tint="0.499984740745262"/>
      </bottom>
      <diagonal/>
    </border>
    <border>
      <left/>
      <right style="thin">
        <color theme="0" tint="-0.24994659260841701"/>
      </right>
      <top style="thin">
        <color auto="1"/>
      </top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1" tint="0.499984740745262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1" tint="0.499984740745262"/>
      </bottom>
      <diagonal/>
    </border>
    <border>
      <left style="thin">
        <color auto="1"/>
      </left>
      <right style="thin">
        <color theme="1" tint="0.499984740745262"/>
      </right>
      <top style="thin">
        <color auto="1"/>
      </top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auto="1"/>
      </right>
      <top/>
      <bottom style="thin">
        <color auto="1"/>
      </bottom>
      <diagonal/>
    </border>
    <border>
      <left style="thin">
        <color theme="1" tint="0.499984740745262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auto="1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theme="1" tint="0.499984740745262"/>
      </bottom>
      <diagonal/>
    </border>
    <border>
      <left style="thin">
        <color auto="1"/>
      </left>
      <right style="thin">
        <color theme="0" tint="-0.34998626667073579"/>
      </right>
      <top style="thin">
        <color auto="1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1" tint="0.499984740745262"/>
      </bottom>
      <diagonal/>
    </border>
    <border>
      <left style="thin">
        <color auto="1"/>
      </left>
      <right style="thin">
        <color theme="0" tint="-0.34998626667073579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theme="0" tint="-0.34998626667073579"/>
      </right>
      <top style="thin">
        <color theme="0" tint="-0.24994659260841701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auto="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auto="1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indexed="64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/>
      <diagonal/>
    </border>
    <border>
      <left/>
      <right style="thin">
        <color theme="0" tint="-0.34998626667073579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auto="1"/>
      </top>
      <bottom/>
      <diagonal/>
    </border>
    <border>
      <left style="thin">
        <color theme="0" tint="-0.34998626667073579"/>
      </left>
      <right/>
      <top style="thin">
        <color auto="1"/>
      </top>
      <bottom/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/>
      <diagonal/>
    </border>
    <border>
      <left style="thin">
        <color auto="1"/>
      </left>
      <right style="thin">
        <color theme="0" tint="-0.34998626667073579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1" tint="0.499984740745262"/>
      </top>
      <bottom style="thin">
        <color theme="0" tint="-0.24994659260841701"/>
      </bottom>
      <diagonal/>
    </border>
    <border>
      <left style="thin">
        <color auto="1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/>
      <diagonal/>
    </border>
    <border>
      <left/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auto="1"/>
      </top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indexed="64"/>
      </right>
      <top style="thin">
        <color auto="1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rgb="FFA6A6A6"/>
      </right>
      <top style="thin">
        <color rgb="FF808080"/>
      </top>
      <bottom style="thin">
        <color rgb="FFBFBFBF"/>
      </bottom>
      <diagonal/>
    </border>
    <border>
      <left/>
      <right style="thin">
        <color rgb="FFA6A6A6"/>
      </right>
      <top style="thin">
        <color rgb="FF808080"/>
      </top>
      <bottom style="thin">
        <color rgb="FFBFBFBF"/>
      </bottom>
      <diagonal/>
    </border>
    <border>
      <left style="thin">
        <color indexed="64"/>
      </left>
      <right style="thin">
        <color rgb="FFA6A6A6"/>
      </right>
      <top style="thin">
        <color rgb="FFBFBFBF"/>
      </top>
      <bottom style="thin">
        <color rgb="FFBFBFBF"/>
      </bottom>
      <diagonal/>
    </border>
    <border>
      <left/>
      <right style="thin">
        <color rgb="FFA6A6A6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A6A6A6"/>
      </right>
      <top/>
      <bottom style="thin">
        <color rgb="FFBFBFBF"/>
      </bottom>
      <diagonal/>
    </border>
    <border>
      <left/>
      <right style="thin">
        <color rgb="FFA6A6A6"/>
      </right>
      <top/>
      <bottom style="thin">
        <color rgb="FFBFBFBF"/>
      </bottom>
      <diagonal/>
    </border>
    <border>
      <left style="thin">
        <color rgb="FFA6A6A6"/>
      </left>
      <right style="thin">
        <color rgb="FFA6A6A6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A6A6A6"/>
      </left>
      <right style="thin">
        <color rgb="FFA6A6A6"/>
      </right>
      <top/>
      <bottom style="thin">
        <color rgb="FFBFBFBF"/>
      </bottom>
      <diagonal/>
    </border>
    <border>
      <left style="thin">
        <color indexed="64"/>
      </left>
      <right style="thin">
        <color rgb="FFA6A6A6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 style="thin">
        <color rgb="FFA6A6A6"/>
      </left>
      <right style="thin">
        <color rgb="FFA6A6A6"/>
      </right>
      <top style="thin">
        <color rgb="FFBFBFBF"/>
      </top>
      <bottom/>
      <diagonal/>
    </border>
    <border>
      <left style="thin">
        <color indexed="64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indexed="64"/>
      </bottom>
      <diagonal/>
    </border>
    <border>
      <left style="thin">
        <color rgb="FFA6A6A6"/>
      </left>
      <right/>
      <top style="thin">
        <color rgb="FFBFBFBF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auto="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indexed="64"/>
      </right>
      <top/>
      <bottom style="thin">
        <color rgb="FFBFBFBF"/>
      </bottom>
      <diagonal/>
    </border>
    <border>
      <left style="thin">
        <color auto="1"/>
      </left>
      <right style="thin">
        <color rgb="FFA6A6A6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A6A6A6"/>
      </left>
      <right style="thin">
        <color rgb="FFA6A6A6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A6A6A6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rgb="FFBFBFBF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rgb="FFBFBFBF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rgb="FFBFBFBF"/>
      </top>
      <bottom style="thin">
        <color theme="0" tint="-0.24994659260841701"/>
      </bottom>
      <diagonal/>
    </border>
  </borders>
  <cellStyleXfs count="1319">
    <xf numFmtId="0" fontId="0" fillId="0" borderId="0"/>
    <xf numFmtId="169" fontId="10" fillId="2" borderId="0" applyNumberFormat="0" applyBorder="0" applyAlignment="0" applyProtection="0"/>
    <xf numFmtId="169" fontId="10" fillId="2" borderId="0" applyNumberFormat="0" applyBorder="0" applyAlignment="0" applyProtection="0"/>
    <xf numFmtId="169" fontId="11" fillId="3" borderId="0" applyNumberFormat="0" applyBorder="0" applyAlignment="0" applyProtection="0"/>
    <xf numFmtId="169" fontId="10" fillId="4" borderId="0" applyNumberFormat="0" applyBorder="0" applyAlignment="0" applyProtection="0"/>
    <xf numFmtId="169" fontId="10" fillId="5" borderId="0" applyNumberFormat="0" applyBorder="0" applyAlignment="0" applyProtection="0"/>
    <xf numFmtId="169" fontId="11" fillId="6" borderId="0" applyNumberFormat="0" applyBorder="0" applyAlignment="0" applyProtection="0"/>
    <xf numFmtId="169" fontId="10" fillId="4" borderId="0" applyNumberFormat="0" applyBorder="0" applyAlignment="0" applyProtection="0"/>
    <xf numFmtId="169" fontId="10" fillId="7" borderId="0" applyNumberFormat="0" applyBorder="0" applyAlignment="0" applyProtection="0"/>
    <xf numFmtId="169" fontId="11" fillId="5" borderId="0" applyNumberFormat="0" applyBorder="0" applyAlignment="0" applyProtection="0"/>
    <xf numFmtId="169" fontId="10" fillId="2" borderId="0" applyNumberFormat="0" applyBorder="0" applyAlignment="0" applyProtection="0"/>
    <xf numFmtId="169" fontId="10" fillId="5" borderId="0" applyNumberFormat="0" applyBorder="0" applyAlignment="0" applyProtection="0"/>
    <xf numFmtId="169" fontId="11" fillId="5" borderId="0" applyNumberFormat="0" applyBorder="0" applyAlignment="0" applyProtection="0"/>
    <xf numFmtId="169" fontId="10" fillId="8" borderId="0" applyNumberFormat="0" applyBorder="0" applyAlignment="0" applyProtection="0"/>
    <xf numFmtId="169" fontId="10" fillId="2" borderId="0" applyNumberFormat="0" applyBorder="0" applyAlignment="0" applyProtection="0"/>
    <xf numFmtId="169" fontId="11" fillId="3" borderId="0" applyNumberFormat="0" applyBorder="0" applyAlignment="0" applyProtection="0"/>
    <xf numFmtId="169" fontId="10" fillId="4" borderId="0" applyNumberFormat="0" applyBorder="0" applyAlignment="0" applyProtection="0"/>
    <xf numFmtId="169" fontId="10" fillId="9" borderId="0" applyNumberFormat="0" applyBorder="0" applyAlignment="0" applyProtection="0"/>
    <xf numFmtId="169" fontId="11" fillId="9" borderId="0" applyNumberFormat="0" applyBorder="0" applyAlignment="0" applyProtection="0"/>
    <xf numFmtId="37" fontId="12" fillId="10" borderId="9" applyBorder="0" applyProtection="0">
      <alignment vertical="center"/>
    </xf>
    <xf numFmtId="37" fontId="12" fillId="10" borderId="9" applyBorder="0" applyProtection="0">
      <alignment vertical="center"/>
    </xf>
    <xf numFmtId="37" fontId="12" fillId="10" borderId="9" applyBorder="0" applyProtection="0">
      <alignment vertical="center"/>
    </xf>
    <xf numFmtId="37" fontId="12" fillId="10" borderId="9" applyBorder="0" applyProtection="0">
      <alignment vertical="center"/>
    </xf>
    <xf numFmtId="37" fontId="12" fillId="10" borderId="9" applyBorder="0" applyProtection="0">
      <alignment vertical="center"/>
    </xf>
    <xf numFmtId="37" fontId="12" fillId="10" borderId="9" applyBorder="0" applyProtection="0">
      <alignment vertical="center"/>
    </xf>
    <xf numFmtId="169" fontId="13" fillId="11" borderId="0" applyBorder="0">
      <alignment horizontal="left" vertical="center" indent="1"/>
    </xf>
    <xf numFmtId="169" fontId="13" fillId="11" borderId="0" applyBorder="0">
      <alignment horizontal="left" vertical="center" indent="1"/>
    </xf>
    <xf numFmtId="168" fontId="10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70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3" fontId="14" fillId="0" borderId="10" applyProtection="0"/>
    <xf numFmtId="16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4" fontId="16" fillId="0" borderId="0">
      <protection locked="0"/>
    </xf>
    <xf numFmtId="169" fontId="17" fillId="12" borderId="0" applyNumberFormat="0" applyBorder="0" applyAlignment="0" applyProtection="0"/>
    <xf numFmtId="169" fontId="17" fillId="13" borderId="0" applyNumberFormat="0" applyBorder="0" applyAlignment="0" applyProtection="0"/>
    <xf numFmtId="169" fontId="17" fillId="14" borderId="0" applyNumberFormat="0" applyBorder="0" applyAlignment="0" applyProtection="0"/>
    <xf numFmtId="169" fontId="14" fillId="0" borderId="0" applyFont="0" applyFill="0" applyBorder="0" applyAlignment="0" applyProtection="0"/>
    <xf numFmtId="175" fontId="16" fillId="0" borderId="0">
      <protection locked="0"/>
    </xf>
    <xf numFmtId="37" fontId="18" fillId="15" borderId="5" applyBorder="0">
      <alignment horizontal="left" vertical="center" indent="1"/>
    </xf>
    <xf numFmtId="37" fontId="19" fillId="16" borderId="11" applyFill="0">
      <alignment vertical="center"/>
    </xf>
    <xf numFmtId="169" fontId="19" fillId="17" borderId="12" applyNumberFormat="0">
      <alignment horizontal="left" vertical="top" indent="1"/>
    </xf>
    <xf numFmtId="169" fontId="19" fillId="17" borderId="12" applyNumberFormat="0">
      <alignment horizontal="left" vertical="top" indent="1"/>
    </xf>
    <xf numFmtId="169" fontId="19" fillId="10" borderId="0" applyBorder="0">
      <alignment horizontal="left" vertical="center" indent="1"/>
    </xf>
    <xf numFmtId="169" fontId="19" fillId="10" borderId="0" applyBorder="0">
      <alignment horizontal="left" vertical="center" indent="1"/>
    </xf>
    <xf numFmtId="169" fontId="19" fillId="0" borderId="12" applyNumberFormat="0" applyFill="0">
      <alignment horizontal="centerContinuous" vertical="top"/>
    </xf>
    <xf numFmtId="169" fontId="19" fillId="0" borderId="12" applyNumberFormat="0" applyFill="0">
      <alignment horizontal="centerContinuous" vertical="top"/>
    </xf>
    <xf numFmtId="169" fontId="20" fillId="10" borderId="13" applyNumberFormat="0" applyBorder="0">
      <alignment horizontal="left" vertical="center" indent="1"/>
    </xf>
    <xf numFmtId="169" fontId="20" fillId="10" borderId="13" applyNumberFormat="0" applyBorder="0">
      <alignment horizontal="left" vertical="center" indent="1"/>
    </xf>
    <xf numFmtId="176" fontId="21" fillId="0" borderId="0">
      <protection locked="0"/>
    </xf>
    <xf numFmtId="176" fontId="21" fillId="0" borderId="0">
      <protection locked="0"/>
    </xf>
    <xf numFmtId="177" fontId="22" fillId="0" borderId="0" applyNumberFormat="0" applyFill="0" applyBorder="0" applyAlignment="0" applyProtection="0">
      <alignment vertical="top"/>
      <protection locked="0"/>
    </xf>
    <xf numFmtId="171" fontId="22" fillId="0" borderId="0" applyNumberFormat="0" applyFill="0" applyBorder="0" applyAlignment="0" applyProtection="0">
      <alignment vertical="top"/>
      <protection locked="0"/>
    </xf>
    <xf numFmtId="169" fontId="23" fillId="16" borderId="0">
      <alignment horizontal="left" indent="1"/>
    </xf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3" fontId="14" fillId="0" borderId="0"/>
    <xf numFmtId="173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3" fontId="14" fillId="0" borderId="0"/>
    <xf numFmtId="173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7" fontId="14" fillId="0" borderId="0"/>
    <xf numFmtId="169" fontId="3" fillId="0" borderId="0"/>
    <xf numFmtId="169" fontId="3" fillId="0" borderId="0"/>
    <xf numFmtId="169" fontId="3" fillId="0" borderId="0"/>
    <xf numFmtId="169" fontId="14" fillId="0" borderId="0"/>
    <xf numFmtId="169" fontId="14" fillId="0" borderId="0"/>
    <xf numFmtId="169" fontId="4" fillId="0" borderId="0"/>
    <xf numFmtId="169" fontId="4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14" fillId="0" borderId="0"/>
    <xf numFmtId="37" fontId="12" fillId="10" borderId="14" applyBorder="0">
      <alignment horizontal="left" vertical="center" indent="2"/>
    </xf>
    <xf numFmtId="169" fontId="14" fillId="0" borderId="0"/>
    <xf numFmtId="37" fontId="12" fillId="10" borderId="14" applyBorder="0">
      <alignment horizontal="left" vertical="center" indent="2"/>
    </xf>
    <xf numFmtId="37" fontId="12" fillId="10" borderId="14" applyBorder="0">
      <alignment horizontal="left" vertical="center" indent="2"/>
    </xf>
    <xf numFmtId="37" fontId="12" fillId="10" borderId="14" applyBorder="0">
      <alignment horizontal="left" vertical="center" indent="2"/>
    </xf>
    <xf numFmtId="37" fontId="12" fillId="10" borderId="14" applyBorder="0">
      <alignment horizontal="left" vertical="center" indent="2"/>
    </xf>
    <xf numFmtId="37" fontId="12" fillId="10" borderId="14" applyBorder="0">
      <alignment horizontal="left" vertical="center" indent="2"/>
    </xf>
    <xf numFmtId="37" fontId="12" fillId="10" borderId="14" applyBorder="0">
      <alignment horizontal="left" vertical="center" indent="2"/>
    </xf>
    <xf numFmtId="37" fontId="12" fillId="10" borderId="14" applyBorder="0">
      <alignment horizontal="left" vertical="center" indent="2"/>
    </xf>
    <xf numFmtId="169" fontId="14" fillId="0" borderId="0"/>
    <xf numFmtId="37" fontId="12" fillId="10" borderId="14" applyBorder="0">
      <alignment horizontal="left" vertical="center" indent="2"/>
    </xf>
    <xf numFmtId="169" fontId="3" fillId="0" borderId="0"/>
    <xf numFmtId="169" fontId="3" fillId="0" borderId="0"/>
    <xf numFmtId="169" fontId="3" fillId="0" borderId="0"/>
    <xf numFmtId="169" fontId="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4" fillId="0" borderId="0"/>
    <xf numFmtId="169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1" fontId="14" fillId="0" borderId="0"/>
    <xf numFmtId="169" fontId="14" fillId="0" borderId="0">
      <alignment vertical="top"/>
    </xf>
    <xf numFmtId="169" fontId="4" fillId="0" borderId="0"/>
    <xf numFmtId="169" fontId="4" fillId="0" borderId="0"/>
    <xf numFmtId="177" fontId="14" fillId="0" borderId="0"/>
    <xf numFmtId="0" fontId="3" fillId="0" borderId="0"/>
    <xf numFmtId="0" fontId="3" fillId="0" borderId="0"/>
    <xf numFmtId="0" fontId="3" fillId="0" borderId="0"/>
    <xf numFmtId="169" fontId="4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14" fillId="0" borderId="0"/>
    <xf numFmtId="177" fontId="14" fillId="0" borderId="0"/>
    <xf numFmtId="177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69" fontId="14" fillId="0" borderId="0"/>
    <xf numFmtId="175" fontId="14" fillId="0" borderId="0"/>
    <xf numFmtId="169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69" fontId="3" fillId="0" borderId="0"/>
    <xf numFmtId="169" fontId="14" fillId="0" borderId="0"/>
    <xf numFmtId="169" fontId="3" fillId="0" borderId="0"/>
    <xf numFmtId="169" fontId="3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3" fontId="14" fillId="0" borderId="0"/>
    <xf numFmtId="169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3" fontId="14" fillId="0" borderId="0"/>
    <xf numFmtId="173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69" fontId="14" fillId="0" borderId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4" fillId="11" borderId="0">
      <alignment horizontal="left" indent="1"/>
    </xf>
    <xf numFmtId="169" fontId="24" fillId="11" borderId="0">
      <alignment horizontal="left" indent="1"/>
    </xf>
    <xf numFmtId="169" fontId="25" fillId="0" borderId="0" applyNumberFormat="0" applyFill="0" applyBorder="0" applyAlignment="0" applyProtection="0"/>
    <xf numFmtId="169" fontId="26" fillId="0" borderId="0">
      <alignment vertical="top"/>
    </xf>
    <xf numFmtId="169" fontId="27" fillId="11" borderId="0" applyBorder="0">
      <alignment horizontal="left" vertical="center" indent="1"/>
    </xf>
    <xf numFmtId="169" fontId="27" fillId="11" borderId="0" applyBorder="0">
      <alignment horizontal="left" vertical="center" indent="1"/>
    </xf>
    <xf numFmtId="9" fontId="4" fillId="0" borderId="0" applyFont="0" applyFill="0" applyBorder="0" applyAlignment="0" applyProtection="0"/>
    <xf numFmtId="0" fontId="47" fillId="0" borderId="0"/>
    <xf numFmtId="0" fontId="2" fillId="0" borderId="0"/>
    <xf numFmtId="165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48" fillId="0" borderId="0"/>
    <xf numFmtId="165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0" fontId="1" fillId="0" borderId="0"/>
    <xf numFmtId="0" fontId="53" fillId="0" borderId="0" applyNumberFormat="0" applyFill="0" applyBorder="0" applyAlignment="0" applyProtection="0"/>
    <xf numFmtId="0" fontId="1" fillId="0" borderId="0"/>
    <xf numFmtId="0" fontId="14" fillId="0" borderId="0"/>
    <xf numFmtId="0" fontId="1" fillId="0" borderId="0"/>
    <xf numFmtId="43" fontId="4" fillId="0" borderId="0" applyFont="0" applyFill="0" applyBorder="0" applyAlignment="0" applyProtection="0"/>
  </cellStyleXfs>
  <cellXfs count="425">
    <xf numFmtId="0" fontId="0" fillId="0" borderId="0" xfId="0"/>
    <xf numFmtId="0" fontId="5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6" xfId="0" applyBorder="1"/>
    <xf numFmtId="0" fontId="5" fillId="0" borderId="7" xfId="0" applyFont="1" applyBorder="1" applyAlignment="1">
      <alignment horizontal="center" vertical="center" wrapText="1"/>
    </xf>
    <xf numFmtId="0" fontId="0" fillId="0" borderId="8" xfId="0" applyBorder="1"/>
    <xf numFmtId="0" fontId="5" fillId="0" borderId="2" xfId="0" applyFont="1" applyBorder="1" applyAlignment="1">
      <alignment horizontal="center" vertical="center" wrapText="1"/>
    </xf>
    <xf numFmtId="4" fontId="31" fillId="19" borderId="42" xfId="0" applyNumberFormat="1" applyFont="1" applyFill="1" applyBorder="1" applyAlignment="1">
      <alignment horizontal="center" vertical="center"/>
    </xf>
    <xf numFmtId="4" fontId="31" fillId="19" borderId="20" xfId="0" applyNumberFormat="1" applyFont="1" applyFill="1" applyBorder="1" applyAlignment="1">
      <alignment horizontal="center" vertical="center"/>
    </xf>
    <xf numFmtId="4" fontId="31" fillId="19" borderId="43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/>
    </xf>
    <xf numFmtId="4" fontId="31" fillId="21" borderId="20" xfId="0" applyNumberFormat="1" applyFont="1" applyFill="1" applyBorder="1" applyAlignment="1">
      <alignment horizontal="center" vertical="center"/>
    </xf>
    <xf numFmtId="4" fontId="33" fillId="20" borderId="44" xfId="0" applyNumberFormat="1" applyFont="1" applyFill="1" applyBorder="1" applyAlignment="1">
      <alignment horizontal="center" vertical="center"/>
    </xf>
    <xf numFmtId="4" fontId="33" fillId="20" borderId="46" xfId="0" applyNumberFormat="1" applyFont="1" applyFill="1" applyBorder="1" applyAlignment="1">
      <alignment horizontal="center" vertical="center"/>
    </xf>
    <xf numFmtId="4" fontId="33" fillId="20" borderId="45" xfId="0" applyNumberFormat="1" applyFont="1" applyFill="1" applyBorder="1" applyAlignment="1">
      <alignment horizontal="center" vertical="center"/>
    </xf>
    <xf numFmtId="4" fontId="33" fillId="18" borderId="42" xfId="0" applyNumberFormat="1" applyFont="1" applyFill="1" applyBorder="1" applyAlignment="1">
      <alignment horizontal="center" vertical="center"/>
    </xf>
    <xf numFmtId="4" fontId="33" fillId="18" borderId="20" xfId="0" applyNumberFormat="1" applyFont="1" applyFill="1" applyBorder="1" applyAlignment="1">
      <alignment horizontal="center" vertical="center"/>
    </xf>
    <xf numFmtId="4" fontId="33" fillId="18" borderId="43" xfId="0" applyNumberFormat="1" applyFont="1" applyFill="1" applyBorder="1" applyAlignment="1">
      <alignment horizontal="center" vertical="center"/>
    </xf>
    <xf numFmtId="4" fontId="33" fillId="20" borderId="48" xfId="0" applyNumberFormat="1" applyFont="1" applyFill="1" applyBorder="1" applyAlignment="1">
      <alignment horizontal="center" vertical="center"/>
    </xf>
    <xf numFmtId="4" fontId="33" fillId="20" borderId="50" xfId="0" applyNumberFormat="1" applyFont="1" applyFill="1" applyBorder="1" applyAlignment="1">
      <alignment horizontal="center" vertical="center"/>
    </xf>
    <xf numFmtId="4" fontId="33" fillId="20" borderId="49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1" fillId="0" borderId="4" xfId="0" applyFont="1" applyBorder="1" applyAlignment="1">
      <alignment horizontal="center" vertical="center"/>
    </xf>
    <xf numFmtId="0" fontId="31" fillId="0" borderId="7" xfId="0" applyFont="1" applyBorder="1" applyAlignment="1">
      <alignment horizontal="left" vertical="center"/>
    </xf>
    <xf numFmtId="0" fontId="31" fillId="0" borderId="7" xfId="0" applyFont="1" applyBorder="1" applyAlignment="1">
      <alignment horizontal="left" vertical="center" wrapText="1"/>
    </xf>
    <xf numFmtId="0" fontId="31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7" fontId="28" fillId="18" borderId="28" xfId="0" applyNumberFormat="1" applyFont="1" applyFill="1" applyBorder="1" applyAlignment="1">
      <alignment horizontal="center" vertical="top"/>
    </xf>
    <xf numFmtId="17" fontId="28" fillId="18" borderId="26" xfId="0" applyNumberFormat="1" applyFont="1" applyFill="1" applyBorder="1" applyAlignment="1">
      <alignment horizontal="center" vertical="top"/>
    </xf>
    <xf numFmtId="17" fontId="28" fillId="18" borderId="27" xfId="0" applyNumberFormat="1" applyFont="1" applyFill="1" applyBorder="1" applyAlignment="1">
      <alignment horizontal="center" vertical="top"/>
    </xf>
    <xf numFmtId="0" fontId="28" fillId="0" borderId="25" xfId="0" applyFont="1" applyBorder="1" applyAlignment="1">
      <alignment horizontal="center"/>
    </xf>
    <xf numFmtId="4" fontId="0" fillId="0" borderId="54" xfId="0" applyNumberFormat="1" applyBorder="1"/>
    <xf numFmtId="4" fontId="0" fillId="0" borderId="24" xfId="0" applyNumberFormat="1" applyBorder="1"/>
    <xf numFmtId="4" fontId="0" fillId="0" borderId="53" xfId="0" applyNumberFormat="1" applyBorder="1"/>
    <xf numFmtId="0" fontId="28" fillId="0" borderId="22" xfId="0" applyFont="1" applyBorder="1" applyAlignment="1">
      <alignment horizontal="center"/>
    </xf>
    <xf numFmtId="4" fontId="0" fillId="0" borderId="41" xfId="0" applyNumberFormat="1" applyBorder="1"/>
    <xf numFmtId="4" fontId="0" fillId="0" borderId="20" xfId="0" applyNumberFormat="1" applyBorder="1"/>
    <xf numFmtId="4" fontId="0" fillId="0" borderId="42" xfId="0" applyNumberFormat="1" applyBorder="1"/>
    <xf numFmtId="0" fontId="28" fillId="0" borderId="17" xfId="0" applyFont="1" applyBorder="1" applyAlignment="1">
      <alignment horizontal="center"/>
    </xf>
    <xf numFmtId="4" fontId="0" fillId="0" borderId="36" xfId="0" applyNumberFormat="1" applyBorder="1"/>
    <xf numFmtId="4" fontId="0" fillId="0" borderId="15" xfId="0" applyNumberFormat="1" applyBorder="1"/>
    <xf numFmtId="4" fontId="0" fillId="0" borderId="34" xfId="0" applyNumberFormat="1" applyBorder="1"/>
    <xf numFmtId="4" fontId="28" fillId="0" borderId="63" xfId="0" applyNumberFormat="1" applyFont="1" applyBorder="1"/>
    <xf numFmtId="4" fontId="28" fillId="0" borderId="61" xfId="0" applyNumberFormat="1" applyFont="1" applyBorder="1"/>
    <xf numFmtId="4" fontId="28" fillId="0" borderId="64" xfId="0" applyNumberFormat="1" applyFont="1" applyBorder="1"/>
    <xf numFmtId="4" fontId="28" fillId="0" borderId="62" xfId="0" applyNumberFormat="1" applyFont="1" applyBorder="1"/>
    <xf numFmtId="0" fontId="33" fillId="20" borderId="66" xfId="0" applyFont="1" applyFill="1" applyBorder="1" applyAlignment="1">
      <alignment horizontal="left" vertical="center"/>
    </xf>
    <xf numFmtId="0" fontId="33" fillId="20" borderId="67" xfId="0" applyFont="1" applyFill="1" applyBorder="1" applyAlignment="1">
      <alignment horizontal="left" vertical="center" wrapText="1"/>
    </xf>
    <xf numFmtId="0" fontId="33" fillId="20" borderId="68" xfId="0" applyFont="1" applyFill="1" applyBorder="1" applyAlignment="1">
      <alignment horizontal="left" vertical="center"/>
    </xf>
    <xf numFmtId="0" fontId="33" fillId="20" borderId="69" xfId="0" applyFont="1" applyFill="1" applyBorder="1" applyAlignment="1">
      <alignment horizontal="left" vertical="center" wrapText="1"/>
    </xf>
    <xf numFmtId="0" fontId="31" fillId="19" borderId="70" xfId="0" applyFont="1" applyFill="1" applyBorder="1" applyAlignment="1">
      <alignment horizontal="left" vertical="center"/>
    </xf>
    <xf numFmtId="0" fontId="31" fillId="19" borderId="71" xfId="0" applyFont="1" applyFill="1" applyBorder="1" applyAlignment="1">
      <alignment horizontal="left" vertical="center" wrapText="1"/>
    </xf>
    <xf numFmtId="0" fontId="33" fillId="18" borderId="70" xfId="0" applyFont="1" applyFill="1" applyBorder="1" applyAlignment="1">
      <alignment horizontal="left" vertical="center"/>
    </xf>
    <xf numFmtId="0" fontId="33" fillId="18" borderId="71" xfId="0" applyFont="1" applyFill="1" applyBorder="1" applyAlignment="1">
      <alignment horizontal="left" vertical="center" wrapText="1"/>
    </xf>
    <xf numFmtId="0" fontId="31" fillId="19" borderId="72" xfId="0" applyFont="1" applyFill="1" applyBorder="1" applyAlignment="1">
      <alignment horizontal="left" vertical="center"/>
    </xf>
    <xf numFmtId="0" fontId="31" fillId="19" borderId="73" xfId="0" applyFont="1" applyFill="1" applyBorder="1" applyAlignment="1">
      <alignment horizontal="left" vertical="center" wrapText="1"/>
    </xf>
    <xf numFmtId="0" fontId="32" fillId="19" borderId="72" xfId="0" applyFont="1" applyFill="1" applyBorder="1" applyAlignment="1">
      <alignment horizontal="left" vertical="center"/>
    </xf>
    <xf numFmtId="0" fontId="33" fillId="19" borderId="70" xfId="0" applyFont="1" applyFill="1" applyBorder="1" applyAlignment="1">
      <alignment horizontal="left" vertical="center"/>
    </xf>
    <xf numFmtId="0" fontId="32" fillId="19" borderId="84" xfId="0" applyFont="1" applyFill="1" applyBorder="1" applyAlignment="1">
      <alignment horizontal="left" vertical="center" wrapText="1"/>
    </xf>
    <xf numFmtId="0" fontId="31" fillId="19" borderId="84" xfId="0" applyFont="1" applyFill="1" applyBorder="1" applyAlignment="1">
      <alignment horizontal="left" vertical="center" wrapText="1"/>
    </xf>
    <xf numFmtId="0" fontId="31" fillId="19" borderId="82" xfId="0" applyFont="1" applyFill="1" applyBorder="1" applyAlignment="1">
      <alignment vertical="center" wrapText="1"/>
    </xf>
    <xf numFmtId="0" fontId="31" fillId="0" borderId="0" xfId="0" applyFont="1" applyAlignment="1">
      <alignment horizontal="center" vertical="center" wrapText="1"/>
    </xf>
    <xf numFmtId="0" fontId="31" fillId="19" borderId="21" xfId="0" applyFont="1" applyFill="1" applyBorder="1" applyAlignment="1">
      <alignment horizontal="center" vertical="center" wrapText="1"/>
    </xf>
    <xf numFmtId="0" fontId="33" fillId="20" borderId="67" xfId="0" applyFont="1" applyFill="1" applyBorder="1" applyAlignment="1">
      <alignment horizontal="center" vertical="center" wrapText="1"/>
    </xf>
    <xf numFmtId="0" fontId="33" fillId="20" borderId="69" xfId="0" applyFont="1" applyFill="1" applyBorder="1" applyAlignment="1">
      <alignment horizontal="center" vertical="center" wrapText="1"/>
    </xf>
    <xf numFmtId="0" fontId="31" fillId="19" borderId="71" xfId="0" applyFont="1" applyFill="1" applyBorder="1" applyAlignment="1">
      <alignment horizontal="center" vertical="center" wrapText="1"/>
    </xf>
    <xf numFmtId="0" fontId="33" fillId="18" borderId="71" xfId="0" applyFont="1" applyFill="1" applyBorder="1" applyAlignment="1">
      <alignment horizontal="center" vertical="center" wrapText="1"/>
    </xf>
    <xf numFmtId="0" fontId="31" fillId="19" borderId="73" xfId="0" applyFont="1" applyFill="1" applyBorder="1" applyAlignment="1">
      <alignment horizontal="center" vertical="center" wrapText="1"/>
    </xf>
    <xf numFmtId="0" fontId="32" fillId="19" borderId="73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4" fontId="31" fillId="19" borderId="34" xfId="0" applyNumberFormat="1" applyFont="1" applyFill="1" applyBorder="1" applyAlignment="1">
      <alignment horizontal="center" vertical="center"/>
    </xf>
    <xf numFmtId="4" fontId="33" fillId="19" borderId="91" xfId="0" applyNumberFormat="1" applyFont="1" applyFill="1" applyBorder="1" applyAlignment="1">
      <alignment horizontal="center" vertical="center"/>
    </xf>
    <xf numFmtId="4" fontId="33" fillId="21" borderId="92" xfId="0" applyNumberFormat="1" applyFont="1" applyFill="1" applyBorder="1" applyAlignment="1">
      <alignment horizontal="center" vertical="center"/>
    </xf>
    <xf numFmtId="0" fontId="33" fillId="19" borderId="74" xfId="0" applyFont="1" applyFill="1" applyBorder="1" applyAlignment="1">
      <alignment horizontal="left" vertical="center"/>
    </xf>
    <xf numFmtId="0" fontId="33" fillId="19" borderId="86" xfId="0" applyFont="1" applyFill="1" applyBorder="1" applyAlignment="1">
      <alignment horizontal="left" vertical="center"/>
    </xf>
    <xf numFmtId="0" fontId="31" fillId="19" borderId="94" xfId="0" applyFont="1" applyFill="1" applyBorder="1" applyAlignment="1">
      <alignment horizontal="left" vertical="center"/>
    </xf>
    <xf numFmtId="10" fontId="31" fillId="19" borderId="99" xfId="0" applyNumberFormat="1" applyFont="1" applyFill="1" applyBorder="1" applyAlignment="1">
      <alignment horizontal="center" vertical="center"/>
    </xf>
    <xf numFmtId="10" fontId="31" fillId="19" borderId="100" xfId="0" applyNumberFormat="1" applyFont="1" applyFill="1" applyBorder="1" applyAlignment="1">
      <alignment horizontal="center" vertical="center"/>
    </xf>
    <xf numFmtId="10" fontId="31" fillId="19" borderId="101" xfId="0" applyNumberFormat="1" applyFont="1" applyFill="1" applyBorder="1" applyAlignment="1">
      <alignment horizontal="center" vertical="center"/>
    </xf>
    <xf numFmtId="4" fontId="31" fillId="19" borderId="104" xfId="0" applyNumberFormat="1" applyFont="1" applyFill="1" applyBorder="1" applyAlignment="1">
      <alignment horizontal="center" vertical="center"/>
    </xf>
    <xf numFmtId="4" fontId="31" fillId="19" borderId="105" xfId="0" applyNumberFormat="1" applyFont="1" applyFill="1" applyBorder="1" applyAlignment="1">
      <alignment horizontal="center" vertical="center"/>
    </xf>
    <xf numFmtId="4" fontId="31" fillId="19" borderId="106" xfId="0" applyNumberFormat="1" applyFont="1" applyFill="1" applyBorder="1" applyAlignment="1">
      <alignment horizontal="center" vertical="center"/>
    </xf>
    <xf numFmtId="0" fontId="31" fillId="19" borderId="112" xfId="0" applyFont="1" applyFill="1" applyBorder="1" applyAlignment="1">
      <alignment horizontal="left" vertical="center"/>
    </xf>
    <xf numFmtId="0" fontId="33" fillId="19" borderId="115" xfId="0" applyFont="1" applyFill="1" applyBorder="1" applyAlignment="1">
      <alignment horizontal="left" vertical="center"/>
    </xf>
    <xf numFmtId="4" fontId="33" fillId="19" borderId="104" xfId="0" applyNumberFormat="1" applyFont="1" applyFill="1" applyBorder="1" applyAlignment="1">
      <alignment horizontal="center" vertical="center"/>
    </xf>
    <xf numFmtId="4" fontId="33" fillId="19" borderId="105" xfId="0" applyNumberFormat="1" applyFont="1" applyFill="1" applyBorder="1" applyAlignment="1">
      <alignment horizontal="center" vertical="center"/>
    </xf>
    <xf numFmtId="4" fontId="33" fillId="19" borderId="106" xfId="0" applyNumberFormat="1" applyFont="1" applyFill="1" applyBorder="1" applyAlignment="1">
      <alignment horizontal="center" vertical="center"/>
    </xf>
    <xf numFmtId="0" fontId="35" fillId="0" borderId="0" xfId="0" applyFont="1"/>
    <xf numFmtId="0" fontId="36" fillId="0" borderId="0" xfId="0" applyFont="1"/>
    <xf numFmtId="181" fontId="37" fillId="0" borderId="0" xfId="0" applyNumberFormat="1" applyFont="1" applyAlignment="1">
      <alignment horizontal="center" vertical="center"/>
    </xf>
    <xf numFmtId="0" fontId="33" fillId="19" borderId="116" xfId="0" applyFont="1" applyFill="1" applyBorder="1" applyAlignment="1">
      <alignment horizontal="left" vertical="center" wrapText="1"/>
    </xf>
    <xf numFmtId="0" fontId="33" fillId="19" borderId="103" xfId="0" applyFont="1" applyFill="1" applyBorder="1" applyAlignment="1">
      <alignment horizontal="left" vertical="center" wrapText="1"/>
    </xf>
    <xf numFmtId="0" fontId="33" fillId="19" borderId="117" xfId="0" applyFont="1" applyFill="1" applyBorder="1" applyAlignment="1">
      <alignment horizontal="left" vertical="center" wrapText="1"/>
    </xf>
    <xf numFmtId="0" fontId="31" fillId="19" borderId="82" xfId="0" applyFont="1" applyFill="1" applyBorder="1" applyAlignment="1">
      <alignment horizontal="left" vertical="center" wrapText="1"/>
    </xf>
    <xf numFmtId="0" fontId="31" fillId="19" borderId="23" xfId="0" applyFont="1" applyFill="1" applyBorder="1" applyAlignment="1">
      <alignment horizontal="left" vertical="center" wrapText="1"/>
    </xf>
    <xf numFmtId="0" fontId="31" fillId="19" borderId="77" xfId="0" applyFont="1" applyFill="1" applyBorder="1" applyAlignment="1">
      <alignment horizontal="left" vertical="center" wrapText="1"/>
    </xf>
    <xf numFmtId="0" fontId="33" fillId="19" borderId="113" xfId="0" applyFont="1" applyFill="1" applyBorder="1" applyAlignment="1">
      <alignment horizontal="left" vertical="center" wrapText="1"/>
    </xf>
    <xf numFmtId="0" fontId="33" fillId="19" borderId="7" xfId="0" applyFont="1" applyFill="1" applyBorder="1" applyAlignment="1">
      <alignment horizontal="left" vertical="center" wrapText="1"/>
    </xf>
    <xf numFmtId="0" fontId="33" fillId="19" borderId="6" xfId="0" applyFont="1" applyFill="1" applyBorder="1" applyAlignment="1">
      <alignment horizontal="left" vertical="center" wrapText="1"/>
    </xf>
    <xf numFmtId="0" fontId="33" fillId="19" borderId="87" xfId="0" applyFont="1" applyFill="1" applyBorder="1" applyAlignment="1">
      <alignment horizontal="left" vertical="center" wrapText="1"/>
    </xf>
    <xf numFmtId="0" fontId="33" fillId="19" borderId="88" xfId="0" applyFont="1" applyFill="1" applyBorder="1" applyAlignment="1">
      <alignment horizontal="left" vertical="center" wrapText="1"/>
    </xf>
    <xf numFmtId="0" fontId="33" fillId="19" borderId="89" xfId="0" applyFont="1" applyFill="1" applyBorder="1" applyAlignment="1">
      <alignment horizontal="left" vertical="center" wrapText="1"/>
    </xf>
    <xf numFmtId="0" fontId="31" fillId="19" borderId="83" xfId="0" applyFont="1" applyFill="1" applyBorder="1" applyAlignment="1">
      <alignment horizontal="left" vertical="center" wrapText="1"/>
    </xf>
    <xf numFmtId="0" fontId="31" fillId="19" borderId="19" xfId="0" applyFont="1" applyFill="1" applyBorder="1" applyAlignment="1">
      <alignment horizontal="left" vertical="center" wrapText="1"/>
    </xf>
    <xf numFmtId="0" fontId="31" fillId="19" borderId="18" xfId="0" applyFont="1" applyFill="1" applyBorder="1" applyAlignment="1">
      <alignment horizontal="left" vertical="center" wrapText="1"/>
    </xf>
    <xf numFmtId="0" fontId="31" fillId="19" borderId="95" xfId="0" applyFont="1" applyFill="1" applyBorder="1" applyAlignment="1">
      <alignment horizontal="center" vertical="center" wrapText="1"/>
    </xf>
    <xf numFmtId="0" fontId="31" fillId="19" borderId="96" xfId="0" applyFont="1" applyFill="1" applyBorder="1" applyAlignment="1">
      <alignment horizontal="center" vertical="center" wrapText="1"/>
    </xf>
    <xf numFmtId="0" fontId="31" fillId="19" borderId="97" xfId="0" applyFont="1" applyFill="1" applyBorder="1" applyAlignment="1">
      <alignment horizontal="center" vertical="center" wrapText="1"/>
    </xf>
    <xf numFmtId="4" fontId="0" fillId="0" borderId="0" xfId="0" applyNumberFormat="1"/>
    <xf numFmtId="4" fontId="28" fillId="0" borderId="119" xfId="0" applyNumberFormat="1" applyFont="1" applyBorder="1"/>
    <xf numFmtId="4" fontId="28" fillId="0" borderId="120" xfId="0" applyNumberFormat="1" applyFont="1" applyBorder="1"/>
    <xf numFmtId="4" fontId="33" fillId="21" borderId="93" xfId="0" applyNumberFormat="1" applyFont="1" applyFill="1" applyBorder="1" applyAlignment="1">
      <alignment horizontal="center" vertical="center"/>
    </xf>
    <xf numFmtId="4" fontId="31" fillId="21" borderId="43" xfId="0" applyNumberFormat="1" applyFont="1" applyFill="1" applyBorder="1" applyAlignment="1">
      <alignment horizontal="center" vertical="center"/>
    </xf>
    <xf numFmtId="4" fontId="31" fillId="19" borderId="41" xfId="0" applyNumberFormat="1" applyFont="1" applyFill="1" applyBorder="1" applyAlignment="1">
      <alignment horizontal="center" vertical="center"/>
    </xf>
    <xf numFmtId="0" fontId="31" fillId="19" borderId="121" xfId="0" applyFont="1" applyFill="1" applyBorder="1" applyAlignment="1">
      <alignment horizontal="center" vertical="center" wrapText="1"/>
    </xf>
    <xf numFmtId="4" fontId="31" fillId="19" borderId="23" xfId="0" applyNumberFormat="1" applyFont="1" applyFill="1" applyBorder="1" applyAlignment="1">
      <alignment horizontal="center" vertical="center"/>
    </xf>
    <xf numFmtId="4" fontId="33" fillId="20" borderId="47" xfId="0" applyNumberFormat="1" applyFont="1" applyFill="1" applyBorder="1" applyAlignment="1">
      <alignment horizontal="center" vertical="center"/>
    </xf>
    <xf numFmtId="0" fontId="31" fillId="19" borderId="0" xfId="0" applyFont="1" applyFill="1" applyAlignment="1">
      <alignment horizontal="left" vertical="center"/>
    </xf>
    <xf numFmtId="4" fontId="33" fillId="19" borderId="102" xfId="0" applyNumberFormat="1" applyFont="1" applyFill="1" applyBorder="1" applyAlignment="1">
      <alignment horizontal="center" vertical="center"/>
    </xf>
    <xf numFmtId="4" fontId="31" fillId="19" borderId="102" xfId="0" applyNumberFormat="1" applyFont="1" applyFill="1" applyBorder="1" applyAlignment="1">
      <alignment horizontal="center" vertical="center"/>
    </xf>
    <xf numFmtId="10" fontId="31" fillId="19" borderId="98" xfId="0" applyNumberFormat="1" applyFont="1" applyFill="1" applyBorder="1" applyAlignment="1">
      <alignment horizontal="center" vertical="center"/>
    </xf>
    <xf numFmtId="4" fontId="33" fillId="21" borderId="90" xfId="0" applyNumberFormat="1" applyFont="1" applyFill="1" applyBorder="1" applyAlignment="1">
      <alignment horizontal="center" vertical="center"/>
    </xf>
    <xf numFmtId="4" fontId="31" fillId="21" borderId="41" xfId="0" applyNumberFormat="1" applyFont="1" applyFill="1" applyBorder="1" applyAlignment="1">
      <alignment horizontal="center" vertical="center"/>
    </xf>
    <xf numFmtId="4" fontId="33" fillId="20" borderId="51" xfId="0" applyNumberFormat="1" applyFont="1" applyFill="1" applyBorder="1" applyAlignment="1">
      <alignment horizontal="center" vertical="center"/>
    </xf>
    <xf numFmtId="4" fontId="33" fillId="18" borderId="41" xfId="0" applyNumberFormat="1" applyFont="1" applyFill="1" applyBorder="1" applyAlignment="1">
      <alignment horizontal="center" vertical="center"/>
    </xf>
    <xf numFmtId="4" fontId="31" fillId="0" borderId="0" xfId="0" applyNumberFormat="1" applyFont="1" applyAlignment="1">
      <alignment horizontal="center" vertical="center"/>
    </xf>
    <xf numFmtId="17" fontId="28" fillId="18" borderId="126" xfId="0" applyNumberFormat="1" applyFont="1" applyFill="1" applyBorder="1" applyAlignment="1">
      <alignment horizontal="center" vertical="top"/>
    </xf>
    <xf numFmtId="4" fontId="0" fillId="0" borderId="127" xfId="0" applyNumberFormat="1" applyBorder="1"/>
    <xf numFmtId="4" fontId="0" fillId="0" borderId="43" xfId="0" applyNumberFormat="1" applyBorder="1"/>
    <xf numFmtId="4" fontId="0" fillId="0" borderId="35" xfId="0" applyNumberFormat="1" applyBorder="1"/>
    <xf numFmtId="4" fontId="28" fillId="0" borderId="128" xfId="0" applyNumberFormat="1" applyFont="1" applyBorder="1"/>
    <xf numFmtId="4" fontId="28" fillId="0" borderId="129" xfId="0" applyNumberFormat="1" applyFont="1" applyBorder="1"/>
    <xf numFmtId="0" fontId="31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9" fontId="32" fillId="0" borderId="0" xfId="0" applyNumberFormat="1" applyFont="1" applyAlignment="1">
      <alignment horizontal="center" vertical="center"/>
    </xf>
    <xf numFmtId="0" fontId="34" fillId="0" borderId="5" xfId="0" applyFont="1" applyBorder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17" fontId="33" fillId="0" borderId="0" xfId="0" applyNumberFormat="1" applyFont="1" applyAlignment="1">
      <alignment horizontal="center" vertical="center"/>
    </xf>
    <xf numFmtId="17" fontId="33" fillId="0" borderId="4" xfId="0" applyNumberFormat="1" applyFont="1" applyBorder="1" applyAlignment="1">
      <alignment horizontal="center" vertical="center"/>
    </xf>
    <xf numFmtId="0" fontId="31" fillId="0" borderId="5" xfId="0" applyFont="1" applyBorder="1" applyAlignment="1">
      <alignment horizontal="left" vertical="center"/>
    </xf>
    <xf numFmtId="0" fontId="31" fillId="0" borderId="0" xfId="0" quotePrefix="1" applyFont="1" applyAlignment="1">
      <alignment horizontal="center" vertical="center"/>
    </xf>
    <xf numFmtId="2" fontId="31" fillId="0" borderId="0" xfId="0" applyNumberFormat="1" applyFont="1" applyAlignment="1">
      <alignment horizontal="center" vertical="center"/>
    </xf>
    <xf numFmtId="181" fontId="31" fillId="0" borderId="0" xfId="0" applyNumberFormat="1" applyFont="1" applyAlignment="1">
      <alignment horizontal="center" vertical="center"/>
    </xf>
    <xf numFmtId="4" fontId="31" fillId="19" borderId="122" xfId="0" applyNumberFormat="1" applyFont="1" applyFill="1" applyBorder="1" applyAlignment="1">
      <alignment horizontal="center" vertical="center"/>
    </xf>
    <xf numFmtId="4" fontId="31" fillId="19" borderId="19" xfId="0" applyNumberFormat="1" applyFont="1" applyFill="1" applyBorder="1" applyAlignment="1">
      <alignment horizontal="center" vertical="center"/>
    </xf>
    <xf numFmtId="4" fontId="31" fillId="19" borderId="36" xfId="0" applyNumberFormat="1" applyFont="1" applyFill="1" applyBorder="1" applyAlignment="1">
      <alignment horizontal="center" vertical="center"/>
    </xf>
    <xf numFmtId="4" fontId="31" fillId="19" borderId="15" xfId="0" applyNumberFormat="1" applyFont="1" applyFill="1" applyBorder="1" applyAlignment="1">
      <alignment horizontal="center" vertical="center"/>
    </xf>
    <xf numFmtId="4" fontId="31" fillId="19" borderId="35" xfId="0" applyNumberFormat="1" applyFont="1" applyFill="1" applyBorder="1" applyAlignment="1">
      <alignment horizontal="center" vertical="center"/>
    </xf>
    <xf numFmtId="17" fontId="33" fillId="20" borderId="64" xfId="0" applyNumberFormat="1" applyFont="1" applyFill="1" applyBorder="1" applyAlignment="1">
      <alignment horizontal="center" vertical="center"/>
    </xf>
    <xf numFmtId="17" fontId="33" fillId="20" borderId="62" xfId="0" applyNumberFormat="1" applyFont="1" applyFill="1" applyBorder="1" applyAlignment="1">
      <alignment horizontal="center" vertical="center"/>
    </xf>
    <xf numFmtId="17" fontId="33" fillId="20" borderId="120" xfId="0" applyNumberFormat="1" applyFont="1" applyFill="1" applyBorder="1" applyAlignment="1">
      <alignment horizontal="center" vertical="center"/>
    </xf>
    <xf numFmtId="181" fontId="33" fillId="0" borderId="0" xfId="0" applyNumberFormat="1" applyFont="1" applyAlignment="1">
      <alignment horizontal="center" vertical="center" wrapText="1"/>
    </xf>
    <xf numFmtId="181" fontId="31" fillId="0" borderId="2" xfId="0" applyNumberFormat="1" applyFont="1" applyBorder="1" applyAlignment="1">
      <alignment horizontal="center" vertical="center"/>
    </xf>
    <xf numFmtId="181" fontId="33" fillId="0" borderId="107" xfId="0" applyNumberFormat="1" applyFont="1" applyBorder="1" applyAlignment="1">
      <alignment horizontal="center" vertical="center"/>
    </xf>
    <xf numFmtId="181" fontId="33" fillId="0" borderId="124" xfId="0" applyNumberFormat="1" applyFont="1" applyBorder="1" applyAlignment="1">
      <alignment horizontal="center" vertical="center"/>
    </xf>
    <xf numFmtId="181" fontId="33" fillId="0" borderId="108" xfId="0" applyNumberFormat="1" applyFont="1" applyBorder="1" applyAlignment="1">
      <alignment horizontal="center" vertical="center"/>
    </xf>
    <xf numFmtId="4" fontId="33" fillId="19" borderId="103" xfId="0" applyNumberFormat="1" applyFont="1" applyFill="1" applyBorder="1" applyAlignment="1">
      <alignment horizontal="center" vertical="center"/>
    </xf>
    <xf numFmtId="4" fontId="31" fillId="19" borderId="103" xfId="0" applyNumberFormat="1" applyFont="1" applyFill="1" applyBorder="1" applyAlignment="1">
      <alignment horizontal="center" vertical="center"/>
    </xf>
    <xf numFmtId="4" fontId="33" fillId="19" borderId="88" xfId="0" applyNumberFormat="1" applyFont="1" applyFill="1" applyBorder="1" applyAlignment="1">
      <alignment horizontal="center" vertical="center"/>
    </xf>
    <xf numFmtId="4" fontId="33" fillId="20" borderId="65" xfId="0" applyNumberFormat="1" applyFont="1" applyFill="1" applyBorder="1" applyAlignment="1">
      <alignment horizontal="center" vertical="center"/>
    </xf>
    <xf numFmtId="4" fontId="33" fillId="20" borderId="123" xfId="0" applyNumberFormat="1" applyFont="1" applyFill="1" applyBorder="1" applyAlignment="1">
      <alignment horizontal="center" vertical="center"/>
    </xf>
    <xf numFmtId="4" fontId="33" fillId="18" borderId="23" xfId="0" applyNumberFormat="1" applyFont="1" applyFill="1" applyBorder="1" applyAlignment="1">
      <alignment horizontal="center" vertical="center"/>
    </xf>
    <xf numFmtId="181" fontId="31" fillId="0" borderId="7" xfId="0" applyNumberFormat="1" applyFont="1" applyBorder="1" applyAlignment="1">
      <alignment horizontal="center" vertical="center"/>
    </xf>
    <xf numFmtId="3" fontId="31" fillId="0" borderId="0" xfId="0" applyNumberFormat="1" applyFont="1" applyAlignment="1">
      <alignment horizontal="center" vertical="center" wrapText="1"/>
    </xf>
    <xf numFmtId="0" fontId="39" fillId="19" borderId="71" xfId="0" applyFont="1" applyFill="1" applyBorder="1" applyAlignment="1">
      <alignment horizontal="center" vertical="center" wrapText="1"/>
    </xf>
    <xf numFmtId="0" fontId="31" fillId="19" borderId="86" xfId="0" applyFont="1" applyFill="1" applyBorder="1" applyAlignment="1">
      <alignment horizontal="left" vertical="center"/>
    </xf>
    <xf numFmtId="0" fontId="31" fillId="19" borderId="121" xfId="0" applyFont="1" applyFill="1" applyBorder="1" applyAlignment="1">
      <alignment horizontal="left" vertical="center" wrapText="1"/>
    </xf>
    <xf numFmtId="0" fontId="41" fillId="20" borderId="69" xfId="0" applyFont="1" applyFill="1" applyBorder="1" applyAlignment="1">
      <alignment horizontal="center" vertical="center" wrapText="1"/>
    </xf>
    <xf numFmtId="0" fontId="42" fillId="20" borderId="68" xfId="0" applyFont="1" applyFill="1" applyBorder="1" applyAlignment="1">
      <alignment horizontal="left" vertical="center"/>
    </xf>
    <xf numFmtId="0" fontId="42" fillId="20" borderId="69" xfId="0" applyFont="1" applyFill="1" applyBorder="1" applyAlignment="1">
      <alignment horizontal="left" vertical="center" wrapText="1"/>
    </xf>
    <xf numFmtId="0" fontId="43" fillId="19" borderId="121" xfId="0" applyFont="1" applyFill="1" applyBorder="1" applyAlignment="1">
      <alignment horizontal="left" vertical="center" wrapText="1"/>
    </xf>
    <xf numFmtId="0" fontId="45" fillId="24" borderId="135" xfId="0" applyFont="1" applyFill="1" applyBorder="1"/>
    <xf numFmtId="0" fontId="45" fillId="24" borderId="136" xfId="0" applyFont="1" applyFill="1" applyBorder="1" applyAlignment="1">
      <alignment wrapText="1"/>
    </xf>
    <xf numFmtId="0" fontId="31" fillId="24" borderId="143" xfId="0" applyFont="1" applyFill="1" applyBorder="1"/>
    <xf numFmtId="0" fontId="31" fillId="24" borderId="144" xfId="0" applyFont="1" applyFill="1" applyBorder="1" applyAlignment="1">
      <alignment wrapText="1"/>
    </xf>
    <xf numFmtId="0" fontId="31" fillId="24" borderId="146" xfId="0" applyFont="1" applyFill="1" applyBorder="1"/>
    <xf numFmtId="0" fontId="31" fillId="24" borderId="0" xfId="0" applyFont="1" applyFill="1" applyAlignment="1">
      <alignment wrapText="1"/>
    </xf>
    <xf numFmtId="0" fontId="31" fillId="24" borderId="145" xfId="0" applyFont="1" applyFill="1" applyBorder="1" applyAlignment="1">
      <alignment horizontal="center" wrapText="1"/>
    </xf>
    <xf numFmtId="0" fontId="31" fillId="24" borderId="147" xfId="0" applyFont="1" applyFill="1" applyBorder="1" applyAlignment="1">
      <alignment horizontal="center" wrapText="1"/>
    </xf>
    <xf numFmtId="0" fontId="43" fillId="19" borderId="84" xfId="0" applyFont="1" applyFill="1" applyBorder="1" applyAlignment="1">
      <alignment horizontal="left" vertical="center" wrapText="1"/>
    </xf>
    <xf numFmtId="0" fontId="50" fillId="0" borderId="0" xfId="0" applyFont="1" applyAlignment="1">
      <alignment horizontal="left" vertical="center"/>
    </xf>
    <xf numFmtId="0" fontId="50" fillId="19" borderId="70" xfId="0" applyFont="1" applyFill="1" applyBorder="1" applyAlignment="1">
      <alignment horizontal="left" vertical="center"/>
    </xf>
    <xf numFmtId="0" fontId="50" fillId="19" borderId="71" xfId="0" applyFont="1" applyFill="1" applyBorder="1" applyAlignment="1">
      <alignment horizontal="left" vertical="center" wrapText="1"/>
    </xf>
    <xf numFmtId="0" fontId="50" fillId="19" borderId="71" xfId="0" applyFont="1" applyFill="1" applyBorder="1" applyAlignment="1">
      <alignment horizontal="center" vertical="center" wrapText="1"/>
    </xf>
    <xf numFmtId="0" fontId="45" fillId="19" borderId="135" xfId="0" applyFont="1" applyFill="1" applyBorder="1"/>
    <xf numFmtId="0" fontId="52" fillId="19" borderId="135" xfId="0" applyFont="1" applyFill="1" applyBorder="1"/>
    <xf numFmtId="0" fontId="52" fillId="19" borderId="136" xfId="0" applyFont="1" applyFill="1" applyBorder="1" applyAlignment="1">
      <alignment wrapText="1"/>
    </xf>
    <xf numFmtId="0" fontId="52" fillId="19" borderId="71" xfId="0" applyFont="1" applyFill="1" applyBorder="1" applyAlignment="1">
      <alignment horizontal="center" vertical="center" wrapText="1"/>
    </xf>
    <xf numFmtId="0" fontId="45" fillId="19" borderId="137" xfId="0" applyFont="1" applyFill="1" applyBorder="1" applyAlignment="1">
      <alignment wrapText="1"/>
    </xf>
    <xf numFmtId="0" fontId="45" fillId="19" borderId="140" xfId="0" applyFont="1" applyFill="1" applyBorder="1" applyAlignment="1">
      <alignment horizontal="center" wrapText="1"/>
    </xf>
    <xf numFmtId="0" fontId="45" fillId="19" borderId="138" xfId="0" applyFont="1" applyFill="1" applyBorder="1"/>
    <xf numFmtId="0" fontId="45" fillId="19" borderId="141" xfId="0" applyFont="1" applyFill="1" applyBorder="1" applyAlignment="1">
      <alignment wrapText="1"/>
    </xf>
    <xf numFmtId="0" fontId="45" fillId="19" borderId="142" xfId="0" applyFont="1" applyFill="1" applyBorder="1" applyAlignment="1">
      <alignment horizontal="center" wrapText="1"/>
    </xf>
    <xf numFmtId="0" fontId="45" fillId="24" borderId="136" xfId="0" applyFont="1" applyFill="1" applyBorder="1" applyAlignment="1">
      <alignment horizontal="center" wrapText="1"/>
    </xf>
    <xf numFmtId="4" fontId="33" fillId="21" borderId="130" xfId="0" applyNumberFormat="1" applyFont="1" applyFill="1" applyBorder="1" applyAlignment="1">
      <alignment horizontal="center" vertical="center"/>
    </xf>
    <xf numFmtId="4" fontId="33" fillId="21" borderId="131" xfId="0" applyNumberFormat="1" applyFont="1" applyFill="1" applyBorder="1" applyAlignment="1">
      <alignment horizontal="center" vertical="center"/>
    </xf>
    <xf numFmtId="4" fontId="33" fillId="19" borderId="148" xfId="0" applyNumberFormat="1" applyFont="1" applyFill="1" applyBorder="1" applyAlignment="1">
      <alignment horizontal="center" vertical="center"/>
    </xf>
    <xf numFmtId="4" fontId="33" fillId="21" borderId="149" xfId="0" applyNumberFormat="1" applyFont="1" applyFill="1" applyBorder="1" applyAlignment="1">
      <alignment horizontal="center" vertical="center"/>
    </xf>
    <xf numFmtId="181" fontId="33" fillId="19" borderId="7" xfId="0" applyNumberFormat="1" applyFont="1" applyFill="1" applyBorder="1" applyAlignment="1">
      <alignment horizontal="center" vertical="center"/>
    </xf>
    <xf numFmtId="183" fontId="31" fillId="0" borderId="0" xfId="0" applyNumberFormat="1" applyFont="1" applyAlignment="1">
      <alignment horizontal="center" vertical="center"/>
    </xf>
    <xf numFmtId="0" fontId="28" fillId="0" borderId="114" xfId="0" applyFont="1" applyBorder="1" applyAlignment="1">
      <alignment vertical="center"/>
    </xf>
    <xf numFmtId="0" fontId="28" fillId="0" borderId="118" xfId="0" applyFont="1" applyBorder="1" applyAlignment="1">
      <alignment vertical="center"/>
    </xf>
    <xf numFmtId="3" fontId="31" fillId="19" borderId="23" xfId="0" applyNumberFormat="1" applyFont="1" applyFill="1" applyBorder="1" applyAlignment="1">
      <alignment horizontal="center" vertical="center"/>
    </xf>
    <xf numFmtId="4" fontId="31" fillId="19" borderId="16" xfId="0" applyNumberFormat="1" applyFont="1" applyFill="1" applyBorder="1" applyAlignment="1">
      <alignment horizontal="center" vertical="center"/>
    </xf>
    <xf numFmtId="10" fontId="31" fillId="19" borderId="96" xfId="1089" applyNumberFormat="1" applyFont="1" applyFill="1" applyBorder="1" applyAlignment="1" applyProtection="1">
      <alignment horizontal="center" vertical="center"/>
    </xf>
    <xf numFmtId="0" fontId="39" fillId="0" borderId="0" xfId="0" applyFont="1" applyAlignment="1">
      <alignment horizontal="left" vertical="center"/>
    </xf>
    <xf numFmtId="0" fontId="33" fillId="22" borderId="133" xfId="0" applyFont="1" applyFill="1" applyBorder="1"/>
    <xf numFmtId="0" fontId="33" fillId="22" borderId="134" xfId="0" applyFont="1" applyFill="1" applyBorder="1" applyAlignment="1">
      <alignment wrapText="1"/>
    </xf>
    <xf numFmtId="0" fontId="31" fillId="23" borderId="0" xfId="0" applyFont="1" applyFill="1" applyAlignment="1">
      <alignment horizontal="left" vertical="center"/>
    </xf>
    <xf numFmtId="4" fontId="31" fillId="19" borderId="20" xfId="0" applyNumberFormat="1" applyFont="1" applyFill="1" applyBorder="1" applyAlignment="1">
      <alignment horizontal="center" vertical="center" wrapText="1"/>
    </xf>
    <xf numFmtId="10" fontId="32" fillId="26" borderId="78" xfId="1089" applyNumberFormat="1" applyFont="1" applyFill="1" applyBorder="1" applyAlignment="1" applyProtection="1">
      <alignment horizontal="center" vertical="center"/>
      <protection locked="0"/>
    </xf>
    <xf numFmtId="3" fontId="31" fillId="26" borderId="78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73" xfId="0" applyFont="1" applyBorder="1" applyAlignment="1">
      <alignment horizontal="left" vertical="center" wrapText="1"/>
    </xf>
    <xf numFmtId="4" fontId="31" fillId="0" borderId="2" xfId="0" applyNumberFormat="1" applyFont="1" applyBorder="1" applyAlignment="1">
      <alignment horizontal="center" vertical="center"/>
    </xf>
    <xf numFmtId="4" fontId="31" fillId="0" borderId="4" xfId="0" applyNumberFormat="1" applyFont="1" applyBorder="1" applyAlignment="1">
      <alignment horizontal="center" vertical="center"/>
    </xf>
    <xf numFmtId="0" fontId="31" fillId="19" borderId="74" xfId="0" applyFont="1" applyFill="1" applyBorder="1" applyAlignment="1">
      <alignment horizontal="left" vertical="center"/>
    </xf>
    <xf numFmtId="0" fontId="43" fillId="19" borderId="83" xfId="0" applyFont="1" applyFill="1" applyBorder="1" applyAlignment="1">
      <alignment horizontal="left" vertical="center" wrapText="1"/>
    </xf>
    <xf numFmtId="0" fontId="31" fillId="19" borderId="152" xfId="0" applyFont="1" applyFill="1" applyBorder="1" applyAlignment="1">
      <alignment horizontal="center" vertical="center" wrapText="1"/>
    </xf>
    <xf numFmtId="4" fontId="38" fillId="0" borderId="78" xfId="0" applyNumberFormat="1" applyFont="1" applyBorder="1" applyAlignment="1">
      <alignment horizontal="center" vertical="center" wrapText="1"/>
    </xf>
    <xf numFmtId="4" fontId="33" fillId="20" borderId="79" xfId="0" applyNumberFormat="1" applyFont="1" applyFill="1" applyBorder="1" applyAlignment="1">
      <alignment horizontal="center" vertical="center" wrapText="1"/>
    </xf>
    <xf numFmtId="4" fontId="33" fillId="20" borderId="80" xfId="0" applyNumberFormat="1" applyFont="1" applyFill="1" applyBorder="1" applyAlignment="1">
      <alignment horizontal="center" vertical="center" wrapText="1"/>
    </xf>
    <xf numFmtId="4" fontId="31" fillId="19" borderId="78" xfId="0" applyNumberFormat="1" applyFont="1" applyFill="1" applyBorder="1" applyAlignment="1">
      <alignment horizontal="center" vertical="center" wrapText="1"/>
    </xf>
    <xf numFmtId="4" fontId="32" fillId="19" borderId="40" xfId="0" applyNumberFormat="1" applyFont="1" applyFill="1" applyBorder="1" applyAlignment="1">
      <alignment horizontal="center" vertical="center"/>
    </xf>
    <xf numFmtId="4" fontId="32" fillId="19" borderId="39" xfId="0" applyNumberFormat="1" applyFont="1" applyFill="1" applyBorder="1" applyAlignment="1">
      <alignment horizontal="center" vertical="center"/>
    </xf>
    <xf numFmtId="4" fontId="50" fillId="19" borderId="78" xfId="0" applyNumberFormat="1" applyFont="1" applyFill="1" applyBorder="1" applyAlignment="1">
      <alignment horizontal="center" vertical="center" wrapText="1"/>
    </xf>
    <xf numFmtId="4" fontId="50" fillId="19" borderId="23" xfId="0" applyNumberFormat="1" applyFont="1" applyFill="1" applyBorder="1" applyAlignment="1">
      <alignment horizontal="center" vertical="center"/>
    </xf>
    <xf numFmtId="4" fontId="31" fillId="19" borderId="40" xfId="0" applyNumberFormat="1" applyFont="1" applyFill="1" applyBorder="1" applyAlignment="1">
      <alignment horizontal="center" vertical="center"/>
    </xf>
    <xf numFmtId="4" fontId="31" fillId="19" borderId="37" xfId="0" applyNumberFormat="1" applyFont="1" applyFill="1" applyBorder="1" applyAlignment="1">
      <alignment horizontal="center" vertical="center"/>
    </xf>
    <xf numFmtId="4" fontId="31" fillId="19" borderId="39" xfId="0" applyNumberFormat="1" applyFont="1" applyFill="1" applyBorder="1" applyAlignment="1">
      <alignment horizontal="center" vertical="center"/>
    </xf>
    <xf numFmtId="4" fontId="31" fillId="19" borderId="38" xfId="0" applyNumberFormat="1" applyFont="1" applyFill="1" applyBorder="1" applyAlignment="1">
      <alignment horizontal="center" vertical="center"/>
    </xf>
    <xf numFmtId="4" fontId="31" fillId="19" borderId="88" xfId="0" applyNumberFormat="1" applyFont="1" applyFill="1" applyBorder="1" applyAlignment="1">
      <alignment horizontal="center" vertical="center"/>
    </xf>
    <xf numFmtId="4" fontId="39" fillId="19" borderId="90" xfId="0" applyNumberFormat="1" applyFont="1" applyFill="1" applyBorder="1" applyAlignment="1">
      <alignment horizontal="center" vertical="center"/>
    </xf>
    <xf numFmtId="4" fontId="39" fillId="19" borderId="92" xfId="0" applyNumberFormat="1" applyFont="1" applyFill="1" applyBorder="1" applyAlignment="1">
      <alignment horizontal="center" vertical="center"/>
    </xf>
    <xf numFmtId="4" fontId="33" fillId="18" borderId="78" xfId="0" applyNumberFormat="1" applyFont="1" applyFill="1" applyBorder="1" applyAlignment="1">
      <alignment horizontal="center" vertical="center" wrapText="1"/>
    </xf>
    <xf numFmtId="0" fontId="50" fillId="19" borderId="0" xfId="0" applyFont="1" applyFill="1" applyAlignment="1">
      <alignment horizontal="left" vertical="center"/>
    </xf>
    <xf numFmtId="4" fontId="50" fillId="19" borderId="41" xfId="0" applyNumberFormat="1" applyFont="1" applyFill="1" applyBorder="1" applyAlignment="1">
      <alignment horizontal="center" vertical="center"/>
    </xf>
    <xf numFmtId="4" fontId="50" fillId="19" borderId="20" xfId="0" applyNumberFormat="1" applyFont="1" applyFill="1" applyBorder="1" applyAlignment="1">
      <alignment horizontal="center" vertical="center"/>
    </xf>
    <xf numFmtId="3" fontId="32" fillId="19" borderId="71" xfId="0" applyNumberFormat="1" applyFont="1" applyFill="1" applyBorder="1" applyAlignment="1">
      <alignment horizontal="center" vertical="center"/>
    </xf>
    <xf numFmtId="4" fontId="32" fillId="19" borderId="37" xfId="0" applyNumberFormat="1" applyFont="1" applyFill="1" applyBorder="1" applyAlignment="1">
      <alignment horizontal="center" vertical="center"/>
    </xf>
    <xf numFmtId="4" fontId="32" fillId="19" borderId="38" xfId="0" applyNumberFormat="1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31" fillId="19" borderId="78" xfId="0" applyNumberFormat="1" applyFont="1" applyFill="1" applyBorder="1" applyAlignment="1">
      <alignment horizontal="center" vertical="center"/>
    </xf>
    <xf numFmtId="0" fontId="51" fillId="19" borderId="0" xfId="0" applyFont="1" applyFill="1" applyAlignment="1">
      <alignment horizontal="center" vertical="center"/>
    </xf>
    <xf numFmtId="4" fontId="52" fillId="19" borderId="78" xfId="0" applyNumberFormat="1" applyFont="1" applyFill="1" applyBorder="1" applyAlignment="1">
      <alignment horizontal="center" vertical="center"/>
    </xf>
    <xf numFmtId="4" fontId="52" fillId="19" borderId="23" xfId="0" applyNumberFormat="1" applyFont="1" applyFill="1" applyBorder="1" applyAlignment="1">
      <alignment horizontal="center" vertical="center"/>
    </xf>
    <xf numFmtId="4" fontId="38" fillId="19" borderId="41" xfId="0" applyNumberFormat="1" applyFont="1" applyFill="1" applyBorder="1" applyAlignment="1">
      <alignment horizontal="center" vertical="center"/>
    </xf>
    <xf numFmtId="4" fontId="38" fillId="19" borderId="20" xfId="0" applyNumberFormat="1" applyFont="1" applyFill="1" applyBorder="1" applyAlignment="1">
      <alignment horizontal="center" vertical="center"/>
    </xf>
    <xf numFmtId="4" fontId="38" fillId="19" borderId="40" xfId="0" applyNumberFormat="1" applyFont="1" applyFill="1" applyBorder="1" applyAlignment="1">
      <alignment horizontal="center" vertical="center"/>
    </xf>
    <xf numFmtId="4" fontId="38" fillId="19" borderId="37" xfId="0" applyNumberFormat="1" applyFont="1" applyFill="1" applyBorder="1" applyAlignment="1">
      <alignment horizontal="center" vertical="center"/>
    </xf>
    <xf numFmtId="4" fontId="38" fillId="19" borderId="39" xfId="0" applyNumberFormat="1" applyFont="1" applyFill="1" applyBorder="1" applyAlignment="1">
      <alignment horizontal="center" vertical="center"/>
    </xf>
    <xf numFmtId="4" fontId="38" fillId="19" borderId="38" xfId="0" applyNumberFormat="1" applyFont="1" applyFill="1" applyBorder="1" applyAlignment="1">
      <alignment horizontal="center" vertical="center"/>
    </xf>
    <xf numFmtId="0" fontId="46" fillId="19" borderId="0" xfId="0" applyFont="1" applyFill="1" applyAlignment="1">
      <alignment horizontal="center" vertical="center"/>
    </xf>
    <xf numFmtId="0" fontId="45" fillId="19" borderId="136" xfId="0" applyFont="1" applyFill="1" applyBorder="1" applyAlignment="1">
      <alignment horizontal="center" wrapText="1"/>
    </xf>
    <xf numFmtId="4" fontId="45" fillId="19" borderId="81" xfId="0" applyNumberFormat="1" applyFont="1" applyFill="1" applyBorder="1" applyAlignment="1">
      <alignment horizontal="center" vertical="center"/>
    </xf>
    <xf numFmtId="4" fontId="45" fillId="19" borderId="122" xfId="0" applyNumberFormat="1" applyFont="1" applyFill="1" applyBorder="1" applyAlignment="1">
      <alignment horizontal="center" vertical="center"/>
    </xf>
    <xf numFmtId="0" fontId="45" fillId="19" borderId="139" xfId="0" applyFont="1" applyFill="1" applyBorder="1" applyAlignment="1">
      <alignment horizontal="center" wrapText="1"/>
    </xf>
    <xf numFmtId="4" fontId="31" fillId="19" borderId="81" xfId="0" applyNumberFormat="1" applyFont="1" applyFill="1" applyBorder="1" applyAlignment="1">
      <alignment horizontal="center" vertical="center"/>
    </xf>
    <xf numFmtId="0" fontId="33" fillId="23" borderId="0" xfId="0" applyFont="1" applyFill="1" applyAlignment="1">
      <alignment horizontal="center" vertical="center"/>
    </xf>
    <xf numFmtId="0" fontId="31" fillId="23" borderId="70" xfId="0" applyFont="1" applyFill="1" applyBorder="1" applyAlignment="1">
      <alignment horizontal="left" vertical="center"/>
    </xf>
    <xf numFmtId="0" fontId="31" fillId="23" borderId="121" xfId="0" applyFont="1" applyFill="1" applyBorder="1" applyAlignment="1">
      <alignment horizontal="center" vertical="center" wrapText="1"/>
    </xf>
    <xf numFmtId="4" fontId="31" fillId="23" borderId="23" xfId="0" applyNumberFormat="1" applyFont="1" applyFill="1" applyBorder="1" applyAlignment="1">
      <alignment horizontal="center" vertical="center"/>
    </xf>
    <xf numFmtId="3" fontId="31" fillId="19" borderId="132" xfId="0" applyNumberFormat="1" applyFont="1" applyFill="1" applyBorder="1" applyAlignment="1">
      <alignment horizontal="center" vertical="center" wrapText="1"/>
    </xf>
    <xf numFmtId="4" fontId="31" fillId="23" borderId="88" xfId="0" applyNumberFormat="1" applyFont="1" applyFill="1" applyBorder="1" applyAlignment="1">
      <alignment horizontal="center" vertical="center"/>
    </xf>
    <xf numFmtId="4" fontId="31" fillId="19" borderId="90" xfId="0" applyNumberFormat="1" applyFont="1" applyFill="1" applyBorder="1" applyAlignment="1">
      <alignment horizontal="center" vertical="center"/>
    </xf>
    <xf numFmtId="4" fontId="31" fillId="19" borderId="92" xfId="0" applyNumberFormat="1" applyFont="1" applyFill="1" applyBorder="1" applyAlignment="1">
      <alignment horizontal="center" vertical="center"/>
    </xf>
    <xf numFmtId="4" fontId="31" fillId="19" borderId="91" xfId="0" applyNumberFormat="1" applyFont="1" applyFill="1" applyBorder="1" applyAlignment="1">
      <alignment horizontal="center" vertical="center"/>
    </xf>
    <xf numFmtId="4" fontId="31" fillId="19" borderId="93" xfId="0" applyNumberFormat="1" applyFont="1" applyFill="1" applyBorder="1" applyAlignment="1">
      <alignment horizontal="center" vertical="center"/>
    </xf>
    <xf numFmtId="0" fontId="33" fillId="20" borderId="85" xfId="0" applyFont="1" applyFill="1" applyBorder="1" applyAlignment="1">
      <alignment horizontal="center" vertical="center" wrapText="1"/>
    </xf>
    <xf numFmtId="4" fontId="32" fillId="19" borderId="122" xfId="0" applyNumberFormat="1" applyFont="1" applyFill="1" applyBorder="1" applyAlignment="1">
      <alignment horizontal="center" vertical="center"/>
    </xf>
    <xf numFmtId="3" fontId="31" fillId="19" borderId="71" xfId="0" applyNumberFormat="1" applyFont="1" applyFill="1" applyBorder="1" applyAlignment="1">
      <alignment horizontal="center" vertical="center" wrapText="1"/>
    </xf>
    <xf numFmtId="0" fontId="54" fillId="19" borderId="72" xfId="0" applyFont="1" applyFill="1" applyBorder="1" applyAlignment="1">
      <alignment horizontal="left" vertical="center"/>
    </xf>
    <xf numFmtId="3" fontId="31" fillId="24" borderId="136" xfId="0" applyNumberFormat="1" applyFont="1" applyFill="1" applyBorder="1" applyAlignment="1">
      <alignment horizontal="center" wrapText="1"/>
    </xf>
    <xf numFmtId="3" fontId="31" fillId="24" borderId="139" xfId="0" applyNumberFormat="1" applyFont="1" applyFill="1" applyBorder="1" applyAlignment="1">
      <alignment horizontal="center" wrapText="1"/>
    </xf>
    <xf numFmtId="4" fontId="39" fillId="19" borderId="41" xfId="0" applyNumberFormat="1" applyFont="1" applyFill="1" applyBorder="1" applyAlignment="1">
      <alignment horizontal="center" vertical="center"/>
    </xf>
    <xf numFmtId="4" fontId="39" fillId="19" borderId="20" xfId="0" applyNumberFormat="1" applyFont="1" applyFill="1" applyBorder="1" applyAlignment="1">
      <alignment horizontal="center" vertical="center"/>
    </xf>
    <xf numFmtId="3" fontId="31" fillId="19" borderId="20" xfId="0" applyNumberFormat="1" applyFont="1" applyFill="1" applyBorder="1" applyAlignment="1">
      <alignment horizontal="center" vertical="center"/>
    </xf>
    <xf numFmtId="4" fontId="32" fillId="19" borderId="71" xfId="0" applyNumberFormat="1" applyFont="1" applyFill="1" applyBorder="1" applyAlignment="1">
      <alignment horizontal="center" vertical="center"/>
    </xf>
    <xf numFmtId="0" fontId="31" fillId="25" borderId="144" xfId="0" applyFont="1" applyFill="1" applyBorder="1" applyAlignment="1">
      <alignment wrapText="1"/>
    </xf>
    <xf numFmtId="3" fontId="45" fillId="24" borderId="139" xfId="0" applyNumberFormat="1" applyFont="1" applyFill="1" applyBorder="1" applyAlignment="1">
      <alignment horizontal="center" wrapText="1"/>
    </xf>
    <xf numFmtId="4" fontId="49" fillId="19" borderId="90" xfId="0" applyNumberFormat="1" applyFont="1" applyFill="1" applyBorder="1" applyAlignment="1">
      <alignment horizontal="center" vertical="center"/>
    </xf>
    <xf numFmtId="4" fontId="49" fillId="19" borderId="91" xfId="0" applyNumberFormat="1" applyFont="1" applyFill="1" applyBorder="1" applyAlignment="1">
      <alignment horizontal="center" vertical="center"/>
    </xf>
    <xf numFmtId="4" fontId="49" fillId="19" borderId="92" xfId="0" applyNumberFormat="1" applyFont="1" applyFill="1" applyBorder="1" applyAlignment="1">
      <alignment horizontal="center" vertical="center"/>
    </xf>
    <xf numFmtId="4" fontId="49" fillId="19" borderId="93" xfId="0" applyNumberFormat="1" applyFont="1" applyFill="1" applyBorder="1" applyAlignment="1">
      <alignment horizontal="center" vertical="center"/>
    </xf>
    <xf numFmtId="0" fontId="32" fillId="24" borderId="145" xfId="0" applyFont="1" applyFill="1" applyBorder="1" applyAlignment="1">
      <alignment horizontal="center" wrapText="1"/>
    </xf>
    <xf numFmtId="0" fontId="45" fillId="19" borderId="71" xfId="0" applyFont="1" applyFill="1" applyBorder="1" applyAlignment="1">
      <alignment horizontal="center" vertical="center" wrapText="1"/>
    </xf>
    <xf numFmtId="4" fontId="45" fillId="19" borderId="78" xfId="0" applyNumberFormat="1" applyFont="1" applyFill="1" applyBorder="1" applyAlignment="1">
      <alignment horizontal="center" vertical="center"/>
    </xf>
    <xf numFmtId="4" fontId="45" fillId="19" borderId="23" xfId="0" applyNumberFormat="1" applyFont="1" applyFill="1" applyBorder="1" applyAlignment="1">
      <alignment horizontal="center" vertical="center"/>
    </xf>
    <xf numFmtId="0" fontId="45" fillId="19" borderId="73" xfId="0" applyFont="1" applyFill="1" applyBorder="1" applyAlignment="1">
      <alignment horizontal="center" vertical="center" wrapText="1"/>
    </xf>
    <xf numFmtId="0" fontId="32" fillId="24" borderId="143" xfId="0" applyFont="1" applyFill="1" applyBorder="1"/>
    <xf numFmtId="0" fontId="32" fillId="24" borderId="144" xfId="0" applyFont="1" applyFill="1" applyBorder="1" applyAlignment="1">
      <alignment wrapText="1"/>
    </xf>
    <xf numFmtId="4" fontId="31" fillId="26" borderId="41" xfId="0" applyNumberFormat="1" applyFont="1" applyFill="1" applyBorder="1" applyAlignment="1" applyProtection="1">
      <alignment horizontal="center" vertical="center"/>
      <protection locked="0"/>
    </xf>
    <xf numFmtId="4" fontId="31" fillId="26" borderId="42" xfId="0" applyNumberFormat="1" applyFont="1" applyFill="1" applyBorder="1" applyAlignment="1" applyProtection="1">
      <alignment horizontal="center" vertical="center"/>
      <protection locked="0"/>
    </xf>
    <xf numFmtId="4" fontId="31" fillId="26" borderId="20" xfId="0" applyNumberFormat="1" applyFont="1" applyFill="1" applyBorder="1" applyAlignment="1" applyProtection="1">
      <alignment horizontal="center" vertical="center"/>
      <protection locked="0"/>
    </xf>
    <xf numFmtId="4" fontId="31" fillId="26" borderId="43" xfId="0" applyNumberFormat="1" applyFont="1" applyFill="1" applyBorder="1" applyAlignment="1" applyProtection="1">
      <alignment horizontal="center" vertical="center"/>
      <protection locked="0"/>
    </xf>
    <xf numFmtId="4" fontId="31" fillId="26" borderId="78" xfId="0" applyNumberFormat="1" applyFont="1" applyFill="1" applyBorder="1" applyAlignment="1" applyProtection="1">
      <alignment horizontal="center" vertical="center" wrapText="1"/>
      <protection locked="0"/>
    </xf>
    <xf numFmtId="4" fontId="31" fillId="26" borderId="81" xfId="0" applyNumberFormat="1" applyFont="1" applyFill="1" applyBorder="1" applyAlignment="1" applyProtection="1">
      <alignment horizontal="center" vertical="center" wrapText="1"/>
      <protection locked="0"/>
    </xf>
    <xf numFmtId="10" fontId="32" fillId="26" borderId="81" xfId="0" applyNumberFormat="1" applyFont="1" applyFill="1" applyBorder="1" applyAlignment="1" applyProtection="1">
      <alignment horizontal="center" vertical="center"/>
      <protection locked="0"/>
    </xf>
    <xf numFmtId="4" fontId="31" fillId="26" borderId="78" xfId="0" applyNumberFormat="1" applyFont="1" applyFill="1" applyBorder="1" applyAlignment="1" applyProtection="1">
      <alignment horizontal="center" vertical="center"/>
      <protection locked="0"/>
    </xf>
    <xf numFmtId="4" fontId="31" fillId="26" borderId="81" xfId="0" applyNumberFormat="1" applyFont="1" applyFill="1" applyBorder="1" applyAlignment="1" applyProtection="1">
      <alignment horizontal="center" vertical="center"/>
      <protection locked="0"/>
    </xf>
    <xf numFmtId="0" fontId="31" fillId="24" borderId="153" xfId="0" applyFont="1" applyFill="1" applyBorder="1" applyAlignment="1">
      <alignment horizontal="left" vertical="center" wrapText="1"/>
    </xf>
    <xf numFmtId="0" fontId="32" fillId="24" borderId="153" xfId="0" applyFont="1" applyFill="1" applyBorder="1" applyAlignment="1">
      <alignment horizontal="left" vertical="center" wrapText="1"/>
    </xf>
    <xf numFmtId="0" fontId="55" fillId="19" borderId="71" xfId="0" applyFont="1" applyFill="1" applyBorder="1" applyAlignment="1">
      <alignment horizontal="left" vertical="center" wrapText="1"/>
    </xf>
    <xf numFmtId="168" fontId="6" fillId="27" borderId="0" xfId="0" applyNumberFormat="1" applyFont="1" applyFill="1" applyAlignment="1">
      <alignment horizontal="center" vertical="center" wrapText="1"/>
    </xf>
    <xf numFmtId="0" fontId="33" fillId="19" borderId="71" xfId="0" applyFont="1" applyFill="1" applyBorder="1" applyAlignment="1">
      <alignment horizontal="left" vertical="center" wrapText="1"/>
    </xf>
    <xf numFmtId="184" fontId="31" fillId="19" borderId="73" xfId="1318" applyNumberFormat="1" applyFont="1" applyFill="1" applyBorder="1" applyAlignment="1">
      <alignment horizontal="center" vertical="center" wrapText="1"/>
    </xf>
    <xf numFmtId="184" fontId="31" fillId="24" borderId="145" xfId="1318" applyNumberFormat="1" applyFont="1" applyFill="1" applyBorder="1" applyAlignment="1">
      <alignment horizontal="center" wrapText="1"/>
    </xf>
    <xf numFmtId="0" fontId="56" fillId="19" borderId="71" xfId="0" applyFont="1" applyFill="1" applyBorder="1" applyAlignment="1">
      <alignment horizontal="left" vertical="center" wrapText="1"/>
    </xf>
    <xf numFmtId="0" fontId="33" fillId="19" borderId="73" xfId="0" applyFont="1" applyFill="1" applyBorder="1" applyAlignment="1">
      <alignment horizontal="left" vertical="center" wrapText="1"/>
    </xf>
    <xf numFmtId="0" fontId="33" fillId="19" borderId="72" xfId="0" applyFont="1" applyFill="1" applyBorder="1" applyAlignment="1">
      <alignment horizontal="left" vertical="center"/>
    </xf>
    <xf numFmtId="4" fontId="31" fillId="19" borderId="118" xfId="0" applyNumberFormat="1" applyFont="1" applyFill="1" applyBorder="1" applyAlignment="1">
      <alignment horizontal="center" vertical="center"/>
    </xf>
    <xf numFmtId="4" fontId="31" fillId="19" borderId="154" xfId="0" applyNumberFormat="1" applyFont="1" applyFill="1" applyBorder="1" applyAlignment="1">
      <alignment horizontal="center" vertical="center"/>
    </xf>
    <xf numFmtId="4" fontId="31" fillId="19" borderId="155" xfId="0" applyNumberFormat="1" applyFont="1" applyFill="1" applyBorder="1" applyAlignment="1">
      <alignment horizontal="center" vertical="center"/>
    </xf>
    <xf numFmtId="4" fontId="31" fillId="19" borderId="156" xfId="0" applyNumberFormat="1" applyFont="1" applyFill="1" applyBorder="1" applyAlignment="1">
      <alignment horizontal="center" vertical="center"/>
    </xf>
    <xf numFmtId="0" fontId="45" fillId="19" borderId="142" xfId="0" applyFont="1" applyFill="1" applyBorder="1" applyAlignment="1">
      <alignment horizontal="center" vertical="center" wrapText="1"/>
    </xf>
    <xf numFmtId="0" fontId="45" fillId="19" borderId="139" xfId="0" applyFont="1" applyFill="1" applyBorder="1" applyAlignment="1">
      <alignment horizontal="center" vertical="center" wrapText="1"/>
    </xf>
    <xf numFmtId="0" fontId="33" fillId="19" borderId="82" xfId="0" applyFont="1" applyFill="1" applyBorder="1" applyAlignment="1">
      <alignment horizontal="left" vertical="center" wrapText="1"/>
    </xf>
    <xf numFmtId="4" fontId="33" fillId="19" borderId="157" xfId="0" applyNumberFormat="1" applyFont="1" applyFill="1" applyBorder="1" applyAlignment="1">
      <alignment horizontal="center" vertical="center"/>
    </xf>
    <xf numFmtId="10" fontId="32" fillId="26" borderId="81" xfId="1089" applyNumberFormat="1" applyFont="1" applyFill="1" applyBorder="1" applyAlignment="1" applyProtection="1">
      <alignment horizontal="center" vertical="center"/>
      <protection locked="0"/>
    </xf>
    <xf numFmtId="9" fontId="31" fillId="0" borderId="0" xfId="1089" applyFont="1" applyAlignment="1">
      <alignment horizontal="center" vertical="center" wrapText="1"/>
    </xf>
    <xf numFmtId="43" fontId="0" fillId="0" borderId="0" xfId="1318" applyFont="1"/>
    <xf numFmtId="0" fontId="57" fillId="0" borderId="0" xfId="0" applyFont="1"/>
    <xf numFmtId="183" fontId="0" fillId="0" borderId="0" xfId="0" applyNumberFormat="1"/>
    <xf numFmtId="0" fontId="58" fillId="19" borderId="0" xfId="0" applyFont="1" applyFill="1" applyAlignment="1">
      <alignment horizontal="center" vertical="center" wrapText="1"/>
    </xf>
    <xf numFmtId="9" fontId="59" fillId="0" borderId="0" xfId="1089" applyFont="1" applyAlignment="1">
      <alignment horizontal="center" vertical="center"/>
    </xf>
    <xf numFmtId="4" fontId="31" fillId="19" borderId="46" xfId="0" applyNumberFormat="1" applyFont="1" applyFill="1" applyBorder="1" applyAlignment="1">
      <alignment horizontal="center" vertical="center"/>
    </xf>
    <xf numFmtId="0" fontId="54" fillId="19" borderId="70" xfId="0" applyFont="1" applyFill="1" applyBorder="1" applyAlignment="1">
      <alignment horizontal="left" vertical="center"/>
    </xf>
    <xf numFmtId="0" fontId="32" fillId="19" borderId="82" xfId="0" applyFont="1" applyFill="1" applyBorder="1" applyAlignment="1">
      <alignment horizontal="left" vertical="center" wrapText="1"/>
    </xf>
    <xf numFmtId="0" fontId="32" fillId="19" borderId="71" xfId="0" applyFont="1" applyFill="1" applyBorder="1" applyAlignment="1">
      <alignment horizontal="center" vertical="center" wrapText="1"/>
    </xf>
    <xf numFmtId="4" fontId="32" fillId="19" borderId="23" xfId="0" applyNumberFormat="1" applyFont="1" applyFill="1" applyBorder="1" applyAlignment="1">
      <alignment horizontal="center" vertical="center"/>
    </xf>
    <xf numFmtId="0" fontId="31" fillId="24" borderId="161" xfId="0" applyFont="1" applyFill="1" applyBorder="1"/>
    <xf numFmtId="0" fontId="31" fillId="24" borderId="23" xfId="0" applyFont="1" applyFill="1" applyBorder="1" applyAlignment="1">
      <alignment wrapText="1"/>
    </xf>
    <xf numFmtId="0" fontId="31" fillId="24" borderId="162" xfId="0" applyFont="1" applyFill="1" applyBorder="1" applyAlignment="1">
      <alignment horizontal="center" wrapText="1"/>
    </xf>
    <xf numFmtId="3" fontId="31" fillId="24" borderId="163" xfId="0" applyNumberFormat="1" applyFont="1" applyFill="1" applyBorder="1" applyAlignment="1">
      <alignment horizontal="center" wrapText="1"/>
    </xf>
    <xf numFmtId="0" fontId="31" fillId="25" borderId="23" xfId="0" applyFont="1" applyFill="1" applyBorder="1" applyAlignment="1">
      <alignment wrapText="1"/>
    </xf>
    <xf numFmtId="0" fontId="31" fillId="24" borderId="165" xfId="0" applyFont="1" applyFill="1" applyBorder="1" applyAlignment="1">
      <alignment wrapText="1"/>
    </xf>
    <xf numFmtId="0" fontId="31" fillId="24" borderId="165" xfId="0" applyFont="1" applyFill="1" applyBorder="1" applyAlignment="1">
      <alignment horizontal="center" wrapText="1"/>
    </xf>
    <xf numFmtId="3" fontId="31" fillId="24" borderId="166" xfId="0" applyNumberFormat="1" applyFont="1" applyFill="1" applyBorder="1" applyAlignment="1">
      <alignment horizontal="center" wrapText="1"/>
    </xf>
    <xf numFmtId="0" fontId="31" fillId="25" borderId="41" xfId="0" applyFont="1" applyFill="1" applyBorder="1"/>
    <xf numFmtId="0" fontId="31" fillId="24" borderId="42" xfId="0" applyFont="1" applyFill="1" applyBorder="1" applyAlignment="1">
      <alignment wrapText="1"/>
    </xf>
    <xf numFmtId="0" fontId="31" fillId="24" borderId="42" xfId="0" applyFont="1" applyFill="1" applyBorder="1" applyAlignment="1">
      <alignment horizontal="center" wrapText="1"/>
    </xf>
    <xf numFmtId="3" fontId="31" fillId="24" borderId="158" xfId="0" applyNumberFormat="1" applyFont="1" applyFill="1" applyBorder="1" applyAlignment="1">
      <alignment horizontal="center" wrapText="1"/>
    </xf>
    <xf numFmtId="4" fontId="31" fillId="19" borderId="41" xfId="0" applyNumberFormat="1" applyFont="1" applyFill="1" applyBorder="1" applyAlignment="1" applyProtection="1">
      <alignment horizontal="center" vertical="center"/>
      <protection locked="0"/>
    </xf>
    <xf numFmtId="4" fontId="31" fillId="19" borderId="42" xfId="0" applyNumberFormat="1" applyFont="1" applyFill="1" applyBorder="1" applyAlignment="1" applyProtection="1">
      <alignment horizontal="center" vertical="center"/>
      <protection locked="0"/>
    </xf>
    <xf numFmtId="4" fontId="31" fillId="19" borderId="20" xfId="0" applyNumberFormat="1" applyFont="1" applyFill="1" applyBorder="1" applyAlignment="1" applyProtection="1">
      <alignment horizontal="center" vertical="center"/>
      <protection locked="0"/>
    </xf>
    <xf numFmtId="4" fontId="45" fillId="19" borderId="22" xfId="0" applyNumberFormat="1" applyFont="1" applyFill="1" applyBorder="1" applyAlignment="1">
      <alignment horizontal="center" vertical="center"/>
    </xf>
    <xf numFmtId="4" fontId="31" fillId="23" borderId="22" xfId="0" applyNumberFormat="1" applyFont="1" applyFill="1" applyBorder="1" applyAlignment="1">
      <alignment horizontal="center" vertical="center"/>
    </xf>
    <xf numFmtId="4" fontId="32" fillId="19" borderId="22" xfId="0" applyNumberFormat="1" applyFont="1" applyFill="1" applyBorder="1" applyAlignment="1">
      <alignment horizontal="center" vertical="center"/>
    </xf>
    <xf numFmtId="4" fontId="31" fillId="19" borderId="22" xfId="0" applyNumberFormat="1" applyFont="1" applyFill="1" applyBorder="1" applyAlignment="1">
      <alignment horizontal="center" vertical="center"/>
    </xf>
    <xf numFmtId="4" fontId="52" fillId="19" borderId="22" xfId="0" applyNumberFormat="1" applyFont="1" applyFill="1" applyBorder="1" applyAlignment="1">
      <alignment horizontal="center" vertical="center"/>
    </xf>
    <xf numFmtId="3" fontId="31" fillId="19" borderId="22" xfId="0" applyNumberFormat="1" applyFont="1" applyFill="1" applyBorder="1" applyAlignment="1">
      <alignment horizontal="center" vertical="center"/>
    </xf>
    <xf numFmtId="0" fontId="31" fillId="25" borderId="146" xfId="0" applyFont="1" applyFill="1" applyBorder="1"/>
    <xf numFmtId="0" fontId="31" fillId="25" borderId="164" xfId="0" applyFont="1" applyFill="1" applyBorder="1"/>
    <xf numFmtId="4" fontId="31" fillId="19" borderId="78" xfId="0" quotePrefix="1" applyNumberFormat="1" applyFont="1" applyFill="1" applyBorder="1" applyAlignment="1">
      <alignment horizontal="center" vertical="center" wrapText="1"/>
    </xf>
    <xf numFmtId="0" fontId="31" fillId="25" borderId="143" xfId="0" applyFont="1" applyFill="1" applyBorder="1"/>
    <xf numFmtId="4" fontId="31" fillId="25" borderId="159" xfId="0" applyNumberFormat="1" applyFont="1" applyFill="1" applyBorder="1" applyAlignment="1">
      <alignment horizontal="center" vertical="center"/>
    </xf>
    <xf numFmtId="4" fontId="31" fillId="25" borderId="16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79" fontId="28" fillId="18" borderId="32" xfId="0" applyNumberFormat="1" applyFont="1" applyFill="1" applyBorder="1" applyAlignment="1">
      <alignment horizontal="center" vertical="top"/>
    </xf>
    <xf numFmtId="179" fontId="28" fillId="18" borderId="31" xfId="0" applyNumberFormat="1" applyFont="1" applyFill="1" applyBorder="1" applyAlignment="1">
      <alignment horizontal="center" vertical="top"/>
    </xf>
    <xf numFmtId="179" fontId="28" fillId="18" borderId="30" xfId="0" applyNumberFormat="1" applyFont="1" applyFill="1" applyBorder="1" applyAlignment="1">
      <alignment horizontal="center" vertical="top"/>
    </xf>
    <xf numFmtId="0" fontId="28" fillId="0" borderId="114" xfId="0" applyFont="1" applyBorder="1" applyAlignment="1">
      <alignment horizontal="center" vertical="center"/>
    </xf>
    <xf numFmtId="0" fontId="28" fillId="0" borderId="118" xfId="0" applyFont="1" applyBorder="1" applyAlignment="1">
      <alignment horizontal="center" vertical="center"/>
    </xf>
    <xf numFmtId="0" fontId="28" fillId="0" borderId="53" xfId="0" applyFont="1" applyBorder="1" applyAlignment="1">
      <alignment horizontal="left"/>
    </xf>
    <xf numFmtId="0" fontId="28" fillId="0" borderId="24" xfId="0" applyFont="1" applyBorder="1" applyAlignment="1">
      <alignment horizontal="left"/>
    </xf>
    <xf numFmtId="0" fontId="28" fillId="0" borderId="16" xfId="0" applyFont="1" applyBorder="1" applyAlignment="1">
      <alignment horizontal="right" vertical="center" wrapText="1"/>
    </xf>
    <xf numFmtId="0" fontId="28" fillId="0" borderId="19" xfId="0" applyFont="1" applyBorder="1" applyAlignment="1">
      <alignment horizontal="right" vertical="center" wrapText="1"/>
    </xf>
    <xf numFmtId="0" fontId="28" fillId="0" borderId="18" xfId="0" applyFont="1" applyBorder="1" applyAlignment="1">
      <alignment horizontal="right" vertical="center" wrapText="1"/>
    </xf>
    <xf numFmtId="0" fontId="28" fillId="0" borderId="8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80" fontId="28" fillId="18" borderId="130" xfId="0" applyNumberFormat="1" applyFont="1" applyFill="1" applyBorder="1" applyAlignment="1">
      <alignment horizontal="center" vertical="top"/>
    </xf>
    <xf numFmtId="180" fontId="28" fillId="18" borderId="131" xfId="0" applyNumberFormat="1" applyFont="1" applyFill="1" applyBorder="1" applyAlignment="1">
      <alignment horizontal="center" vertical="top"/>
    </xf>
    <xf numFmtId="0" fontId="28" fillId="0" borderId="21" xfId="0" applyFont="1" applyBorder="1" applyAlignment="1">
      <alignment horizontal="left"/>
    </xf>
    <xf numFmtId="0" fontId="28" fillId="0" borderId="77" xfId="0" applyFont="1" applyBorder="1" applyAlignment="1">
      <alignment horizontal="left"/>
    </xf>
    <xf numFmtId="0" fontId="28" fillId="0" borderId="42" xfId="0" applyFont="1" applyBorder="1" applyAlignment="1">
      <alignment horizontal="left"/>
    </xf>
    <xf numFmtId="0" fontId="28" fillId="0" borderId="20" xfId="0" applyFont="1" applyBorder="1" applyAlignment="1">
      <alignment horizontal="left"/>
    </xf>
    <xf numFmtId="0" fontId="28" fillId="0" borderId="58" xfId="0" applyFont="1" applyBorder="1" applyAlignment="1">
      <alignment horizontal="right"/>
    </xf>
    <xf numFmtId="0" fontId="28" fillId="0" borderId="59" xfId="0" applyFont="1" applyBorder="1" applyAlignment="1">
      <alignment horizontal="right"/>
    </xf>
    <xf numFmtId="0" fontId="28" fillId="0" borderId="60" xfId="0" applyFont="1" applyBorder="1" applyAlignment="1">
      <alignment horizontal="right"/>
    </xf>
    <xf numFmtId="0" fontId="28" fillId="0" borderId="5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150" xfId="0" applyFont="1" applyBorder="1" applyAlignment="1">
      <alignment horizontal="left"/>
    </xf>
    <xf numFmtId="0" fontId="28" fillId="0" borderId="151" xfId="0" applyFont="1" applyBorder="1" applyAlignment="1">
      <alignment horizontal="left"/>
    </xf>
    <xf numFmtId="182" fontId="0" fillId="0" borderId="0" xfId="0" applyNumberFormat="1" applyAlignment="1">
      <alignment horizontal="center"/>
    </xf>
    <xf numFmtId="0" fontId="28" fillId="0" borderId="33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right" vertical="center" wrapText="1"/>
    </xf>
    <xf numFmtId="0" fontId="28" fillId="0" borderId="2" xfId="0" applyFont="1" applyBorder="1" applyAlignment="1">
      <alignment horizontal="right" vertical="center" wrapText="1"/>
    </xf>
    <xf numFmtId="0" fontId="28" fillId="0" borderId="1" xfId="0" applyFont="1" applyBorder="1" applyAlignment="1">
      <alignment horizontal="right" vertical="center" wrapText="1"/>
    </xf>
    <xf numFmtId="180" fontId="33" fillId="20" borderId="9" xfId="0" applyNumberFormat="1" applyFont="1" applyFill="1" applyBorder="1" applyAlignment="1">
      <alignment horizontal="center" vertical="center"/>
    </xf>
    <xf numFmtId="180" fontId="33" fillId="20" borderId="14" xfId="0" applyNumberFormat="1" applyFont="1" applyFill="1" applyBorder="1" applyAlignment="1">
      <alignment horizontal="center" vertical="center"/>
    </xf>
    <xf numFmtId="180" fontId="33" fillId="20" borderId="125" xfId="0" applyNumberFormat="1" applyFont="1" applyFill="1" applyBorder="1" applyAlignment="1">
      <alignment horizontal="center" vertical="center"/>
    </xf>
    <xf numFmtId="0" fontId="33" fillId="0" borderId="8" xfId="0" applyFont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0" fontId="33" fillId="0" borderId="109" xfId="0" applyFont="1" applyBorder="1" applyAlignment="1">
      <alignment horizontal="left" vertical="center" wrapText="1"/>
    </xf>
    <xf numFmtId="0" fontId="33" fillId="0" borderId="110" xfId="0" applyFont="1" applyBorder="1" applyAlignment="1">
      <alignment horizontal="left" vertical="center" wrapText="1"/>
    </xf>
    <xf numFmtId="0" fontId="33" fillId="0" borderId="111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3" fillId="0" borderId="2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30" fillId="20" borderId="9" xfId="0" applyFont="1" applyFill="1" applyBorder="1" applyAlignment="1">
      <alignment horizontal="center" vertical="center"/>
    </xf>
    <xf numFmtId="0" fontId="30" fillId="20" borderId="125" xfId="0" applyFont="1" applyFill="1" applyBorder="1" applyAlignment="1">
      <alignment horizontal="center" vertical="center"/>
    </xf>
    <xf numFmtId="181" fontId="33" fillId="20" borderId="107" xfId="0" applyNumberFormat="1" applyFont="1" applyFill="1" applyBorder="1" applyAlignment="1">
      <alignment horizontal="center" vertical="center" wrapText="1"/>
    </xf>
    <xf numFmtId="181" fontId="33" fillId="20" borderId="108" xfId="0" applyNumberFormat="1" applyFont="1" applyFill="1" applyBorder="1" applyAlignment="1">
      <alignment horizontal="center" vertical="center" wrapText="1"/>
    </xf>
    <xf numFmtId="0" fontId="34" fillId="20" borderId="52" xfId="0" applyFont="1" applyFill="1" applyBorder="1" applyAlignment="1">
      <alignment horizontal="left" vertical="center"/>
    </xf>
    <xf numFmtId="0" fontId="34" fillId="20" borderId="55" xfId="0" applyFont="1" applyFill="1" applyBorder="1" applyAlignment="1">
      <alignment horizontal="left" vertical="center"/>
    </xf>
    <xf numFmtId="0" fontId="34" fillId="20" borderId="75" xfId="0" applyFont="1" applyFill="1" applyBorder="1" applyAlignment="1">
      <alignment horizontal="left" vertical="center" wrapText="1"/>
    </xf>
    <xf numFmtId="0" fontId="34" fillId="20" borderId="76" xfId="0" applyFont="1" applyFill="1" applyBorder="1" applyAlignment="1">
      <alignment horizontal="left" vertical="center" wrapText="1"/>
    </xf>
    <xf numFmtId="0" fontId="34" fillId="20" borderId="75" xfId="0" applyFont="1" applyFill="1" applyBorder="1" applyAlignment="1">
      <alignment horizontal="center" vertical="center" wrapText="1"/>
    </xf>
    <xf numFmtId="0" fontId="34" fillId="20" borderId="76" xfId="0" applyFont="1" applyFill="1" applyBorder="1" applyAlignment="1">
      <alignment horizontal="center" vertical="center" wrapText="1"/>
    </xf>
    <xf numFmtId="0" fontId="34" fillId="20" borderId="57" xfId="0" applyFont="1" applyFill="1" applyBorder="1" applyAlignment="1">
      <alignment horizontal="center" vertical="center" wrapText="1"/>
    </xf>
    <xf numFmtId="0" fontId="34" fillId="20" borderId="56" xfId="0" applyFont="1" applyFill="1" applyBorder="1" applyAlignment="1">
      <alignment horizontal="center" vertical="center" wrapText="1"/>
    </xf>
  </cellXfs>
  <cellStyles count="1319">
    <cellStyle name="Accent1 - 20%" xfId="1" xr:uid="{00000000-0005-0000-0000-000000000000}"/>
    <cellStyle name="Accent1 - 40%" xfId="2" xr:uid="{00000000-0005-0000-0000-000001000000}"/>
    <cellStyle name="Accent1 - 60%" xfId="3" xr:uid="{00000000-0005-0000-0000-000002000000}"/>
    <cellStyle name="Accent2 - 20%" xfId="4" xr:uid="{00000000-0005-0000-0000-000003000000}"/>
    <cellStyle name="Accent2 - 40%" xfId="5" xr:uid="{00000000-0005-0000-0000-000004000000}"/>
    <cellStyle name="Accent2 - 60%" xfId="6" xr:uid="{00000000-0005-0000-0000-000005000000}"/>
    <cellStyle name="Accent3 - 20%" xfId="7" xr:uid="{00000000-0005-0000-0000-000006000000}"/>
    <cellStyle name="Accent3 - 40%" xfId="8" xr:uid="{00000000-0005-0000-0000-000007000000}"/>
    <cellStyle name="Accent3 - 60%" xfId="9" xr:uid="{00000000-0005-0000-0000-000008000000}"/>
    <cellStyle name="Accent4 - 20%" xfId="10" xr:uid="{00000000-0005-0000-0000-000009000000}"/>
    <cellStyle name="Accent4 - 40%" xfId="11" xr:uid="{00000000-0005-0000-0000-00000A000000}"/>
    <cellStyle name="Accent4 - 60%" xfId="12" xr:uid="{00000000-0005-0000-0000-00000B000000}"/>
    <cellStyle name="Accent5 - 20%" xfId="13" xr:uid="{00000000-0005-0000-0000-00000C000000}"/>
    <cellStyle name="Accent5 - 40%" xfId="14" xr:uid="{00000000-0005-0000-0000-00000D000000}"/>
    <cellStyle name="Accent5 - 60%" xfId="15" xr:uid="{00000000-0005-0000-0000-00000E000000}"/>
    <cellStyle name="Accent6 - 20%" xfId="16" xr:uid="{00000000-0005-0000-0000-00000F000000}"/>
    <cellStyle name="Accent6 - 40%" xfId="17" xr:uid="{00000000-0005-0000-0000-000010000000}"/>
    <cellStyle name="Accent6 - 60%" xfId="18" xr:uid="{00000000-0005-0000-0000-000011000000}"/>
    <cellStyle name="amount" xfId="19" xr:uid="{00000000-0005-0000-0000-000012000000}"/>
    <cellStyle name="amount 2" xfId="20" xr:uid="{00000000-0005-0000-0000-000013000000}"/>
    <cellStyle name="amount 3" xfId="21" xr:uid="{00000000-0005-0000-0000-000014000000}"/>
    <cellStyle name="amount 4" xfId="22" xr:uid="{00000000-0005-0000-0000-000015000000}"/>
    <cellStyle name="amount 5" xfId="23" xr:uid="{00000000-0005-0000-0000-000016000000}"/>
    <cellStyle name="amount 6" xfId="24" xr:uid="{00000000-0005-0000-0000-000017000000}"/>
    <cellStyle name="Body text" xfId="25" xr:uid="{00000000-0005-0000-0000-000018000000}"/>
    <cellStyle name="Body text 2" xfId="26" xr:uid="{00000000-0005-0000-0000-000019000000}"/>
    <cellStyle name="Comma" xfId="1318" builtinId="3"/>
    <cellStyle name="Comma 10" xfId="27" xr:uid="{00000000-0005-0000-0000-00001A000000}"/>
    <cellStyle name="Comma 100" xfId="28" xr:uid="{00000000-0005-0000-0000-00001B000000}"/>
    <cellStyle name="Comma 101" xfId="29" xr:uid="{00000000-0005-0000-0000-00001C000000}"/>
    <cellStyle name="Comma 102" xfId="30" xr:uid="{00000000-0005-0000-0000-00001D000000}"/>
    <cellStyle name="Comma 103" xfId="31" xr:uid="{00000000-0005-0000-0000-00001E000000}"/>
    <cellStyle name="Comma 104" xfId="32" xr:uid="{00000000-0005-0000-0000-00001F000000}"/>
    <cellStyle name="Comma 105" xfId="33" xr:uid="{00000000-0005-0000-0000-000020000000}"/>
    <cellStyle name="Comma 106" xfId="34" xr:uid="{00000000-0005-0000-0000-000021000000}"/>
    <cellStyle name="Comma 107" xfId="35" xr:uid="{00000000-0005-0000-0000-000022000000}"/>
    <cellStyle name="Comma 107 2" xfId="1092" xr:uid="{79AA22CD-32D9-46D6-AED8-E13FA7D64415}"/>
    <cellStyle name="Comma 108" xfId="36" xr:uid="{00000000-0005-0000-0000-000023000000}"/>
    <cellStyle name="Comma 108 2" xfId="1093" xr:uid="{1A64D9D9-4A7C-4E14-AA6B-C9C4CE598200}"/>
    <cellStyle name="Comma 11" xfId="37" xr:uid="{00000000-0005-0000-0000-000024000000}"/>
    <cellStyle name="Comma 12" xfId="38" xr:uid="{00000000-0005-0000-0000-000025000000}"/>
    <cellStyle name="Comma 12 2" xfId="39" xr:uid="{00000000-0005-0000-0000-000026000000}"/>
    <cellStyle name="Comma 13" xfId="40" xr:uid="{00000000-0005-0000-0000-000027000000}"/>
    <cellStyle name="Comma 14" xfId="41" xr:uid="{00000000-0005-0000-0000-000028000000}"/>
    <cellStyle name="Comma 14 2" xfId="42" xr:uid="{00000000-0005-0000-0000-000029000000}"/>
    <cellStyle name="Comma 15" xfId="43" xr:uid="{00000000-0005-0000-0000-00002A000000}"/>
    <cellStyle name="Comma 16" xfId="44" xr:uid="{00000000-0005-0000-0000-00002B000000}"/>
    <cellStyle name="Comma 17" xfId="45" xr:uid="{00000000-0005-0000-0000-00002C000000}"/>
    <cellStyle name="Comma 18" xfId="46" xr:uid="{00000000-0005-0000-0000-00002D000000}"/>
    <cellStyle name="Comma 19" xfId="47" xr:uid="{00000000-0005-0000-0000-00002E000000}"/>
    <cellStyle name="Comma 2" xfId="48" xr:uid="{00000000-0005-0000-0000-00002F000000}"/>
    <cellStyle name="Comma 2 10" xfId="49" xr:uid="{00000000-0005-0000-0000-000030000000}"/>
    <cellStyle name="Comma 2 10 2" xfId="50" xr:uid="{00000000-0005-0000-0000-000031000000}"/>
    <cellStyle name="Comma 2 10 3" xfId="51" xr:uid="{00000000-0005-0000-0000-000032000000}"/>
    <cellStyle name="Comma 2 100" xfId="52" xr:uid="{00000000-0005-0000-0000-000033000000}"/>
    <cellStyle name="Comma 2 101" xfId="53" xr:uid="{00000000-0005-0000-0000-000034000000}"/>
    <cellStyle name="Comma 2 102" xfId="54" xr:uid="{00000000-0005-0000-0000-000035000000}"/>
    <cellStyle name="Comma 2 103" xfId="55" xr:uid="{00000000-0005-0000-0000-000036000000}"/>
    <cellStyle name="Comma 2 104" xfId="56" xr:uid="{00000000-0005-0000-0000-000037000000}"/>
    <cellStyle name="Comma 2 105" xfId="57" xr:uid="{00000000-0005-0000-0000-000038000000}"/>
    <cellStyle name="Comma 2 106" xfId="58" xr:uid="{00000000-0005-0000-0000-000039000000}"/>
    <cellStyle name="Comma 2 107" xfId="59" xr:uid="{00000000-0005-0000-0000-00003A000000}"/>
    <cellStyle name="Comma 2 108" xfId="60" xr:uid="{00000000-0005-0000-0000-00003B000000}"/>
    <cellStyle name="Comma 2 109" xfId="61" xr:uid="{00000000-0005-0000-0000-00003C000000}"/>
    <cellStyle name="Comma 2 11" xfId="62" xr:uid="{00000000-0005-0000-0000-00003D000000}"/>
    <cellStyle name="Comma 2 110" xfId="63" xr:uid="{00000000-0005-0000-0000-00003E000000}"/>
    <cellStyle name="Comma 2 111" xfId="64" xr:uid="{00000000-0005-0000-0000-00003F000000}"/>
    <cellStyle name="Comma 2 112" xfId="65" xr:uid="{00000000-0005-0000-0000-000040000000}"/>
    <cellStyle name="Comma 2 113" xfId="66" xr:uid="{00000000-0005-0000-0000-000041000000}"/>
    <cellStyle name="Comma 2 114" xfId="67" xr:uid="{00000000-0005-0000-0000-000042000000}"/>
    <cellStyle name="Comma 2 115" xfId="68" xr:uid="{00000000-0005-0000-0000-000043000000}"/>
    <cellStyle name="Comma 2 116" xfId="69" xr:uid="{00000000-0005-0000-0000-000044000000}"/>
    <cellStyle name="Comma 2 117" xfId="70" xr:uid="{00000000-0005-0000-0000-000045000000}"/>
    <cellStyle name="Comma 2 118" xfId="71" xr:uid="{00000000-0005-0000-0000-000046000000}"/>
    <cellStyle name="Comma 2 119" xfId="72" xr:uid="{00000000-0005-0000-0000-000047000000}"/>
    <cellStyle name="Comma 2 12" xfId="73" xr:uid="{00000000-0005-0000-0000-000048000000}"/>
    <cellStyle name="Comma 2 120" xfId="74" xr:uid="{00000000-0005-0000-0000-000049000000}"/>
    <cellStyle name="Comma 2 121" xfId="75" xr:uid="{00000000-0005-0000-0000-00004A000000}"/>
    <cellStyle name="Comma 2 122" xfId="76" xr:uid="{00000000-0005-0000-0000-00004B000000}"/>
    <cellStyle name="Comma 2 123" xfId="77" xr:uid="{00000000-0005-0000-0000-00004C000000}"/>
    <cellStyle name="Comma 2 124" xfId="78" xr:uid="{00000000-0005-0000-0000-00004D000000}"/>
    <cellStyle name="Comma 2 125" xfId="79" xr:uid="{00000000-0005-0000-0000-00004E000000}"/>
    <cellStyle name="Comma 2 126" xfId="80" xr:uid="{00000000-0005-0000-0000-00004F000000}"/>
    <cellStyle name="Comma 2 127" xfId="81" xr:uid="{00000000-0005-0000-0000-000050000000}"/>
    <cellStyle name="Comma 2 128" xfId="82" xr:uid="{00000000-0005-0000-0000-000051000000}"/>
    <cellStyle name="Comma 2 129" xfId="83" xr:uid="{00000000-0005-0000-0000-000052000000}"/>
    <cellStyle name="Comma 2 13" xfId="84" xr:uid="{00000000-0005-0000-0000-000053000000}"/>
    <cellStyle name="Comma 2 130" xfId="85" xr:uid="{00000000-0005-0000-0000-000054000000}"/>
    <cellStyle name="Comma 2 131" xfId="86" xr:uid="{00000000-0005-0000-0000-000055000000}"/>
    <cellStyle name="Comma 2 132" xfId="87" xr:uid="{00000000-0005-0000-0000-000056000000}"/>
    <cellStyle name="Comma 2 133" xfId="88" xr:uid="{00000000-0005-0000-0000-000057000000}"/>
    <cellStyle name="Comma 2 134" xfId="89" xr:uid="{00000000-0005-0000-0000-000058000000}"/>
    <cellStyle name="Comma 2 135" xfId="90" xr:uid="{00000000-0005-0000-0000-000059000000}"/>
    <cellStyle name="Comma 2 136" xfId="91" xr:uid="{00000000-0005-0000-0000-00005A000000}"/>
    <cellStyle name="Comma 2 137" xfId="92" xr:uid="{00000000-0005-0000-0000-00005B000000}"/>
    <cellStyle name="Comma 2 138" xfId="93" xr:uid="{00000000-0005-0000-0000-00005C000000}"/>
    <cellStyle name="Comma 2 139" xfId="94" xr:uid="{00000000-0005-0000-0000-00005D000000}"/>
    <cellStyle name="Comma 2 14" xfId="95" xr:uid="{00000000-0005-0000-0000-00005E000000}"/>
    <cellStyle name="Comma 2 140" xfId="96" xr:uid="{00000000-0005-0000-0000-00005F000000}"/>
    <cellStyle name="Comma 2 141" xfId="97" xr:uid="{00000000-0005-0000-0000-000060000000}"/>
    <cellStyle name="Comma 2 142" xfId="98" xr:uid="{00000000-0005-0000-0000-000061000000}"/>
    <cellStyle name="Comma 2 143" xfId="99" xr:uid="{00000000-0005-0000-0000-000062000000}"/>
    <cellStyle name="Comma 2 144" xfId="100" xr:uid="{00000000-0005-0000-0000-000063000000}"/>
    <cellStyle name="Comma 2 145" xfId="101" xr:uid="{00000000-0005-0000-0000-000064000000}"/>
    <cellStyle name="Comma 2 146" xfId="102" xr:uid="{00000000-0005-0000-0000-000065000000}"/>
    <cellStyle name="Comma 2 147" xfId="103" xr:uid="{00000000-0005-0000-0000-000066000000}"/>
    <cellStyle name="Comma 2 148" xfId="104" xr:uid="{00000000-0005-0000-0000-000067000000}"/>
    <cellStyle name="Comma 2 149" xfId="105" xr:uid="{00000000-0005-0000-0000-000068000000}"/>
    <cellStyle name="Comma 2 15" xfId="106" xr:uid="{00000000-0005-0000-0000-000069000000}"/>
    <cellStyle name="Comma 2 150" xfId="107" xr:uid="{00000000-0005-0000-0000-00006A000000}"/>
    <cellStyle name="Comma 2 151" xfId="108" xr:uid="{00000000-0005-0000-0000-00006B000000}"/>
    <cellStyle name="Comma 2 152" xfId="109" xr:uid="{00000000-0005-0000-0000-00006C000000}"/>
    <cellStyle name="Comma 2 153" xfId="110" xr:uid="{00000000-0005-0000-0000-00006D000000}"/>
    <cellStyle name="Comma 2 154" xfId="111" xr:uid="{00000000-0005-0000-0000-00006E000000}"/>
    <cellStyle name="Comma 2 155" xfId="112" xr:uid="{00000000-0005-0000-0000-00006F000000}"/>
    <cellStyle name="Comma 2 156" xfId="113" xr:uid="{00000000-0005-0000-0000-000070000000}"/>
    <cellStyle name="Comma 2 157" xfId="114" xr:uid="{00000000-0005-0000-0000-000071000000}"/>
    <cellStyle name="Comma 2 158" xfId="115" xr:uid="{00000000-0005-0000-0000-000072000000}"/>
    <cellStyle name="Comma 2 159" xfId="116" xr:uid="{00000000-0005-0000-0000-000073000000}"/>
    <cellStyle name="Comma 2 16" xfId="117" xr:uid="{00000000-0005-0000-0000-000074000000}"/>
    <cellStyle name="Comma 2 160" xfId="118" xr:uid="{00000000-0005-0000-0000-000075000000}"/>
    <cellStyle name="Comma 2 161" xfId="119" xr:uid="{00000000-0005-0000-0000-000076000000}"/>
    <cellStyle name="Comma 2 162" xfId="120" xr:uid="{00000000-0005-0000-0000-000077000000}"/>
    <cellStyle name="Comma 2 163" xfId="121" xr:uid="{00000000-0005-0000-0000-000078000000}"/>
    <cellStyle name="Comma 2 164" xfId="122" xr:uid="{00000000-0005-0000-0000-000079000000}"/>
    <cellStyle name="Comma 2 165" xfId="123" xr:uid="{00000000-0005-0000-0000-00007A000000}"/>
    <cellStyle name="Comma 2 166" xfId="124" xr:uid="{00000000-0005-0000-0000-00007B000000}"/>
    <cellStyle name="Comma 2 167" xfId="125" xr:uid="{00000000-0005-0000-0000-00007C000000}"/>
    <cellStyle name="Comma 2 168" xfId="126" xr:uid="{00000000-0005-0000-0000-00007D000000}"/>
    <cellStyle name="Comma 2 169" xfId="127" xr:uid="{00000000-0005-0000-0000-00007E000000}"/>
    <cellStyle name="Comma 2 17" xfId="128" xr:uid="{00000000-0005-0000-0000-00007F000000}"/>
    <cellStyle name="Comma 2 170" xfId="129" xr:uid="{00000000-0005-0000-0000-000080000000}"/>
    <cellStyle name="Comma 2 171" xfId="130" xr:uid="{00000000-0005-0000-0000-000081000000}"/>
    <cellStyle name="Comma 2 172" xfId="131" xr:uid="{00000000-0005-0000-0000-000082000000}"/>
    <cellStyle name="Comma 2 173" xfId="132" xr:uid="{00000000-0005-0000-0000-000083000000}"/>
    <cellStyle name="Comma 2 174" xfId="133" xr:uid="{00000000-0005-0000-0000-000084000000}"/>
    <cellStyle name="Comma 2 175" xfId="134" xr:uid="{00000000-0005-0000-0000-000085000000}"/>
    <cellStyle name="Comma 2 176" xfId="135" xr:uid="{00000000-0005-0000-0000-000086000000}"/>
    <cellStyle name="Comma 2 177" xfId="136" xr:uid="{00000000-0005-0000-0000-000087000000}"/>
    <cellStyle name="Comma 2 178" xfId="137" xr:uid="{00000000-0005-0000-0000-000088000000}"/>
    <cellStyle name="Comma 2 179" xfId="138" xr:uid="{00000000-0005-0000-0000-000089000000}"/>
    <cellStyle name="Comma 2 18" xfId="139" xr:uid="{00000000-0005-0000-0000-00008A000000}"/>
    <cellStyle name="Comma 2 180" xfId="140" xr:uid="{00000000-0005-0000-0000-00008B000000}"/>
    <cellStyle name="Comma 2 181" xfId="141" xr:uid="{00000000-0005-0000-0000-00008C000000}"/>
    <cellStyle name="Comma 2 182" xfId="142" xr:uid="{00000000-0005-0000-0000-00008D000000}"/>
    <cellStyle name="Comma 2 183" xfId="143" xr:uid="{00000000-0005-0000-0000-00008E000000}"/>
    <cellStyle name="Comma 2 184" xfId="144" xr:uid="{00000000-0005-0000-0000-00008F000000}"/>
    <cellStyle name="Comma 2 185" xfId="145" xr:uid="{00000000-0005-0000-0000-000090000000}"/>
    <cellStyle name="Comma 2 186" xfId="146" xr:uid="{00000000-0005-0000-0000-000091000000}"/>
    <cellStyle name="Comma 2 187" xfId="147" xr:uid="{00000000-0005-0000-0000-000092000000}"/>
    <cellStyle name="Comma 2 188" xfId="148" xr:uid="{00000000-0005-0000-0000-000093000000}"/>
    <cellStyle name="Comma 2 189" xfId="149" xr:uid="{00000000-0005-0000-0000-000094000000}"/>
    <cellStyle name="Comma 2 19" xfId="150" xr:uid="{00000000-0005-0000-0000-000095000000}"/>
    <cellStyle name="Comma 2 190" xfId="151" xr:uid="{00000000-0005-0000-0000-000096000000}"/>
    <cellStyle name="Comma 2 191" xfId="152" xr:uid="{00000000-0005-0000-0000-000097000000}"/>
    <cellStyle name="Comma 2 192" xfId="153" xr:uid="{00000000-0005-0000-0000-000098000000}"/>
    <cellStyle name="Comma 2 193" xfId="154" xr:uid="{00000000-0005-0000-0000-000099000000}"/>
    <cellStyle name="Comma 2 193 2" xfId="1095" xr:uid="{BCFD91B3-4A25-4E29-BB09-4B9668ED490D}"/>
    <cellStyle name="Comma 2 194" xfId="1094" xr:uid="{E670CD3C-6065-4D69-BC01-F358CD2BDCC3}"/>
    <cellStyle name="Comma 2 2" xfId="155" xr:uid="{00000000-0005-0000-0000-00009A000000}"/>
    <cellStyle name="Comma 2 2 10" xfId="156" xr:uid="{00000000-0005-0000-0000-00009B000000}"/>
    <cellStyle name="Comma 2 2 10 2" xfId="1097" xr:uid="{D4EA859E-6CDF-4464-B872-8F40E4D8868B}"/>
    <cellStyle name="Comma 2 2 100" xfId="157" xr:uid="{00000000-0005-0000-0000-00009C000000}"/>
    <cellStyle name="Comma 2 2 100 2" xfId="1098" xr:uid="{27794994-2DC2-4592-A3E5-BADB38FF1F5F}"/>
    <cellStyle name="Comma 2 2 101" xfId="158" xr:uid="{00000000-0005-0000-0000-00009D000000}"/>
    <cellStyle name="Comma 2 2 101 2" xfId="1099" xr:uid="{C38E6DF5-2B46-40E5-A1EC-F2AE88FC3BF5}"/>
    <cellStyle name="Comma 2 2 102" xfId="159" xr:uid="{00000000-0005-0000-0000-00009E000000}"/>
    <cellStyle name="Comma 2 2 102 2" xfId="1100" xr:uid="{77192D98-75D6-461E-87B5-78B8A1488933}"/>
    <cellStyle name="Comma 2 2 103" xfId="160" xr:uid="{00000000-0005-0000-0000-00009F000000}"/>
    <cellStyle name="Comma 2 2 103 2" xfId="1101" xr:uid="{7A2A71AB-7FBC-48F2-8C09-17F8B8B310BD}"/>
    <cellStyle name="Comma 2 2 104" xfId="161" xr:uid="{00000000-0005-0000-0000-0000A0000000}"/>
    <cellStyle name="Comma 2 2 104 2" xfId="1102" xr:uid="{CA2F9BCC-2ECC-427B-8519-0C3BCF3DA096}"/>
    <cellStyle name="Comma 2 2 105" xfId="162" xr:uid="{00000000-0005-0000-0000-0000A1000000}"/>
    <cellStyle name="Comma 2 2 105 2" xfId="1103" xr:uid="{6584DE1A-E557-43DB-963A-D7C50D7D98B2}"/>
    <cellStyle name="Comma 2 2 106" xfId="163" xr:uid="{00000000-0005-0000-0000-0000A2000000}"/>
    <cellStyle name="Comma 2 2 106 2" xfId="1104" xr:uid="{87DE6047-4B3F-4AB0-80BE-4E64155EA05F}"/>
    <cellStyle name="Comma 2 2 107" xfId="164" xr:uid="{00000000-0005-0000-0000-0000A3000000}"/>
    <cellStyle name="Comma 2 2 107 2" xfId="1105" xr:uid="{47DBC4CB-B944-42D8-91AA-DAC02924DCD5}"/>
    <cellStyle name="Comma 2 2 108" xfId="165" xr:uid="{00000000-0005-0000-0000-0000A4000000}"/>
    <cellStyle name="Comma 2 2 108 2" xfId="1106" xr:uid="{E3B502BC-D63C-43E1-BEC4-587A20359A12}"/>
    <cellStyle name="Comma 2 2 109" xfId="166" xr:uid="{00000000-0005-0000-0000-0000A5000000}"/>
    <cellStyle name="Comma 2 2 109 2" xfId="1107" xr:uid="{D105C131-D82A-4130-9410-9EDE59C9ECCF}"/>
    <cellStyle name="Comma 2 2 11" xfId="167" xr:uid="{00000000-0005-0000-0000-0000A6000000}"/>
    <cellStyle name="Comma 2 2 11 2" xfId="1108" xr:uid="{E371D6EC-419B-4E08-A186-52C0E06274E8}"/>
    <cellStyle name="Comma 2 2 110" xfId="168" xr:uid="{00000000-0005-0000-0000-0000A7000000}"/>
    <cellStyle name="Comma 2 2 110 2" xfId="1109" xr:uid="{6ABEFB6D-DFA6-46EC-B5DD-E48FBF45931E}"/>
    <cellStyle name="Comma 2 2 111" xfId="169" xr:uid="{00000000-0005-0000-0000-0000A8000000}"/>
    <cellStyle name="Comma 2 2 111 2" xfId="1110" xr:uid="{AABB91B8-59B2-4B98-83EB-4089288C26D5}"/>
    <cellStyle name="Comma 2 2 112" xfId="170" xr:uid="{00000000-0005-0000-0000-0000A9000000}"/>
    <cellStyle name="Comma 2 2 112 2" xfId="1111" xr:uid="{48CFCEC1-C85E-415F-B058-2BB37B4E5C3A}"/>
    <cellStyle name="Comma 2 2 113" xfId="171" xr:uid="{00000000-0005-0000-0000-0000AA000000}"/>
    <cellStyle name="Comma 2 2 113 2" xfId="1112" xr:uid="{18784AE3-56B3-4BB8-858E-7531DEEC1F5A}"/>
    <cellStyle name="Comma 2 2 114" xfId="172" xr:uid="{00000000-0005-0000-0000-0000AB000000}"/>
    <cellStyle name="Comma 2 2 114 2" xfId="1113" xr:uid="{17B94414-CEAF-43AB-B449-7CB12C1C96B0}"/>
    <cellStyle name="Comma 2 2 115" xfId="173" xr:uid="{00000000-0005-0000-0000-0000AC000000}"/>
    <cellStyle name="Comma 2 2 115 2" xfId="1114" xr:uid="{42CE9FE4-2F4E-4B5B-852D-951829006840}"/>
    <cellStyle name="Comma 2 2 116" xfId="174" xr:uid="{00000000-0005-0000-0000-0000AD000000}"/>
    <cellStyle name="Comma 2 2 116 2" xfId="1115" xr:uid="{C786404B-43A1-44E2-9000-FCE0D573CDF8}"/>
    <cellStyle name="Comma 2 2 117" xfId="175" xr:uid="{00000000-0005-0000-0000-0000AE000000}"/>
    <cellStyle name="Comma 2 2 117 2" xfId="1116" xr:uid="{F1A13283-0465-4EE6-AAB2-176F994547DF}"/>
    <cellStyle name="Comma 2 2 118" xfId="176" xr:uid="{00000000-0005-0000-0000-0000AF000000}"/>
    <cellStyle name="Comma 2 2 118 2" xfId="1117" xr:uid="{178994DF-4B55-4422-AF90-8FEB49D68913}"/>
    <cellStyle name="Comma 2 2 119" xfId="177" xr:uid="{00000000-0005-0000-0000-0000B0000000}"/>
    <cellStyle name="Comma 2 2 119 2" xfId="1118" xr:uid="{AE4270C9-5C45-4208-BAD1-87F0D6351A9C}"/>
    <cellStyle name="Comma 2 2 12" xfId="178" xr:uid="{00000000-0005-0000-0000-0000B1000000}"/>
    <cellStyle name="Comma 2 2 12 2" xfId="1119" xr:uid="{4652B190-8271-42E8-852C-5F90ED62ADDC}"/>
    <cellStyle name="Comma 2 2 120" xfId="179" xr:uid="{00000000-0005-0000-0000-0000B2000000}"/>
    <cellStyle name="Comma 2 2 120 2" xfId="1120" xr:uid="{3B2D794F-638D-4535-B184-C5B33745B69C}"/>
    <cellStyle name="Comma 2 2 121" xfId="180" xr:uid="{00000000-0005-0000-0000-0000B3000000}"/>
    <cellStyle name="Comma 2 2 121 2" xfId="1121" xr:uid="{1CCCBB5F-7DD8-4725-81F5-EB953694E6D5}"/>
    <cellStyle name="Comma 2 2 122" xfId="181" xr:uid="{00000000-0005-0000-0000-0000B4000000}"/>
    <cellStyle name="Comma 2 2 122 2" xfId="1122" xr:uid="{D855B1D0-B7D1-4971-B053-F06F95CC0708}"/>
    <cellStyle name="Comma 2 2 123" xfId="182" xr:uid="{00000000-0005-0000-0000-0000B5000000}"/>
    <cellStyle name="Comma 2 2 123 2" xfId="1123" xr:uid="{5154AF69-EDAC-4FD5-A0C5-9E7095F0E7F8}"/>
    <cellStyle name="Comma 2 2 124" xfId="183" xr:uid="{00000000-0005-0000-0000-0000B6000000}"/>
    <cellStyle name="Comma 2 2 124 2" xfId="1124" xr:uid="{115D28F8-F2F8-40AB-91E3-164BB88EFEF8}"/>
    <cellStyle name="Comma 2 2 125" xfId="184" xr:uid="{00000000-0005-0000-0000-0000B7000000}"/>
    <cellStyle name="Comma 2 2 125 2" xfId="1125" xr:uid="{7BCE826D-4DBB-4545-A34B-440A41F7CA05}"/>
    <cellStyle name="Comma 2 2 126" xfId="185" xr:uid="{00000000-0005-0000-0000-0000B8000000}"/>
    <cellStyle name="Comma 2 2 126 2" xfId="1126" xr:uid="{5269566E-CFA3-47D3-B06F-50ED06325DA2}"/>
    <cellStyle name="Comma 2 2 127" xfId="186" xr:uid="{00000000-0005-0000-0000-0000B9000000}"/>
    <cellStyle name="Comma 2 2 127 2" xfId="1127" xr:uid="{E748A535-5EB1-4E81-AE03-09F444D15284}"/>
    <cellStyle name="Comma 2 2 128" xfId="187" xr:uid="{00000000-0005-0000-0000-0000BA000000}"/>
    <cellStyle name="Comma 2 2 128 2" xfId="1128" xr:uid="{480CA7BC-A8EF-4986-8C48-047CECA106FE}"/>
    <cellStyle name="Comma 2 2 129" xfId="188" xr:uid="{00000000-0005-0000-0000-0000BB000000}"/>
    <cellStyle name="Comma 2 2 129 2" xfId="1129" xr:uid="{01472723-5B34-453F-8096-D899FC1D7443}"/>
    <cellStyle name="Comma 2 2 13" xfId="189" xr:uid="{00000000-0005-0000-0000-0000BC000000}"/>
    <cellStyle name="Comma 2 2 13 2" xfId="1130" xr:uid="{DAD6E4CA-1028-43F3-BE07-99B2295C2395}"/>
    <cellStyle name="Comma 2 2 130" xfId="190" xr:uid="{00000000-0005-0000-0000-0000BD000000}"/>
    <cellStyle name="Comma 2 2 130 2" xfId="1131" xr:uid="{B9529EF1-BD95-4BCE-B50D-35A461819E09}"/>
    <cellStyle name="Comma 2 2 131" xfId="191" xr:uid="{00000000-0005-0000-0000-0000BE000000}"/>
    <cellStyle name="Comma 2 2 131 2" xfId="1132" xr:uid="{CF415FAF-7C5D-43F9-ACE3-DC8019D51E1E}"/>
    <cellStyle name="Comma 2 2 132" xfId="192" xr:uid="{00000000-0005-0000-0000-0000BF000000}"/>
    <cellStyle name="Comma 2 2 132 2" xfId="1133" xr:uid="{1447F12D-D7CA-4875-8A86-B43E51E3C8C3}"/>
    <cellStyle name="Comma 2 2 133" xfId="193" xr:uid="{00000000-0005-0000-0000-0000C0000000}"/>
    <cellStyle name="Comma 2 2 133 2" xfId="1134" xr:uid="{5D676BB3-2926-4666-AC64-BE63B463E4DA}"/>
    <cellStyle name="Comma 2 2 134" xfId="194" xr:uid="{00000000-0005-0000-0000-0000C1000000}"/>
    <cellStyle name="Comma 2 2 134 2" xfId="1135" xr:uid="{8CFEF840-24C5-44D5-89B8-8BEC67D4157E}"/>
    <cellStyle name="Comma 2 2 135" xfId="195" xr:uid="{00000000-0005-0000-0000-0000C2000000}"/>
    <cellStyle name="Comma 2 2 135 2" xfId="1136" xr:uid="{419C4DFD-6A04-4A16-ABF0-A99A9D31ABDE}"/>
    <cellStyle name="Comma 2 2 136" xfId="196" xr:uid="{00000000-0005-0000-0000-0000C3000000}"/>
    <cellStyle name="Comma 2 2 136 2" xfId="1137" xr:uid="{D3D93C0A-EC4E-4F66-BF8B-DCE0C13EA427}"/>
    <cellStyle name="Comma 2 2 137" xfId="197" xr:uid="{00000000-0005-0000-0000-0000C4000000}"/>
    <cellStyle name="Comma 2 2 137 2" xfId="1138" xr:uid="{6C258F77-6FA7-4B50-9F78-F1D9994F3910}"/>
    <cellStyle name="Comma 2 2 138" xfId="198" xr:uid="{00000000-0005-0000-0000-0000C5000000}"/>
    <cellStyle name="Comma 2 2 138 2" xfId="1139" xr:uid="{11753EAC-CC8C-4D89-BF84-09A6B26CEDF0}"/>
    <cellStyle name="Comma 2 2 139" xfId="199" xr:uid="{00000000-0005-0000-0000-0000C6000000}"/>
    <cellStyle name="Comma 2 2 139 2" xfId="1140" xr:uid="{8598F966-0649-4806-9FFC-FA94B88138BE}"/>
    <cellStyle name="Comma 2 2 14" xfId="200" xr:uid="{00000000-0005-0000-0000-0000C7000000}"/>
    <cellStyle name="Comma 2 2 14 2" xfId="1141" xr:uid="{E3977854-DC8A-4C6C-9188-76F5210D433E}"/>
    <cellStyle name="Comma 2 2 140" xfId="201" xr:uid="{00000000-0005-0000-0000-0000C8000000}"/>
    <cellStyle name="Comma 2 2 140 2" xfId="1142" xr:uid="{F6496FC5-9F65-42CC-B8BD-C70179E93996}"/>
    <cellStyle name="Comma 2 2 141" xfId="202" xr:uid="{00000000-0005-0000-0000-0000C9000000}"/>
    <cellStyle name="Comma 2 2 141 2" xfId="1143" xr:uid="{A7217530-3EE6-4D96-9D69-D63170BE7BB7}"/>
    <cellStyle name="Comma 2 2 142" xfId="203" xr:uid="{00000000-0005-0000-0000-0000CA000000}"/>
    <cellStyle name="Comma 2 2 142 2" xfId="1144" xr:uid="{90E5482D-85E9-4A14-B50B-001E4F6AD741}"/>
    <cellStyle name="Comma 2 2 143" xfId="204" xr:uid="{00000000-0005-0000-0000-0000CB000000}"/>
    <cellStyle name="Comma 2 2 143 2" xfId="1145" xr:uid="{1DBFFD75-3493-4977-BD40-A4FFAEB7F5EB}"/>
    <cellStyle name="Comma 2 2 144" xfId="205" xr:uid="{00000000-0005-0000-0000-0000CC000000}"/>
    <cellStyle name="Comma 2 2 144 2" xfId="1146" xr:uid="{2F5DF2E1-7CA2-4127-A267-6B790BAAC7F4}"/>
    <cellStyle name="Comma 2 2 145" xfId="206" xr:uid="{00000000-0005-0000-0000-0000CD000000}"/>
    <cellStyle name="Comma 2 2 145 2" xfId="1147" xr:uid="{CA33D386-70F2-465F-9357-9EE91CF47050}"/>
    <cellStyle name="Comma 2 2 146" xfId="207" xr:uid="{00000000-0005-0000-0000-0000CE000000}"/>
    <cellStyle name="Comma 2 2 146 2" xfId="1148" xr:uid="{5C7E5411-8E54-4028-9082-9E95597E35B6}"/>
    <cellStyle name="Comma 2 2 147" xfId="208" xr:uid="{00000000-0005-0000-0000-0000CF000000}"/>
    <cellStyle name="Comma 2 2 147 2" xfId="1149" xr:uid="{B3A6DBCA-D323-456D-92D5-C84689CB775A}"/>
    <cellStyle name="Comma 2 2 148" xfId="209" xr:uid="{00000000-0005-0000-0000-0000D0000000}"/>
    <cellStyle name="Comma 2 2 148 2" xfId="1150" xr:uid="{E7761783-85A5-4409-A864-3F21934389E3}"/>
    <cellStyle name="Comma 2 2 149" xfId="210" xr:uid="{00000000-0005-0000-0000-0000D1000000}"/>
    <cellStyle name="Comma 2 2 149 2" xfId="1151" xr:uid="{5D720462-DD2A-4CE9-8BD0-B5E20CF47863}"/>
    <cellStyle name="Comma 2 2 15" xfId="211" xr:uid="{00000000-0005-0000-0000-0000D2000000}"/>
    <cellStyle name="Comma 2 2 15 2" xfId="1152" xr:uid="{CB380B88-A589-4981-8D36-90AA0BE231A2}"/>
    <cellStyle name="Comma 2 2 150" xfId="212" xr:uid="{00000000-0005-0000-0000-0000D3000000}"/>
    <cellStyle name="Comma 2 2 150 2" xfId="1153" xr:uid="{E7C95D0F-B3BC-4337-B6D5-061FA407C3BD}"/>
    <cellStyle name="Comma 2 2 151" xfId="213" xr:uid="{00000000-0005-0000-0000-0000D4000000}"/>
    <cellStyle name="Comma 2 2 151 2" xfId="1154" xr:uid="{5859CE7E-A493-461E-ABB2-CD4FDF998C0A}"/>
    <cellStyle name="Comma 2 2 152" xfId="214" xr:uid="{00000000-0005-0000-0000-0000D5000000}"/>
    <cellStyle name="Comma 2 2 152 2" xfId="1155" xr:uid="{F9378575-589C-4541-AC21-BE3DB1860DF8}"/>
    <cellStyle name="Comma 2 2 153" xfId="215" xr:uid="{00000000-0005-0000-0000-0000D6000000}"/>
    <cellStyle name="Comma 2 2 153 2" xfId="1156" xr:uid="{954077E7-1557-44CB-8C8D-91A34AAF5559}"/>
    <cellStyle name="Comma 2 2 154" xfId="216" xr:uid="{00000000-0005-0000-0000-0000D7000000}"/>
    <cellStyle name="Comma 2 2 154 2" xfId="1157" xr:uid="{A9DA4AAE-35BB-43C4-9F4E-C8BDFD364EF8}"/>
    <cellStyle name="Comma 2 2 155" xfId="217" xr:uid="{00000000-0005-0000-0000-0000D8000000}"/>
    <cellStyle name="Comma 2 2 155 2" xfId="1158" xr:uid="{7F00C2B5-1145-4043-8A49-B66E53E6ED61}"/>
    <cellStyle name="Comma 2 2 156" xfId="218" xr:uid="{00000000-0005-0000-0000-0000D9000000}"/>
    <cellStyle name="Comma 2 2 156 2" xfId="1159" xr:uid="{2217F4C9-238A-4A85-A985-3FB4BCFD4AB7}"/>
    <cellStyle name="Comma 2 2 157" xfId="219" xr:uid="{00000000-0005-0000-0000-0000DA000000}"/>
    <cellStyle name="Comma 2 2 157 2" xfId="1160" xr:uid="{60961774-D949-4381-AC4D-3F7DF27F9646}"/>
    <cellStyle name="Comma 2 2 158" xfId="220" xr:uid="{00000000-0005-0000-0000-0000DB000000}"/>
    <cellStyle name="Comma 2 2 158 2" xfId="1161" xr:uid="{38797820-45A1-4A51-8D48-937717C49BAD}"/>
    <cellStyle name="Comma 2 2 159" xfId="221" xr:uid="{00000000-0005-0000-0000-0000DC000000}"/>
    <cellStyle name="Comma 2 2 159 2" xfId="1162" xr:uid="{CFB49D1C-3B32-4BBD-A12F-9FAAA50098B1}"/>
    <cellStyle name="Comma 2 2 16" xfId="222" xr:uid="{00000000-0005-0000-0000-0000DD000000}"/>
    <cellStyle name="Comma 2 2 16 2" xfId="1163" xr:uid="{F2FC53FE-0369-473E-A7DF-4C3C944E6AE9}"/>
    <cellStyle name="Comma 2 2 160" xfId="223" xr:uid="{00000000-0005-0000-0000-0000DE000000}"/>
    <cellStyle name="Comma 2 2 160 2" xfId="1164" xr:uid="{DCCCCA45-5070-4358-AD42-7CAEEF31A65A}"/>
    <cellStyle name="Comma 2 2 161" xfId="224" xr:uid="{00000000-0005-0000-0000-0000DF000000}"/>
    <cellStyle name="Comma 2 2 161 2" xfId="1165" xr:uid="{6638B3D5-1E22-4CB0-8AEA-417776E4ADB3}"/>
    <cellStyle name="Comma 2 2 162" xfId="225" xr:uid="{00000000-0005-0000-0000-0000E0000000}"/>
    <cellStyle name="Comma 2 2 162 2" xfId="1166" xr:uid="{B26E9E5D-049A-4BFE-85D9-820A73E6DFC5}"/>
    <cellStyle name="Comma 2 2 163" xfId="226" xr:uid="{00000000-0005-0000-0000-0000E1000000}"/>
    <cellStyle name="Comma 2 2 163 2" xfId="1167" xr:uid="{7F196F06-E0ED-487E-8B26-68CD9D81BAA3}"/>
    <cellStyle name="Comma 2 2 164" xfId="227" xr:uid="{00000000-0005-0000-0000-0000E2000000}"/>
    <cellStyle name="Comma 2 2 164 2" xfId="1168" xr:uid="{AC91D648-D3A2-417F-80BD-8DF7CA18DA6D}"/>
    <cellStyle name="Comma 2 2 165" xfId="228" xr:uid="{00000000-0005-0000-0000-0000E3000000}"/>
    <cellStyle name="Comma 2 2 165 2" xfId="1169" xr:uid="{85BB036C-396C-49F6-85C0-42FBB25C806B}"/>
    <cellStyle name="Comma 2 2 166" xfId="229" xr:uid="{00000000-0005-0000-0000-0000E4000000}"/>
    <cellStyle name="Comma 2 2 166 2" xfId="1170" xr:uid="{67B5789B-2FE2-4FFF-98BC-B5252F26F18A}"/>
    <cellStyle name="Comma 2 2 167" xfId="230" xr:uid="{00000000-0005-0000-0000-0000E5000000}"/>
    <cellStyle name="Comma 2 2 167 2" xfId="1171" xr:uid="{1B16751F-7AC5-42EC-9C63-F489171C1DE6}"/>
    <cellStyle name="Comma 2 2 168" xfId="231" xr:uid="{00000000-0005-0000-0000-0000E6000000}"/>
    <cellStyle name="Comma 2 2 168 2" xfId="1172" xr:uid="{F2868B2E-4CA3-4B0F-AA9F-86D21E4E970C}"/>
    <cellStyle name="Comma 2 2 169" xfId="232" xr:uid="{00000000-0005-0000-0000-0000E7000000}"/>
    <cellStyle name="Comma 2 2 169 2" xfId="233" xr:uid="{00000000-0005-0000-0000-0000E8000000}"/>
    <cellStyle name="Comma 2 2 169 2 2" xfId="1173" xr:uid="{92E12B7D-C16C-49C2-8EFC-A5328E5A0624}"/>
    <cellStyle name="Comma 2 2 169 3" xfId="234" xr:uid="{00000000-0005-0000-0000-0000E9000000}"/>
    <cellStyle name="Comma 2 2 169 3 2" xfId="1174" xr:uid="{581FBFB7-3C3D-4631-B855-D0822E1E10D8}"/>
    <cellStyle name="Comma 2 2 17" xfId="235" xr:uid="{00000000-0005-0000-0000-0000EA000000}"/>
    <cellStyle name="Comma 2 2 17 2" xfId="1175" xr:uid="{F48E2645-F3CD-48EC-BFDF-A5438CCE4747}"/>
    <cellStyle name="Comma 2 2 170" xfId="236" xr:uid="{00000000-0005-0000-0000-0000EB000000}"/>
    <cellStyle name="Comma 2 2 170 2" xfId="1176" xr:uid="{1F412614-2450-4312-937B-8AF22232AF2B}"/>
    <cellStyle name="Comma 2 2 171" xfId="237" xr:uid="{00000000-0005-0000-0000-0000EC000000}"/>
    <cellStyle name="Comma 2 2 171 2" xfId="1177" xr:uid="{9087E33F-CA36-411B-9AE4-018223C44A48}"/>
    <cellStyle name="Comma 2 2 172" xfId="238" xr:uid="{00000000-0005-0000-0000-0000ED000000}"/>
    <cellStyle name="Comma 2 2 172 2" xfId="1178" xr:uid="{8E28B139-F41B-4D0B-A275-31262851E78A}"/>
    <cellStyle name="Comma 2 2 173" xfId="239" xr:uid="{00000000-0005-0000-0000-0000EE000000}"/>
    <cellStyle name="Comma 2 2 173 2" xfId="1179" xr:uid="{F952C8A9-E9E7-48F0-9512-623C4FB835E6}"/>
    <cellStyle name="Comma 2 2 174" xfId="240" xr:uid="{00000000-0005-0000-0000-0000EF000000}"/>
    <cellStyle name="Comma 2 2 175" xfId="1096" xr:uid="{CD7B8D4C-2809-4949-85FF-6ACBF2BCBCD2}"/>
    <cellStyle name="Comma 2 2 18" xfId="241" xr:uid="{00000000-0005-0000-0000-0000F0000000}"/>
    <cellStyle name="Comma 2 2 18 2" xfId="1180" xr:uid="{536962B3-7DB2-4DAE-BEB2-8A38DBFD8FB1}"/>
    <cellStyle name="Comma 2 2 19" xfId="242" xr:uid="{00000000-0005-0000-0000-0000F1000000}"/>
    <cellStyle name="Comma 2 2 19 2" xfId="1181" xr:uid="{4CA70C74-B94B-49AA-8FAD-F3834124C67D}"/>
    <cellStyle name="Comma 2 2 2" xfId="243" xr:uid="{00000000-0005-0000-0000-0000F2000000}"/>
    <cellStyle name="Comma 2 2 2 2" xfId="1182" xr:uid="{C88B7936-1B0D-4C43-9000-5945F2CB63BD}"/>
    <cellStyle name="Comma 2 2 20" xfId="244" xr:uid="{00000000-0005-0000-0000-0000F3000000}"/>
    <cellStyle name="Comma 2 2 20 2" xfId="1183" xr:uid="{09EC7E6E-3EC0-4A6B-A492-305F2DE5098A}"/>
    <cellStyle name="Comma 2 2 21" xfId="245" xr:uid="{00000000-0005-0000-0000-0000F4000000}"/>
    <cellStyle name="Comma 2 2 21 2" xfId="1184" xr:uid="{06CF1DDB-ED05-4A81-82E0-CC695466CD34}"/>
    <cellStyle name="Comma 2 2 22" xfId="246" xr:uid="{00000000-0005-0000-0000-0000F5000000}"/>
    <cellStyle name="Comma 2 2 22 2" xfId="1185" xr:uid="{E760834A-55C1-4FB3-B710-1D7D6255C443}"/>
    <cellStyle name="Comma 2 2 23" xfId="247" xr:uid="{00000000-0005-0000-0000-0000F6000000}"/>
    <cellStyle name="Comma 2 2 23 2" xfId="1186" xr:uid="{0BBF3615-1E0E-48BA-86ED-4C61F6BC6FD5}"/>
    <cellStyle name="Comma 2 2 24" xfId="248" xr:uid="{00000000-0005-0000-0000-0000F7000000}"/>
    <cellStyle name="Comma 2 2 24 2" xfId="1187" xr:uid="{200097D1-C6AD-4A44-91BA-240E7DA453A4}"/>
    <cellStyle name="Comma 2 2 25" xfId="249" xr:uid="{00000000-0005-0000-0000-0000F8000000}"/>
    <cellStyle name="Comma 2 2 25 2" xfId="1188" xr:uid="{34AE08D3-BA35-464E-855B-2A4EB911E2AB}"/>
    <cellStyle name="Comma 2 2 26" xfId="250" xr:uid="{00000000-0005-0000-0000-0000F9000000}"/>
    <cellStyle name="Comma 2 2 26 2" xfId="1189" xr:uid="{3CE46FBA-2525-4C5C-A304-1281D66FEFA8}"/>
    <cellStyle name="Comma 2 2 27" xfId="251" xr:uid="{00000000-0005-0000-0000-0000FA000000}"/>
    <cellStyle name="Comma 2 2 27 2" xfId="1190" xr:uid="{4E4F5EDE-6826-4C6E-B633-BE30B0939EA8}"/>
    <cellStyle name="Comma 2 2 28" xfId="252" xr:uid="{00000000-0005-0000-0000-0000FB000000}"/>
    <cellStyle name="Comma 2 2 28 2" xfId="1191" xr:uid="{B9BD4585-2910-4DCC-9D41-D29BBB3BE2CF}"/>
    <cellStyle name="Comma 2 2 29" xfId="253" xr:uid="{00000000-0005-0000-0000-0000FC000000}"/>
    <cellStyle name="Comma 2 2 29 2" xfId="1192" xr:uid="{884C1199-9A1C-4CC8-A77C-CCE943FADBB1}"/>
    <cellStyle name="Comma 2 2 3" xfId="254" xr:uid="{00000000-0005-0000-0000-0000FD000000}"/>
    <cellStyle name="Comma 2 2 3 2" xfId="1193" xr:uid="{D5B64A25-C550-49F7-ADF0-18D664C81770}"/>
    <cellStyle name="Comma 2 2 30" xfId="255" xr:uid="{00000000-0005-0000-0000-0000FE000000}"/>
    <cellStyle name="Comma 2 2 30 2" xfId="1194" xr:uid="{2C231532-98C7-4510-9597-BF610C65C3ED}"/>
    <cellStyle name="Comma 2 2 31" xfId="256" xr:uid="{00000000-0005-0000-0000-0000FF000000}"/>
    <cellStyle name="Comma 2 2 31 2" xfId="1195" xr:uid="{891A8135-80CD-4E7A-85EB-79D2335C2C2A}"/>
    <cellStyle name="Comma 2 2 32" xfId="257" xr:uid="{00000000-0005-0000-0000-000000010000}"/>
    <cellStyle name="Comma 2 2 32 2" xfId="1196" xr:uid="{0C4F2F79-847C-4E1A-8014-B13212851B4E}"/>
    <cellStyle name="Comma 2 2 33" xfId="258" xr:uid="{00000000-0005-0000-0000-000001010000}"/>
    <cellStyle name="Comma 2 2 33 2" xfId="1197" xr:uid="{98D629AD-4276-446B-91E0-2E65AEF8FD90}"/>
    <cellStyle name="Comma 2 2 34" xfId="259" xr:uid="{00000000-0005-0000-0000-000002010000}"/>
    <cellStyle name="Comma 2 2 34 2" xfId="1198" xr:uid="{1D568344-1B36-4F02-A458-F99E7D3777AF}"/>
    <cellStyle name="Comma 2 2 35" xfId="260" xr:uid="{00000000-0005-0000-0000-000003010000}"/>
    <cellStyle name="Comma 2 2 35 2" xfId="1199" xr:uid="{BE9ECB12-E8DE-42CA-AECC-1A7C09C89981}"/>
    <cellStyle name="Comma 2 2 36" xfId="261" xr:uid="{00000000-0005-0000-0000-000004010000}"/>
    <cellStyle name="Comma 2 2 36 2" xfId="1200" xr:uid="{1A01AAAF-FF33-4D23-BED5-20DD0DDAFA9E}"/>
    <cellStyle name="Comma 2 2 37" xfId="262" xr:uid="{00000000-0005-0000-0000-000005010000}"/>
    <cellStyle name="Comma 2 2 37 2" xfId="1201" xr:uid="{592EAB22-BD7D-4F7E-ACD2-1361F266005A}"/>
    <cellStyle name="Comma 2 2 38" xfId="263" xr:uid="{00000000-0005-0000-0000-000006010000}"/>
    <cellStyle name="Comma 2 2 38 2" xfId="1202" xr:uid="{E8E563DE-BF4B-4858-B5BB-864EC298D747}"/>
    <cellStyle name="Comma 2 2 39" xfId="264" xr:uid="{00000000-0005-0000-0000-000007010000}"/>
    <cellStyle name="Comma 2 2 39 2" xfId="1203" xr:uid="{5504DE50-EFA3-415E-8C12-DBFFC5469316}"/>
    <cellStyle name="Comma 2 2 4" xfId="265" xr:uid="{00000000-0005-0000-0000-000008010000}"/>
    <cellStyle name="Comma 2 2 4 2" xfId="1204" xr:uid="{D11CA532-C537-4090-9E9A-8F1584D07774}"/>
    <cellStyle name="Comma 2 2 40" xfId="266" xr:uid="{00000000-0005-0000-0000-000009010000}"/>
    <cellStyle name="Comma 2 2 40 2" xfId="1205" xr:uid="{79BE3E45-CA93-43C1-8A69-547AF72324AB}"/>
    <cellStyle name="Comma 2 2 41" xfId="267" xr:uid="{00000000-0005-0000-0000-00000A010000}"/>
    <cellStyle name="Comma 2 2 41 2" xfId="1206" xr:uid="{19304502-421A-4B4B-B0D1-A6E058AB6EA9}"/>
    <cellStyle name="Comma 2 2 42" xfId="268" xr:uid="{00000000-0005-0000-0000-00000B010000}"/>
    <cellStyle name="Comma 2 2 42 2" xfId="1207" xr:uid="{39192B7C-FB4A-4F0A-81F6-ACFB19DBAEFB}"/>
    <cellStyle name="Comma 2 2 43" xfId="269" xr:uid="{00000000-0005-0000-0000-00000C010000}"/>
    <cellStyle name="Comma 2 2 43 2" xfId="1208" xr:uid="{880EFF11-12DE-45C7-AC51-DE998FC091B0}"/>
    <cellStyle name="Comma 2 2 44" xfId="270" xr:uid="{00000000-0005-0000-0000-00000D010000}"/>
    <cellStyle name="Comma 2 2 44 2" xfId="1209" xr:uid="{BF298B1C-F907-441F-82B4-630756AA19A8}"/>
    <cellStyle name="Comma 2 2 45" xfId="271" xr:uid="{00000000-0005-0000-0000-00000E010000}"/>
    <cellStyle name="Comma 2 2 45 2" xfId="1210" xr:uid="{DB13EFE7-A471-43F4-8F47-44AA83DE56A0}"/>
    <cellStyle name="Comma 2 2 46" xfId="272" xr:uid="{00000000-0005-0000-0000-00000F010000}"/>
    <cellStyle name="Comma 2 2 46 2" xfId="1211" xr:uid="{95019DD0-66B9-4D15-8747-10647CA89080}"/>
    <cellStyle name="Comma 2 2 47" xfId="273" xr:uid="{00000000-0005-0000-0000-000010010000}"/>
    <cellStyle name="Comma 2 2 47 2" xfId="1212" xr:uid="{CE037E97-B7E2-4E2E-A71D-83277F46D035}"/>
    <cellStyle name="Comma 2 2 48" xfId="274" xr:uid="{00000000-0005-0000-0000-000011010000}"/>
    <cellStyle name="Comma 2 2 48 2" xfId="1213" xr:uid="{3DBC44B2-0C1A-4714-B407-D2FDFC239167}"/>
    <cellStyle name="Comma 2 2 49" xfId="275" xr:uid="{00000000-0005-0000-0000-000012010000}"/>
    <cellStyle name="Comma 2 2 49 2" xfId="1214" xr:uid="{22D126CA-5388-45C2-BF74-A130E8712B11}"/>
    <cellStyle name="Comma 2 2 5" xfId="276" xr:uid="{00000000-0005-0000-0000-000013010000}"/>
    <cellStyle name="Comma 2 2 5 2" xfId="1215" xr:uid="{47B4CF25-9AE9-472A-B5BE-512AC10ED3A4}"/>
    <cellStyle name="Comma 2 2 50" xfId="277" xr:uid="{00000000-0005-0000-0000-000014010000}"/>
    <cellStyle name="Comma 2 2 50 2" xfId="1216" xr:uid="{D785528E-99A8-4BF0-8CCE-A3634A611BBD}"/>
    <cellStyle name="Comma 2 2 51" xfId="278" xr:uid="{00000000-0005-0000-0000-000015010000}"/>
    <cellStyle name="Comma 2 2 51 2" xfId="1217" xr:uid="{8E592D09-2EC1-4D54-B168-4B41C3073DC8}"/>
    <cellStyle name="Comma 2 2 52" xfId="279" xr:uid="{00000000-0005-0000-0000-000016010000}"/>
    <cellStyle name="Comma 2 2 52 2" xfId="1218" xr:uid="{1E9DE57C-5BF7-4E7A-8B42-00B50102E46C}"/>
    <cellStyle name="Comma 2 2 53" xfId="280" xr:uid="{00000000-0005-0000-0000-000017010000}"/>
    <cellStyle name="Comma 2 2 53 2" xfId="1219" xr:uid="{300670E0-8206-4A40-B541-1EBCF5EC75E5}"/>
    <cellStyle name="Comma 2 2 54" xfId="281" xr:uid="{00000000-0005-0000-0000-000018010000}"/>
    <cellStyle name="Comma 2 2 54 2" xfId="1220" xr:uid="{5E9920FB-24CE-4CB8-8EBA-5B7F284C03A2}"/>
    <cellStyle name="Comma 2 2 55" xfId="282" xr:uid="{00000000-0005-0000-0000-000019010000}"/>
    <cellStyle name="Comma 2 2 55 2" xfId="1221" xr:uid="{1B28098E-1E1B-4399-8E0C-18BB3BBEAF44}"/>
    <cellStyle name="Comma 2 2 56" xfId="283" xr:uid="{00000000-0005-0000-0000-00001A010000}"/>
    <cellStyle name="Comma 2 2 56 2" xfId="1222" xr:uid="{7CF450A5-043B-4D97-865F-056B93FA7E5D}"/>
    <cellStyle name="Comma 2 2 57" xfId="284" xr:uid="{00000000-0005-0000-0000-00001B010000}"/>
    <cellStyle name="Comma 2 2 57 2" xfId="1223" xr:uid="{D9823DCF-D39E-44E2-A696-E748885E8DB7}"/>
    <cellStyle name="Comma 2 2 58" xfId="285" xr:uid="{00000000-0005-0000-0000-00001C010000}"/>
    <cellStyle name="Comma 2 2 58 2" xfId="1224" xr:uid="{D5F1712B-26A4-480F-955C-288FF777CDC2}"/>
    <cellStyle name="Comma 2 2 59" xfId="286" xr:uid="{00000000-0005-0000-0000-00001D010000}"/>
    <cellStyle name="Comma 2 2 59 2" xfId="1225" xr:uid="{3E83D0D1-117A-4270-9075-3502B30FE5AE}"/>
    <cellStyle name="Comma 2 2 6" xfId="287" xr:uid="{00000000-0005-0000-0000-00001E010000}"/>
    <cellStyle name="Comma 2 2 6 2" xfId="1226" xr:uid="{C3A7002A-36BA-42A0-A2FD-DAF9A4F48EE6}"/>
    <cellStyle name="Comma 2 2 60" xfId="288" xr:uid="{00000000-0005-0000-0000-00001F010000}"/>
    <cellStyle name="Comma 2 2 60 2" xfId="1227" xr:uid="{6D24B848-7FA3-4B9F-BA80-BA7330ADF0FA}"/>
    <cellStyle name="Comma 2 2 61" xfId="289" xr:uid="{00000000-0005-0000-0000-000020010000}"/>
    <cellStyle name="Comma 2 2 61 2" xfId="1228" xr:uid="{77A015B7-AFCE-4CDF-97CF-CE1F747BB1E4}"/>
    <cellStyle name="Comma 2 2 62" xfId="290" xr:uid="{00000000-0005-0000-0000-000021010000}"/>
    <cellStyle name="Comma 2 2 62 2" xfId="1229" xr:uid="{E59B57E5-F734-4CBE-AC8D-B2772F63FE21}"/>
    <cellStyle name="Comma 2 2 63" xfId="291" xr:uid="{00000000-0005-0000-0000-000022010000}"/>
    <cellStyle name="Comma 2 2 63 2" xfId="1230" xr:uid="{11945DDF-C4B8-412F-BFBE-42ED0B216F94}"/>
    <cellStyle name="Comma 2 2 64" xfId="292" xr:uid="{00000000-0005-0000-0000-000023010000}"/>
    <cellStyle name="Comma 2 2 64 2" xfId="1231" xr:uid="{0B666083-7728-4F55-A42A-C49D21B39B5E}"/>
    <cellStyle name="Comma 2 2 65" xfId="293" xr:uid="{00000000-0005-0000-0000-000024010000}"/>
    <cellStyle name="Comma 2 2 65 2" xfId="1232" xr:uid="{A76FDFD9-1A22-4E42-AD5F-002CD95308F9}"/>
    <cellStyle name="Comma 2 2 66" xfId="294" xr:uid="{00000000-0005-0000-0000-000025010000}"/>
    <cellStyle name="Comma 2 2 66 2" xfId="1233" xr:uid="{4BB7448B-823C-4BF1-8A9E-9B7512C27B93}"/>
    <cellStyle name="Comma 2 2 67" xfId="295" xr:uid="{00000000-0005-0000-0000-000026010000}"/>
    <cellStyle name="Comma 2 2 67 2" xfId="1234" xr:uid="{9C45F247-41CC-4BA8-A435-AF697E37DBEC}"/>
    <cellStyle name="Comma 2 2 68" xfId="296" xr:uid="{00000000-0005-0000-0000-000027010000}"/>
    <cellStyle name="Comma 2 2 68 2" xfId="1235" xr:uid="{FFA0ED94-F4D5-4D85-8280-26B10A912A47}"/>
    <cellStyle name="Comma 2 2 69" xfId="297" xr:uid="{00000000-0005-0000-0000-000028010000}"/>
    <cellStyle name="Comma 2 2 69 2" xfId="1236" xr:uid="{96623D67-EA8E-4D4A-90CD-4EDCB44CB6F8}"/>
    <cellStyle name="Comma 2 2 7" xfId="298" xr:uid="{00000000-0005-0000-0000-000029010000}"/>
    <cellStyle name="Comma 2 2 7 2" xfId="1237" xr:uid="{B81C94C8-391A-41A1-A72E-2A987A0C2543}"/>
    <cellStyle name="Comma 2 2 70" xfId="299" xr:uid="{00000000-0005-0000-0000-00002A010000}"/>
    <cellStyle name="Comma 2 2 70 2" xfId="1238" xr:uid="{A428298E-0368-4F4E-B059-043AF2897E21}"/>
    <cellStyle name="Comma 2 2 71" xfId="300" xr:uid="{00000000-0005-0000-0000-00002B010000}"/>
    <cellStyle name="Comma 2 2 71 2" xfId="1239" xr:uid="{A2F4FAC7-C783-4E2F-ADE6-F60998B7AA81}"/>
    <cellStyle name="Comma 2 2 72" xfId="301" xr:uid="{00000000-0005-0000-0000-00002C010000}"/>
    <cellStyle name="Comma 2 2 72 2" xfId="1240" xr:uid="{30FE6022-4560-499D-B5B3-D745B1272C14}"/>
    <cellStyle name="Comma 2 2 73" xfId="302" xr:uid="{00000000-0005-0000-0000-00002D010000}"/>
    <cellStyle name="Comma 2 2 73 2" xfId="1241" xr:uid="{FBCB511F-F420-4A78-BF1F-6858431F5555}"/>
    <cellStyle name="Comma 2 2 74" xfId="303" xr:uid="{00000000-0005-0000-0000-00002E010000}"/>
    <cellStyle name="Comma 2 2 74 2" xfId="1242" xr:uid="{88E0F385-FA92-4E5B-ABEB-DE161A44D556}"/>
    <cellStyle name="Comma 2 2 75" xfId="304" xr:uid="{00000000-0005-0000-0000-00002F010000}"/>
    <cellStyle name="Comma 2 2 75 2" xfId="1243" xr:uid="{6E551370-F77E-48A7-8250-727F33FD7F10}"/>
    <cellStyle name="Comma 2 2 76" xfId="305" xr:uid="{00000000-0005-0000-0000-000030010000}"/>
    <cellStyle name="Comma 2 2 76 2" xfId="1244" xr:uid="{78FEC782-14DE-47A6-9B29-350BD7DD2444}"/>
    <cellStyle name="Comma 2 2 77" xfId="306" xr:uid="{00000000-0005-0000-0000-000031010000}"/>
    <cellStyle name="Comma 2 2 77 2" xfId="1245" xr:uid="{0728C002-EA64-496D-B43C-93EC807E61CF}"/>
    <cellStyle name="Comma 2 2 78" xfId="307" xr:uid="{00000000-0005-0000-0000-000032010000}"/>
    <cellStyle name="Comma 2 2 78 2" xfId="1246" xr:uid="{64A245A0-7BBE-4DF6-A228-979F992C982D}"/>
    <cellStyle name="Comma 2 2 79" xfId="308" xr:uid="{00000000-0005-0000-0000-000033010000}"/>
    <cellStyle name="Comma 2 2 79 2" xfId="1247" xr:uid="{13861C1B-9B5F-4010-BB57-439B00B33A0E}"/>
    <cellStyle name="Comma 2 2 8" xfId="309" xr:uid="{00000000-0005-0000-0000-000034010000}"/>
    <cellStyle name="Comma 2 2 8 2" xfId="1248" xr:uid="{8EE90ADE-C579-4ABF-BEB5-9AFC5E9C3879}"/>
    <cellStyle name="Comma 2 2 80" xfId="310" xr:uid="{00000000-0005-0000-0000-000035010000}"/>
    <cellStyle name="Comma 2 2 80 2" xfId="1249" xr:uid="{59CB7C94-2910-493C-9AED-006C84A41B9F}"/>
    <cellStyle name="Comma 2 2 81" xfId="311" xr:uid="{00000000-0005-0000-0000-000036010000}"/>
    <cellStyle name="Comma 2 2 81 2" xfId="1250" xr:uid="{AC570610-6A07-4133-AAC9-E8FF117E05C7}"/>
    <cellStyle name="Comma 2 2 82" xfId="312" xr:uid="{00000000-0005-0000-0000-000037010000}"/>
    <cellStyle name="Comma 2 2 82 2" xfId="1251" xr:uid="{14B26C6E-416B-44EF-A42F-B6D5EB1D3278}"/>
    <cellStyle name="Comma 2 2 83" xfId="313" xr:uid="{00000000-0005-0000-0000-000038010000}"/>
    <cellStyle name="Comma 2 2 83 2" xfId="1252" xr:uid="{F5D4DB0E-9482-457B-9970-FD80ED035493}"/>
    <cellStyle name="Comma 2 2 84" xfId="314" xr:uid="{00000000-0005-0000-0000-000039010000}"/>
    <cellStyle name="Comma 2 2 84 2" xfId="1253" xr:uid="{23727BF0-A8CC-4B47-B8C6-ACA5B677F0AC}"/>
    <cellStyle name="Comma 2 2 85" xfId="315" xr:uid="{00000000-0005-0000-0000-00003A010000}"/>
    <cellStyle name="Comma 2 2 85 2" xfId="1254" xr:uid="{46EECF79-2E09-4A95-AEEE-712812F86BC0}"/>
    <cellStyle name="Comma 2 2 86" xfId="316" xr:uid="{00000000-0005-0000-0000-00003B010000}"/>
    <cellStyle name="Comma 2 2 86 2" xfId="1255" xr:uid="{A7939F2E-3C24-4974-B79C-E67EBE2FD70A}"/>
    <cellStyle name="Comma 2 2 87" xfId="317" xr:uid="{00000000-0005-0000-0000-00003C010000}"/>
    <cellStyle name="Comma 2 2 87 2" xfId="1256" xr:uid="{00B4A0E8-C011-483C-ABE1-999379F416C6}"/>
    <cellStyle name="Comma 2 2 88" xfId="318" xr:uid="{00000000-0005-0000-0000-00003D010000}"/>
    <cellStyle name="Comma 2 2 88 2" xfId="1257" xr:uid="{DA17414D-DD0A-4551-8FA0-058CAF7A3F6B}"/>
    <cellStyle name="Comma 2 2 89" xfId="319" xr:uid="{00000000-0005-0000-0000-00003E010000}"/>
    <cellStyle name="Comma 2 2 89 2" xfId="1258" xr:uid="{8CE8A82D-E4D2-490A-84F4-E4F457AE758E}"/>
    <cellStyle name="Comma 2 2 9" xfId="320" xr:uid="{00000000-0005-0000-0000-00003F010000}"/>
    <cellStyle name="Comma 2 2 9 2" xfId="1259" xr:uid="{CAC21699-BD25-4BF8-833C-9CF02CE3B2BE}"/>
    <cellStyle name="Comma 2 2 90" xfId="321" xr:uid="{00000000-0005-0000-0000-000040010000}"/>
    <cellStyle name="Comma 2 2 90 2" xfId="1260" xr:uid="{D2C8F019-283E-4578-BE9A-A6C7BB989AA7}"/>
    <cellStyle name="Comma 2 2 91" xfId="322" xr:uid="{00000000-0005-0000-0000-000041010000}"/>
    <cellStyle name="Comma 2 2 91 2" xfId="1261" xr:uid="{D4DA3546-BC8D-4AD8-BF4E-356238B75961}"/>
    <cellStyle name="Comma 2 2 92" xfId="323" xr:uid="{00000000-0005-0000-0000-000042010000}"/>
    <cellStyle name="Comma 2 2 92 2" xfId="1262" xr:uid="{4383ED7A-93B8-4250-A4D7-53D1A32739FF}"/>
    <cellStyle name="Comma 2 2 93" xfId="324" xr:uid="{00000000-0005-0000-0000-000043010000}"/>
    <cellStyle name="Comma 2 2 93 2" xfId="1263" xr:uid="{E8ACBAF2-09B8-467C-B30E-AE1235989369}"/>
    <cellStyle name="Comma 2 2 94" xfId="325" xr:uid="{00000000-0005-0000-0000-000044010000}"/>
    <cellStyle name="Comma 2 2 94 2" xfId="1264" xr:uid="{C96C7BE8-4DA4-4D09-9EF0-79C37DD39E8C}"/>
    <cellStyle name="Comma 2 2 95" xfId="326" xr:uid="{00000000-0005-0000-0000-000045010000}"/>
    <cellStyle name="Comma 2 2 95 2" xfId="1265" xr:uid="{0C6B0C9F-49D6-402F-B73F-7D39D96A6BF9}"/>
    <cellStyle name="Comma 2 2 96" xfId="327" xr:uid="{00000000-0005-0000-0000-000046010000}"/>
    <cellStyle name="Comma 2 2 96 2" xfId="1266" xr:uid="{8E3A6225-DBD2-4749-8124-1EC0529E7EAB}"/>
    <cellStyle name="Comma 2 2 97" xfId="328" xr:uid="{00000000-0005-0000-0000-000047010000}"/>
    <cellStyle name="Comma 2 2 97 2" xfId="1267" xr:uid="{AB6F1038-979B-43F8-8FE1-7EDB6EA26C10}"/>
    <cellStyle name="Comma 2 2 98" xfId="329" xr:uid="{00000000-0005-0000-0000-000048010000}"/>
    <cellStyle name="Comma 2 2 98 2" xfId="1268" xr:uid="{A3C41A4A-45D7-480B-897B-5D6D62D6CD8C}"/>
    <cellStyle name="Comma 2 2 99" xfId="330" xr:uid="{00000000-0005-0000-0000-000049010000}"/>
    <cellStyle name="Comma 2 2 99 2" xfId="1269" xr:uid="{48E8D2AB-D482-4999-8035-4B3867BC9510}"/>
    <cellStyle name="Comma 2 20" xfId="331" xr:uid="{00000000-0005-0000-0000-00004A010000}"/>
    <cellStyle name="Comma 2 21" xfId="332" xr:uid="{00000000-0005-0000-0000-00004B010000}"/>
    <cellStyle name="Comma 2 22" xfId="333" xr:uid="{00000000-0005-0000-0000-00004C010000}"/>
    <cellStyle name="Comma 2 23" xfId="334" xr:uid="{00000000-0005-0000-0000-00004D010000}"/>
    <cellStyle name="Comma 2 24" xfId="335" xr:uid="{00000000-0005-0000-0000-00004E010000}"/>
    <cellStyle name="Comma 2 25" xfId="336" xr:uid="{00000000-0005-0000-0000-00004F010000}"/>
    <cellStyle name="Comma 2 26" xfId="337" xr:uid="{00000000-0005-0000-0000-000050010000}"/>
    <cellStyle name="Comma 2 27" xfId="338" xr:uid="{00000000-0005-0000-0000-000051010000}"/>
    <cellStyle name="Comma 2 28" xfId="339" xr:uid="{00000000-0005-0000-0000-000052010000}"/>
    <cellStyle name="Comma 2 29" xfId="340" xr:uid="{00000000-0005-0000-0000-000053010000}"/>
    <cellStyle name="Comma 2 3" xfId="341" xr:uid="{00000000-0005-0000-0000-000054010000}"/>
    <cellStyle name="Comma 2 3 2" xfId="342" xr:uid="{00000000-0005-0000-0000-000055010000}"/>
    <cellStyle name="Comma 2 30" xfId="343" xr:uid="{00000000-0005-0000-0000-000056010000}"/>
    <cellStyle name="Comma 2 31" xfId="344" xr:uid="{00000000-0005-0000-0000-000057010000}"/>
    <cellStyle name="Comma 2 32" xfId="345" xr:uid="{00000000-0005-0000-0000-000058010000}"/>
    <cellStyle name="Comma 2 33" xfId="346" xr:uid="{00000000-0005-0000-0000-000059010000}"/>
    <cellStyle name="Comma 2 34" xfId="347" xr:uid="{00000000-0005-0000-0000-00005A010000}"/>
    <cellStyle name="Comma 2 35" xfId="348" xr:uid="{00000000-0005-0000-0000-00005B010000}"/>
    <cellStyle name="Comma 2 36" xfId="349" xr:uid="{00000000-0005-0000-0000-00005C010000}"/>
    <cellStyle name="Comma 2 37" xfId="350" xr:uid="{00000000-0005-0000-0000-00005D010000}"/>
    <cellStyle name="Comma 2 38" xfId="351" xr:uid="{00000000-0005-0000-0000-00005E010000}"/>
    <cellStyle name="Comma 2 39" xfId="352" xr:uid="{00000000-0005-0000-0000-00005F010000}"/>
    <cellStyle name="Comma 2 4" xfId="353" xr:uid="{00000000-0005-0000-0000-000060010000}"/>
    <cellStyle name="Comma 2 40" xfId="354" xr:uid="{00000000-0005-0000-0000-000061010000}"/>
    <cellStyle name="Comma 2 41" xfId="355" xr:uid="{00000000-0005-0000-0000-000062010000}"/>
    <cellStyle name="Comma 2 42" xfId="356" xr:uid="{00000000-0005-0000-0000-000063010000}"/>
    <cellStyle name="Comma 2 43" xfId="357" xr:uid="{00000000-0005-0000-0000-000064010000}"/>
    <cellStyle name="Comma 2 44" xfId="358" xr:uid="{00000000-0005-0000-0000-000065010000}"/>
    <cellStyle name="Comma 2 45" xfId="359" xr:uid="{00000000-0005-0000-0000-000066010000}"/>
    <cellStyle name="Comma 2 46" xfId="360" xr:uid="{00000000-0005-0000-0000-000067010000}"/>
    <cellStyle name="Comma 2 47" xfId="361" xr:uid="{00000000-0005-0000-0000-000068010000}"/>
    <cellStyle name="Comma 2 48" xfId="362" xr:uid="{00000000-0005-0000-0000-000069010000}"/>
    <cellStyle name="Comma 2 49" xfId="363" xr:uid="{00000000-0005-0000-0000-00006A010000}"/>
    <cellStyle name="Comma 2 5" xfId="364" xr:uid="{00000000-0005-0000-0000-00006B010000}"/>
    <cellStyle name="Comma 2 50" xfId="365" xr:uid="{00000000-0005-0000-0000-00006C010000}"/>
    <cellStyle name="Comma 2 51" xfId="366" xr:uid="{00000000-0005-0000-0000-00006D010000}"/>
    <cellStyle name="Comma 2 52" xfId="367" xr:uid="{00000000-0005-0000-0000-00006E010000}"/>
    <cellStyle name="Comma 2 53" xfId="368" xr:uid="{00000000-0005-0000-0000-00006F010000}"/>
    <cellStyle name="Comma 2 54" xfId="369" xr:uid="{00000000-0005-0000-0000-000070010000}"/>
    <cellStyle name="Comma 2 55" xfId="370" xr:uid="{00000000-0005-0000-0000-000071010000}"/>
    <cellStyle name="Comma 2 56" xfId="371" xr:uid="{00000000-0005-0000-0000-000072010000}"/>
    <cellStyle name="Comma 2 57" xfId="372" xr:uid="{00000000-0005-0000-0000-000073010000}"/>
    <cellStyle name="Comma 2 58" xfId="373" xr:uid="{00000000-0005-0000-0000-000074010000}"/>
    <cellStyle name="Comma 2 59" xfId="374" xr:uid="{00000000-0005-0000-0000-000075010000}"/>
    <cellStyle name="Comma 2 6" xfId="375" xr:uid="{00000000-0005-0000-0000-000076010000}"/>
    <cellStyle name="Comma 2 60" xfId="376" xr:uid="{00000000-0005-0000-0000-000077010000}"/>
    <cellStyle name="Comma 2 61" xfId="377" xr:uid="{00000000-0005-0000-0000-000078010000}"/>
    <cellStyle name="Comma 2 62" xfId="378" xr:uid="{00000000-0005-0000-0000-000079010000}"/>
    <cellStyle name="Comma 2 63" xfId="379" xr:uid="{00000000-0005-0000-0000-00007A010000}"/>
    <cellStyle name="Comma 2 64" xfId="380" xr:uid="{00000000-0005-0000-0000-00007B010000}"/>
    <cellStyle name="Comma 2 65" xfId="381" xr:uid="{00000000-0005-0000-0000-00007C010000}"/>
    <cellStyle name="Comma 2 66" xfId="382" xr:uid="{00000000-0005-0000-0000-00007D010000}"/>
    <cellStyle name="Comma 2 67" xfId="383" xr:uid="{00000000-0005-0000-0000-00007E010000}"/>
    <cellStyle name="Comma 2 68" xfId="384" xr:uid="{00000000-0005-0000-0000-00007F010000}"/>
    <cellStyle name="Comma 2 69" xfId="385" xr:uid="{00000000-0005-0000-0000-000080010000}"/>
    <cellStyle name="Comma 2 7" xfId="386" xr:uid="{00000000-0005-0000-0000-000081010000}"/>
    <cellStyle name="Comma 2 70" xfId="387" xr:uid="{00000000-0005-0000-0000-000082010000}"/>
    <cellStyle name="Comma 2 71" xfId="388" xr:uid="{00000000-0005-0000-0000-000083010000}"/>
    <cellStyle name="Comma 2 72" xfId="389" xr:uid="{00000000-0005-0000-0000-000084010000}"/>
    <cellStyle name="Comma 2 73" xfId="390" xr:uid="{00000000-0005-0000-0000-000085010000}"/>
    <cellStyle name="Comma 2 74" xfId="391" xr:uid="{00000000-0005-0000-0000-000086010000}"/>
    <cellStyle name="Comma 2 75" xfId="392" xr:uid="{00000000-0005-0000-0000-000087010000}"/>
    <cellStyle name="Comma 2 76" xfId="393" xr:uid="{00000000-0005-0000-0000-000088010000}"/>
    <cellStyle name="Comma 2 77" xfId="394" xr:uid="{00000000-0005-0000-0000-000089010000}"/>
    <cellStyle name="Comma 2 78" xfId="395" xr:uid="{00000000-0005-0000-0000-00008A010000}"/>
    <cellStyle name="Comma 2 79" xfId="396" xr:uid="{00000000-0005-0000-0000-00008B010000}"/>
    <cellStyle name="Comma 2 8" xfId="397" xr:uid="{00000000-0005-0000-0000-00008C010000}"/>
    <cellStyle name="Comma 2 80" xfId="398" xr:uid="{00000000-0005-0000-0000-00008D010000}"/>
    <cellStyle name="Comma 2 81" xfId="399" xr:uid="{00000000-0005-0000-0000-00008E010000}"/>
    <cellStyle name="Comma 2 82" xfId="400" xr:uid="{00000000-0005-0000-0000-00008F010000}"/>
    <cellStyle name="Comma 2 83" xfId="401" xr:uid="{00000000-0005-0000-0000-000090010000}"/>
    <cellStyle name="Comma 2 84" xfId="402" xr:uid="{00000000-0005-0000-0000-000091010000}"/>
    <cellStyle name="Comma 2 85" xfId="403" xr:uid="{00000000-0005-0000-0000-000092010000}"/>
    <cellStyle name="Comma 2 86" xfId="404" xr:uid="{00000000-0005-0000-0000-000093010000}"/>
    <cellStyle name="Comma 2 87" xfId="405" xr:uid="{00000000-0005-0000-0000-000094010000}"/>
    <cellStyle name="Comma 2 88" xfId="406" xr:uid="{00000000-0005-0000-0000-000095010000}"/>
    <cellStyle name="Comma 2 89" xfId="407" xr:uid="{00000000-0005-0000-0000-000096010000}"/>
    <cellStyle name="Comma 2 9" xfId="408" xr:uid="{00000000-0005-0000-0000-000097010000}"/>
    <cellStyle name="Comma 2 90" xfId="409" xr:uid="{00000000-0005-0000-0000-000098010000}"/>
    <cellStyle name="Comma 2 91" xfId="410" xr:uid="{00000000-0005-0000-0000-000099010000}"/>
    <cellStyle name="Comma 2 92" xfId="411" xr:uid="{00000000-0005-0000-0000-00009A010000}"/>
    <cellStyle name="Comma 2 93" xfId="412" xr:uid="{00000000-0005-0000-0000-00009B010000}"/>
    <cellStyle name="Comma 2 94" xfId="413" xr:uid="{00000000-0005-0000-0000-00009C010000}"/>
    <cellStyle name="Comma 2 95" xfId="414" xr:uid="{00000000-0005-0000-0000-00009D010000}"/>
    <cellStyle name="Comma 2 96" xfId="415" xr:uid="{00000000-0005-0000-0000-00009E010000}"/>
    <cellStyle name="Comma 2 97" xfId="416" xr:uid="{00000000-0005-0000-0000-00009F010000}"/>
    <cellStyle name="Comma 2 98" xfId="417" xr:uid="{00000000-0005-0000-0000-0000A0010000}"/>
    <cellStyle name="Comma 2 99" xfId="418" xr:uid="{00000000-0005-0000-0000-0000A1010000}"/>
    <cellStyle name="Comma 20" xfId="419" xr:uid="{00000000-0005-0000-0000-0000A2010000}"/>
    <cellStyle name="Comma 21" xfId="420" xr:uid="{00000000-0005-0000-0000-0000A3010000}"/>
    <cellStyle name="Comma 21 10" xfId="421" xr:uid="{00000000-0005-0000-0000-0000A4010000}"/>
    <cellStyle name="Comma 21 2" xfId="422" xr:uid="{00000000-0005-0000-0000-0000A5010000}"/>
    <cellStyle name="Comma 21 3" xfId="423" xr:uid="{00000000-0005-0000-0000-0000A6010000}"/>
    <cellStyle name="Comma 21 4" xfId="424" xr:uid="{00000000-0005-0000-0000-0000A7010000}"/>
    <cellStyle name="Comma 21 5" xfId="425" xr:uid="{00000000-0005-0000-0000-0000A8010000}"/>
    <cellStyle name="Comma 21 6" xfId="426" xr:uid="{00000000-0005-0000-0000-0000A9010000}"/>
    <cellStyle name="Comma 21 7" xfId="427" xr:uid="{00000000-0005-0000-0000-0000AA010000}"/>
    <cellStyle name="Comma 21 8" xfId="428" xr:uid="{00000000-0005-0000-0000-0000AB010000}"/>
    <cellStyle name="Comma 21 9" xfId="429" xr:uid="{00000000-0005-0000-0000-0000AC010000}"/>
    <cellStyle name="Comma 22" xfId="430" xr:uid="{00000000-0005-0000-0000-0000AD010000}"/>
    <cellStyle name="Comma 23" xfId="431" xr:uid="{00000000-0005-0000-0000-0000AE010000}"/>
    <cellStyle name="Comma 24" xfId="432" xr:uid="{00000000-0005-0000-0000-0000AF010000}"/>
    <cellStyle name="Comma 25" xfId="433" xr:uid="{00000000-0005-0000-0000-0000B0010000}"/>
    <cellStyle name="Comma 26" xfId="434" xr:uid="{00000000-0005-0000-0000-0000B1010000}"/>
    <cellStyle name="Comma 27" xfId="435" xr:uid="{00000000-0005-0000-0000-0000B2010000}"/>
    <cellStyle name="Comma 28" xfId="436" xr:uid="{00000000-0005-0000-0000-0000B3010000}"/>
    <cellStyle name="Comma 29" xfId="437" xr:uid="{00000000-0005-0000-0000-0000B4010000}"/>
    <cellStyle name="Comma 3" xfId="438" xr:uid="{00000000-0005-0000-0000-0000B5010000}"/>
    <cellStyle name="Comma 3 2" xfId="1310" xr:uid="{946CA841-677F-48DB-8F83-7AC38BBEFE9C}"/>
    <cellStyle name="Comma 30" xfId="439" xr:uid="{00000000-0005-0000-0000-0000B6010000}"/>
    <cellStyle name="Comma 31" xfId="440" xr:uid="{00000000-0005-0000-0000-0000B7010000}"/>
    <cellStyle name="Comma 31 2" xfId="441" xr:uid="{00000000-0005-0000-0000-0000B8010000}"/>
    <cellStyle name="Comma 32" xfId="442" xr:uid="{00000000-0005-0000-0000-0000B9010000}"/>
    <cellStyle name="Comma 33" xfId="443" xr:uid="{00000000-0005-0000-0000-0000BA010000}"/>
    <cellStyle name="Comma 34" xfId="444" xr:uid="{00000000-0005-0000-0000-0000BB010000}"/>
    <cellStyle name="Comma 35" xfId="445" xr:uid="{00000000-0005-0000-0000-0000BC010000}"/>
    <cellStyle name="Comma 36" xfId="446" xr:uid="{00000000-0005-0000-0000-0000BD010000}"/>
    <cellStyle name="Comma 37" xfId="447" xr:uid="{00000000-0005-0000-0000-0000BE010000}"/>
    <cellStyle name="Comma 38" xfId="448" xr:uid="{00000000-0005-0000-0000-0000BF010000}"/>
    <cellStyle name="Comma 39" xfId="449" xr:uid="{00000000-0005-0000-0000-0000C0010000}"/>
    <cellStyle name="Comma 4" xfId="450" xr:uid="{00000000-0005-0000-0000-0000C1010000}"/>
    <cellStyle name="Comma 40" xfId="451" xr:uid="{00000000-0005-0000-0000-0000C2010000}"/>
    <cellStyle name="Comma 41" xfId="452" xr:uid="{00000000-0005-0000-0000-0000C3010000}"/>
    <cellStyle name="Comma 42" xfId="453" xr:uid="{00000000-0005-0000-0000-0000C4010000}"/>
    <cellStyle name="Comma 42 2" xfId="454" xr:uid="{00000000-0005-0000-0000-0000C5010000}"/>
    <cellStyle name="Comma 43" xfId="455" xr:uid="{00000000-0005-0000-0000-0000C6010000}"/>
    <cellStyle name="Comma 44" xfId="456" xr:uid="{00000000-0005-0000-0000-0000C7010000}"/>
    <cellStyle name="Comma 45" xfId="457" xr:uid="{00000000-0005-0000-0000-0000C8010000}"/>
    <cellStyle name="Comma 46" xfId="458" xr:uid="{00000000-0005-0000-0000-0000C9010000}"/>
    <cellStyle name="Comma 47" xfId="459" xr:uid="{00000000-0005-0000-0000-0000CA010000}"/>
    <cellStyle name="Comma 48" xfId="460" xr:uid="{00000000-0005-0000-0000-0000CB010000}"/>
    <cellStyle name="Comma 49" xfId="461" xr:uid="{00000000-0005-0000-0000-0000CC010000}"/>
    <cellStyle name="Comma 5" xfId="462" xr:uid="{00000000-0005-0000-0000-0000CD010000}"/>
    <cellStyle name="Comma 5 2" xfId="463" xr:uid="{00000000-0005-0000-0000-0000CE010000}"/>
    <cellStyle name="Comma 5 2 2" xfId="1271" xr:uid="{2BA71758-A2AA-4B96-A98A-0511B8FBC51D}"/>
    <cellStyle name="Comma 5 3" xfId="1270" xr:uid="{6408FF1B-8412-4DBC-9079-0DEE403EDD53}"/>
    <cellStyle name="Comma 50" xfId="464" xr:uid="{00000000-0005-0000-0000-0000CF010000}"/>
    <cellStyle name="Comma 51" xfId="465" xr:uid="{00000000-0005-0000-0000-0000D0010000}"/>
    <cellStyle name="Comma 52" xfId="466" xr:uid="{00000000-0005-0000-0000-0000D1010000}"/>
    <cellStyle name="Comma 53" xfId="467" xr:uid="{00000000-0005-0000-0000-0000D2010000}"/>
    <cellStyle name="Comma 54" xfId="468" xr:uid="{00000000-0005-0000-0000-0000D3010000}"/>
    <cellStyle name="Comma 55" xfId="469" xr:uid="{00000000-0005-0000-0000-0000D4010000}"/>
    <cellStyle name="Comma 56" xfId="470" xr:uid="{00000000-0005-0000-0000-0000D5010000}"/>
    <cellStyle name="Comma 57" xfId="471" xr:uid="{00000000-0005-0000-0000-0000D6010000}"/>
    <cellStyle name="Comma 58" xfId="472" xr:uid="{00000000-0005-0000-0000-0000D7010000}"/>
    <cellStyle name="Comma 59" xfId="473" xr:uid="{00000000-0005-0000-0000-0000D8010000}"/>
    <cellStyle name="Comma 59 2" xfId="474" xr:uid="{00000000-0005-0000-0000-0000D9010000}"/>
    <cellStyle name="Comma 59 2 2" xfId="475" xr:uid="{00000000-0005-0000-0000-0000DA010000}"/>
    <cellStyle name="Comma 59 2 3" xfId="476" xr:uid="{00000000-0005-0000-0000-0000DB010000}"/>
    <cellStyle name="Comma 59 3" xfId="477" xr:uid="{00000000-0005-0000-0000-0000DC010000}"/>
    <cellStyle name="Comma 59 4" xfId="478" xr:uid="{00000000-0005-0000-0000-0000DD010000}"/>
    <cellStyle name="Comma 59 5" xfId="479" xr:uid="{00000000-0005-0000-0000-0000DE010000}"/>
    <cellStyle name="Comma 6" xfId="480" xr:uid="{00000000-0005-0000-0000-0000DF010000}"/>
    <cellStyle name="Comma 60" xfId="481" xr:uid="{00000000-0005-0000-0000-0000E0010000}"/>
    <cellStyle name="Comma 61" xfId="482" xr:uid="{00000000-0005-0000-0000-0000E1010000}"/>
    <cellStyle name="Comma 62" xfId="483" xr:uid="{00000000-0005-0000-0000-0000E2010000}"/>
    <cellStyle name="Comma 63" xfId="484" xr:uid="{00000000-0005-0000-0000-0000E3010000}"/>
    <cellStyle name="Comma 64" xfId="485" xr:uid="{00000000-0005-0000-0000-0000E4010000}"/>
    <cellStyle name="Comma 65" xfId="486" xr:uid="{00000000-0005-0000-0000-0000E5010000}"/>
    <cellStyle name="Comma 66" xfId="487" xr:uid="{00000000-0005-0000-0000-0000E6010000}"/>
    <cellStyle name="Comma 67" xfId="488" xr:uid="{00000000-0005-0000-0000-0000E7010000}"/>
    <cellStyle name="Comma 68" xfId="489" xr:uid="{00000000-0005-0000-0000-0000E8010000}"/>
    <cellStyle name="Comma 69" xfId="490" xr:uid="{00000000-0005-0000-0000-0000E9010000}"/>
    <cellStyle name="Comma 7" xfId="491" xr:uid="{00000000-0005-0000-0000-0000EA010000}"/>
    <cellStyle name="Comma 70" xfId="492" xr:uid="{00000000-0005-0000-0000-0000EB010000}"/>
    <cellStyle name="Comma 71" xfId="493" xr:uid="{00000000-0005-0000-0000-0000EC010000}"/>
    <cellStyle name="Comma 72" xfId="494" xr:uid="{00000000-0005-0000-0000-0000ED010000}"/>
    <cellStyle name="Comma 73" xfId="495" xr:uid="{00000000-0005-0000-0000-0000EE010000}"/>
    <cellStyle name="Comma 74" xfId="496" xr:uid="{00000000-0005-0000-0000-0000EF010000}"/>
    <cellStyle name="Comma 75" xfId="497" xr:uid="{00000000-0005-0000-0000-0000F0010000}"/>
    <cellStyle name="Comma 76" xfId="498" xr:uid="{00000000-0005-0000-0000-0000F1010000}"/>
    <cellStyle name="Comma 77" xfId="499" xr:uid="{00000000-0005-0000-0000-0000F2010000}"/>
    <cellStyle name="Comma 78" xfId="500" xr:uid="{00000000-0005-0000-0000-0000F3010000}"/>
    <cellStyle name="Comma 79" xfId="501" xr:uid="{00000000-0005-0000-0000-0000F4010000}"/>
    <cellStyle name="Comma 8" xfId="502" xr:uid="{00000000-0005-0000-0000-0000F5010000}"/>
    <cellStyle name="Comma 80" xfId="503" xr:uid="{00000000-0005-0000-0000-0000F6010000}"/>
    <cellStyle name="Comma 81" xfId="504" xr:uid="{00000000-0005-0000-0000-0000F7010000}"/>
    <cellStyle name="Comma 81 2" xfId="505" xr:uid="{00000000-0005-0000-0000-0000F8010000}"/>
    <cellStyle name="Comma 82" xfId="506" xr:uid="{00000000-0005-0000-0000-0000F9010000}"/>
    <cellStyle name="Comma 83" xfId="507" xr:uid="{00000000-0005-0000-0000-0000FA010000}"/>
    <cellStyle name="Comma 84" xfId="508" xr:uid="{00000000-0005-0000-0000-0000FB010000}"/>
    <cellStyle name="Comma 85" xfId="509" xr:uid="{00000000-0005-0000-0000-0000FC010000}"/>
    <cellStyle name="Comma 85 2" xfId="510" xr:uid="{00000000-0005-0000-0000-0000FD010000}"/>
    <cellStyle name="Comma 85 2 2" xfId="1272" xr:uid="{476E02BD-D843-408F-A1DD-1B223C9E6FDE}"/>
    <cellStyle name="Comma 86" xfId="511" xr:uid="{00000000-0005-0000-0000-0000FE010000}"/>
    <cellStyle name="Comma 87" xfId="512" xr:uid="{00000000-0005-0000-0000-0000FF010000}"/>
    <cellStyle name="Comma 88" xfId="513" xr:uid="{00000000-0005-0000-0000-000000020000}"/>
    <cellStyle name="Comma 89" xfId="514" xr:uid="{00000000-0005-0000-0000-000001020000}"/>
    <cellStyle name="Comma 9" xfId="515" xr:uid="{00000000-0005-0000-0000-000002020000}"/>
    <cellStyle name="Comma 90" xfId="516" xr:uid="{00000000-0005-0000-0000-000003020000}"/>
    <cellStyle name="Comma 91" xfId="517" xr:uid="{00000000-0005-0000-0000-000004020000}"/>
    <cellStyle name="Comma 92" xfId="518" xr:uid="{00000000-0005-0000-0000-000005020000}"/>
    <cellStyle name="Comma 93" xfId="519" xr:uid="{00000000-0005-0000-0000-000006020000}"/>
    <cellStyle name="Comma 94" xfId="520" xr:uid="{00000000-0005-0000-0000-000007020000}"/>
    <cellStyle name="Comma 95" xfId="521" xr:uid="{00000000-0005-0000-0000-000008020000}"/>
    <cellStyle name="Comma 96" xfId="522" xr:uid="{00000000-0005-0000-0000-000009020000}"/>
    <cellStyle name="Comma 97" xfId="523" xr:uid="{00000000-0005-0000-0000-00000A020000}"/>
    <cellStyle name="Comma 98" xfId="524" xr:uid="{00000000-0005-0000-0000-00000B020000}"/>
    <cellStyle name="Comma 99" xfId="525" xr:uid="{00000000-0005-0000-0000-00000C020000}"/>
    <cellStyle name="Comma0" xfId="526" xr:uid="{00000000-0005-0000-0000-00000D020000}"/>
    <cellStyle name="Currency 2" xfId="527" xr:uid="{00000000-0005-0000-0000-00000E020000}"/>
    <cellStyle name="Currency 3" xfId="528" xr:uid="{00000000-0005-0000-0000-00000F020000}"/>
    <cellStyle name="Currency 3 2" xfId="1312" xr:uid="{73ECD23E-ED6A-410E-BC32-0DBBD128D1E2}"/>
    <cellStyle name="Date" xfId="529" xr:uid="{00000000-0005-0000-0000-000010020000}"/>
    <cellStyle name="Emphasis 1" xfId="530" xr:uid="{00000000-0005-0000-0000-000011020000}"/>
    <cellStyle name="Emphasis 2" xfId="531" xr:uid="{00000000-0005-0000-0000-000012020000}"/>
    <cellStyle name="Emphasis 3" xfId="532" xr:uid="{00000000-0005-0000-0000-000013020000}"/>
    <cellStyle name="Euro" xfId="533" xr:uid="{00000000-0005-0000-0000-000014020000}"/>
    <cellStyle name="Fixed" xfId="534" xr:uid="{00000000-0005-0000-0000-000015020000}"/>
    <cellStyle name="header" xfId="535" xr:uid="{00000000-0005-0000-0000-000016020000}"/>
    <cellStyle name="Header Total" xfId="536" xr:uid="{00000000-0005-0000-0000-000017020000}"/>
    <cellStyle name="Header1" xfId="537" xr:uid="{00000000-0005-0000-0000-000018020000}"/>
    <cellStyle name="Header1 2" xfId="538" xr:uid="{00000000-0005-0000-0000-000019020000}"/>
    <cellStyle name="Header2" xfId="539" xr:uid="{00000000-0005-0000-0000-00001A020000}"/>
    <cellStyle name="Header2 2" xfId="540" xr:uid="{00000000-0005-0000-0000-00001B020000}"/>
    <cellStyle name="Header3" xfId="541" xr:uid="{00000000-0005-0000-0000-00001C020000}"/>
    <cellStyle name="Header3 2" xfId="542" xr:uid="{00000000-0005-0000-0000-00001D020000}"/>
    <cellStyle name="Header4" xfId="543" xr:uid="{00000000-0005-0000-0000-00001E020000}"/>
    <cellStyle name="Header4 2" xfId="544" xr:uid="{00000000-0005-0000-0000-00001F020000}"/>
    <cellStyle name="Heading1" xfId="545" xr:uid="{00000000-0005-0000-0000-000020020000}"/>
    <cellStyle name="Heading2" xfId="546" xr:uid="{00000000-0005-0000-0000-000021020000}"/>
    <cellStyle name="Hyperlink 2" xfId="547" xr:uid="{00000000-0005-0000-0000-000022020000}"/>
    <cellStyle name="Hyperlink 2 2" xfId="548" xr:uid="{00000000-0005-0000-0000-000023020000}"/>
    <cellStyle name="Hyperlink 2 3" xfId="1314" xr:uid="{2CFE65B2-1CC5-4313-9F5A-862720A6BEEA}"/>
    <cellStyle name="NonPrint_Heading" xfId="549" xr:uid="{00000000-0005-0000-0000-000024020000}"/>
    <cellStyle name="Normal" xfId="0" builtinId="0"/>
    <cellStyle name="Normal 10" xfId="550" xr:uid="{00000000-0005-0000-0000-000026020000}"/>
    <cellStyle name="Normal 100" xfId="551" xr:uid="{00000000-0005-0000-0000-000027020000}"/>
    <cellStyle name="Normal 101" xfId="552" xr:uid="{00000000-0005-0000-0000-000028020000}"/>
    <cellStyle name="Normal 102" xfId="553" xr:uid="{00000000-0005-0000-0000-000029020000}"/>
    <cellStyle name="Normal 103" xfId="554" xr:uid="{00000000-0005-0000-0000-00002A020000}"/>
    <cellStyle name="Normal 104" xfId="555" xr:uid="{00000000-0005-0000-0000-00002B020000}"/>
    <cellStyle name="Normal 105" xfId="556" xr:uid="{00000000-0005-0000-0000-00002C020000}"/>
    <cellStyle name="Normal 106" xfId="557" xr:uid="{00000000-0005-0000-0000-00002D020000}"/>
    <cellStyle name="Normal 107" xfId="558" xr:uid="{00000000-0005-0000-0000-00002E020000}"/>
    <cellStyle name="Normal 108" xfId="559" xr:uid="{00000000-0005-0000-0000-00002F020000}"/>
    <cellStyle name="Normal 109" xfId="560" xr:uid="{00000000-0005-0000-0000-000030020000}"/>
    <cellStyle name="Normal 11" xfId="561" xr:uid="{00000000-0005-0000-0000-000031020000}"/>
    <cellStyle name="Normal 11 2" xfId="562" xr:uid="{00000000-0005-0000-0000-000032020000}"/>
    <cellStyle name="Normal 110" xfId="563" xr:uid="{00000000-0005-0000-0000-000033020000}"/>
    <cellStyle name="Normal 111" xfId="564" xr:uid="{00000000-0005-0000-0000-000034020000}"/>
    <cellStyle name="Normal 112" xfId="565" xr:uid="{00000000-0005-0000-0000-000035020000}"/>
    <cellStyle name="Normal 113" xfId="566" xr:uid="{00000000-0005-0000-0000-000036020000}"/>
    <cellStyle name="Normal 114" xfId="567" xr:uid="{00000000-0005-0000-0000-000037020000}"/>
    <cellStyle name="Normal 115" xfId="568" xr:uid="{00000000-0005-0000-0000-000038020000}"/>
    <cellStyle name="Normal 116" xfId="569" xr:uid="{00000000-0005-0000-0000-000039020000}"/>
    <cellStyle name="Normal 117" xfId="570" xr:uid="{00000000-0005-0000-0000-00003A020000}"/>
    <cellStyle name="Normal 118" xfId="571" xr:uid="{00000000-0005-0000-0000-00003B020000}"/>
    <cellStyle name="Normal 119" xfId="572" xr:uid="{00000000-0005-0000-0000-00003C020000}"/>
    <cellStyle name="Normal 12" xfId="573" xr:uid="{00000000-0005-0000-0000-00003D020000}"/>
    <cellStyle name="Normal 120" xfId="574" xr:uid="{00000000-0005-0000-0000-00003E020000}"/>
    <cellStyle name="Normal 121" xfId="575" xr:uid="{00000000-0005-0000-0000-00003F020000}"/>
    <cellStyle name="Normal 122" xfId="576" xr:uid="{00000000-0005-0000-0000-000040020000}"/>
    <cellStyle name="Normal 123" xfId="577" xr:uid="{00000000-0005-0000-0000-000041020000}"/>
    <cellStyle name="Normal 124" xfId="578" xr:uid="{00000000-0005-0000-0000-000042020000}"/>
    <cellStyle name="Normal 125" xfId="579" xr:uid="{00000000-0005-0000-0000-000043020000}"/>
    <cellStyle name="Normal 126" xfId="580" xr:uid="{00000000-0005-0000-0000-000044020000}"/>
    <cellStyle name="Normal 127" xfId="581" xr:uid="{00000000-0005-0000-0000-000045020000}"/>
    <cellStyle name="Normal 128" xfId="582" xr:uid="{00000000-0005-0000-0000-000046020000}"/>
    <cellStyle name="Normal 129" xfId="583" xr:uid="{00000000-0005-0000-0000-000047020000}"/>
    <cellStyle name="Normal 13" xfId="584" xr:uid="{00000000-0005-0000-0000-000048020000}"/>
    <cellStyle name="Normal 13 2" xfId="585" xr:uid="{00000000-0005-0000-0000-000049020000}"/>
    <cellStyle name="Normal 130" xfId="586" xr:uid="{00000000-0005-0000-0000-00004A020000}"/>
    <cellStyle name="Normal 131" xfId="587" xr:uid="{00000000-0005-0000-0000-00004B020000}"/>
    <cellStyle name="Normal 132" xfId="588" xr:uid="{00000000-0005-0000-0000-00004C020000}"/>
    <cellStyle name="Normal 133" xfId="589" xr:uid="{00000000-0005-0000-0000-00004D020000}"/>
    <cellStyle name="Normal 134" xfId="590" xr:uid="{00000000-0005-0000-0000-00004E020000}"/>
    <cellStyle name="Normal 135" xfId="591" xr:uid="{00000000-0005-0000-0000-00004F020000}"/>
    <cellStyle name="Normal 136" xfId="592" xr:uid="{00000000-0005-0000-0000-000050020000}"/>
    <cellStyle name="Normal 137" xfId="593" xr:uid="{00000000-0005-0000-0000-000051020000}"/>
    <cellStyle name="Normal 138" xfId="594" xr:uid="{00000000-0005-0000-0000-000052020000}"/>
    <cellStyle name="Normal 139" xfId="595" xr:uid="{00000000-0005-0000-0000-000053020000}"/>
    <cellStyle name="Normal 14" xfId="596" xr:uid="{00000000-0005-0000-0000-000054020000}"/>
    <cellStyle name="Normal 140" xfId="597" xr:uid="{00000000-0005-0000-0000-000055020000}"/>
    <cellStyle name="Normal 141" xfId="598" xr:uid="{00000000-0005-0000-0000-000056020000}"/>
    <cellStyle name="Normal 142" xfId="599" xr:uid="{00000000-0005-0000-0000-000057020000}"/>
    <cellStyle name="Normal 143" xfId="600" xr:uid="{00000000-0005-0000-0000-000058020000}"/>
    <cellStyle name="Normal 144" xfId="601" xr:uid="{00000000-0005-0000-0000-000059020000}"/>
    <cellStyle name="Normal 145" xfId="602" xr:uid="{00000000-0005-0000-0000-00005A020000}"/>
    <cellStyle name="Normal 146" xfId="603" xr:uid="{00000000-0005-0000-0000-00005B020000}"/>
    <cellStyle name="Normal 147" xfId="604" xr:uid="{00000000-0005-0000-0000-00005C020000}"/>
    <cellStyle name="Normal 148" xfId="605" xr:uid="{00000000-0005-0000-0000-00005D020000}"/>
    <cellStyle name="Normal 149" xfId="606" xr:uid="{00000000-0005-0000-0000-00005E020000}"/>
    <cellStyle name="Normal 15" xfId="607" xr:uid="{00000000-0005-0000-0000-00005F020000}"/>
    <cellStyle name="Normal 150" xfId="608" xr:uid="{00000000-0005-0000-0000-000060020000}"/>
    <cellStyle name="Normal 151" xfId="609" xr:uid="{00000000-0005-0000-0000-000061020000}"/>
    <cellStyle name="Normal 152" xfId="610" xr:uid="{00000000-0005-0000-0000-000062020000}"/>
    <cellStyle name="Normal 153" xfId="611" xr:uid="{00000000-0005-0000-0000-000063020000}"/>
    <cellStyle name="Normal 154" xfId="612" xr:uid="{00000000-0005-0000-0000-000064020000}"/>
    <cellStyle name="Normal 155" xfId="613" xr:uid="{00000000-0005-0000-0000-000065020000}"/>
    <cellStyle name="Normal 156" xfId="614" xr:uid="{00000000-0005-0000-0000-000066020000}"/>
    <cellStyle name="Normal 157" xfId="615" xr:uid="{00000000-0005-0000-0000-000067020000}"/>
    <cellStyle name="Normal 158" xfId="616" xr:uid="{00000000-0005-0000-0000-000068020000}"/>
    <cellStyle name="Normal 159" xfId="617" xr:uid="{00000000-0005-0000-0000-000069020000}"/>
    <cellStyle name="Normal 16" xfId="618" xr:uid="{00000000-0005-0000-0000-00006A020000}"/>
    <cellStyle name="Normal 160" xfId="619" xr:uid="{00000000-0005-0000-0000-00006B020000}"/>
    <cellStyle name="Normal 161" xfId="620" xr:uid="{00000000-0005-0000-0000-00006C020000}"/>
    <cellStyle name="Normal 162" xfId="621" xr:uid="{00000000-0005-0000-0000-00006D020000}"/>
    <cellStyle name="Normal 163" xfId="622" xr:uid="{00000000-0005-0000-0000-00006E020000}"/>
    <cellStyle name="Normal 164" xfId="623" xr:uid="{00000000-0005-0000-0000-00006F020000}"/>
    <cellStyle name="Normal 165" xfId="624" xr:uid="{00000000-0005-0000-0000-000070020000}"/>
    <cellStyle name="Normal 166" xfId="625" xr:uid="{00000000-0005-0000-0000-000071020000}"/>
    <cellStyle name="Normal 167" xfId="626" xr:uid="{00000000-0005-0000-0000-000072020000}"/>
    <cellStyle name="Normal 168" xfId="627" xr:uid="{00000000-0005-0000-0000-000073020000}"/>
    <cellStyle name="Normal 169" xfId="628" xr:uid="{00000000-0005-0000-0000-000074020000}"/>
    <cellStyle name="Normal 17" xfId="629" xr:uid="{00000000-0005-0000-0000-000075020000}"/>
    <cellStyle name="Normal 170" xfId="630" xr:uid="{00000000-0005-0000-0000-000076020000}"/>
    <cellStyle name="Normal 171" xfId="631" xr:uid="{00000000-0005-0000-0000-000077020000}"/>
    <cellStyle name="Normal 172" xfId="632" xr:uid="{00000000-0005-0000-0000-000078020000}"/>
    <cellStyle name="Normal 173" xfId="633" xr:uid="{00000000-0005-0000-0000-000079020000}"/>
    <cellStyle name="Normal 174" xfId="634" xr:uid="{00000000-0005-0000-0000-00007A020000}"/>
    <cellStyle name="Normal 175" xfId="635" xr:uid="{00000000-0005-0000-0000-00007B020000}"/>
    <cellStyle name="Normal 176" xfId="636" xr:uid="{00000000-0005-0000-0000-00007C020000}"/>
    <cellStyle name="Normal 177" xfId="637" xr:uid="{00000000-0005-0000-0000-00007D020000}"/>
    <cellStyle name="Normal 178" xfId="638" xr:uid="{00000000-0005-0000-0000-00007E020000}"/>
    <cellStyle name="Normal 179" xfId="639" xr:uid="{00000000-0005-0000-0000-00007F020000}"/>
    <cellStyle name="Normal 18" xfId="640" xr:uid="{00000000-0005-0000-0000-000080020000}"/>
    <cellStyle name="Normal 180" xfId="641" xr:uid="{00000000-0005-0000-0000-000081020000}"/>
    <cellStyle name="Normal 181" xfId="642" xr:uid="{00000000-0005-0000-0000-000082020000}"/>
    <cellStyle name="Normal 182" xfId="643" xr:uid="{00000000-0005-0000-0000-000083020000}"/>
    <cellStyle name="Normal 183" xfId="644" xr:uid="{00000000-0005-0000-0000-000084020000}"/>
    <cellStyle name="Normal 184" xfId="645" xr:uid="{00000000-0005-0000-0000-000085020000}"/>
    <cellStyle name="Normal 185" xfId="646" xr:uid="{00000000-0005-0000-0000-000086020000}"/>
    <cellStyle name="Normal 186" xfId="647" xr:uid="{00000000-0005-0000-0000-000087020000}"/>
    <cellStyle name="Normal 187" xfId="648" xr:uid="{00000000-0005-0000-0000-000088020000}"/>
    <cellStyle name="Normal 187 2" xfId="649" xr:uid="{00000000-0005-0000-0000-000089020000}"/>
    <cellStyle name="Normal 188" xfId="650" xr:uid="{00000000-0005-0000-0000-00008A020000}"/>
    <cellStyle name="Normal 188 2" xfId="651" xr:uid="{00000000-0005-0000-0000-00008B020000}"/>
    <cellStyle name="Normal 188 2 2" xfId="652" xr:uid="{00000000-0005-0000-0000-00008C020000}"/>
    <cellStyle name="Normal 188 2 2 2" xfId="1275" xr:uid="{8FA4A5D9-EFC6-4181-8588-6555EDA4972A}"/>
    <cellStyle name="Normal 188 2 3" xfId="653" xr:uid="{00000000-0005-0000-0000-00008D020000}"/>
    <cellStyle name="Normal 188 2 3 2" xfId="1276" xr:uid="{9847F79F-96D1-4DFE-8B32-9D07207359A3}"/>
    <cellStyle name="Normal 188 2 4" xfId="1274" xr:uid="{846A9FEB-B0B0-4853-94FB-785E92366B19}"/>
    <cellStyle name="Normal 188 3" xfId="654" xr:uid="{00000000-0005-0000-0000-00008E020000}"/>
    <cellStyle name="Normal 188 3 2" xfId="1277" xr:uid="{BDDCE922-6B4D-4AED-BA9A-A52D4CFD233F}"/>
    <cellStyle name="Normal 188 4" xfId="655" xr:uid="{00000000-0005-0000-0000-00008F020000}"/>
    <cellStyle name="Normal 188 4 2" xfId="1278" xr:uid="{092B1CBC-415A-4F63-9B25-204C564C6CAB}"/>
    <cellStyle name="Normal 188 5" xfId="1273" xr:uid="{6D8C01E2-275A-403A-9E47-D840AAA1229E}"/>
    <cellStyle name="Normal 189" xfId="656" xr:uid="{00000000-0005-0000-0000-000090020000}"/>
    <cellStyle name="Normal 189 2" xfId="657" xr:uid="{00000000-0005-0000-0000-000091020000}"/>
    <cellStyle name="Normal 189 2 2" xfId="658" xr:uid="{00000000-0005-0000-0000-000092020000}"/>
    <cellStyle name="Normal 189 2 2 2" xfId="1281" xr:uid="{2F59FF23-AE39-4F86-8292-18389C2196C4}"/>
    <cellStyle name="Normal 189 2 3" xfId="659" xr:uid="{00000000-0005-0000-0000-000093020000}"/>
    <cellStyle name="Normal 189 2 3 2" xfId="1282" xr:uid="{185C163C-82E4-4243-85D6-6496D9AAB9D2}"/>
    <cellStyle name="Normal 189 2 4" xfId="1280" xr:uid="{C936EEA5-0CF4-4DF7-952E-AA1FC14991ED}"/>
    <cellStyle name="Normal 189 3" xfId="660" xr:uid="{00000000-0005-0000-0000-000094020000}"/>
    <cellStyle name="Normal 189 3 2" xfId="1283" xr:uid="{B7C76560-C3D4-46D0-9C12-65439A3E7506}"/>
    <cellStyle name="Normal 189 4" xfId="661" xr:uid="{00000000-0005-0000-0000-000095020000}"/>
    <cellStyle name="Normal 189 4 2" xfId="1284" xr:uid="{867CA356-8AD3-4167-9C8D-4F5DC6A379F6}"/>
    <cellStyle name="Normal 189 5" xfId="1279" xr:uid="{DB8C1A15-AD72-4A91-BF42-D1F7E04737B6}"/>
    <cellStyle name="Normal 19" xfId="662" xr:uid="{00000000-0005-0000-0000-000096020000}"/>
    <cellStyle name="Normal 190" xfId="663" xr:uid="{00000000-0005-0000-0000-000097020000}"/>
    <cellStyle name="Normal 190 2" xfId="664" xr:uid="{00000000-0005-0000-0000-000098020000}"/>
    <cellStyle name="Normal 190 2 2" xfId="1286" xr:uid="{3A0B200B-7E19-4FC5-8644-955C5C6C9DCE}"/>
    <cellStyle name="Normal 190 3" xfId="665" xr:uid="{00000000-0005-0000-0000-000099020000}"/>
    <cellStyle name="Normal 190 3 2" xfId="1287" xr:uid="{9C252228-610F-465A-B03E-8F5F974EA01B}"/>
    <cellStyle name="Normal 190 4" xfId="1285" xr:uid="{F94C7F7E-DDF8-42FB-86A1-FCB583D176B5}"/>
    <cellStyle name="Normal 191" xfId="666" xr:uid="{00000000-0005-0000-0000-00009A020000}"/>
    <cellStyle name="Normal 192" xfId="667" xr:uid="{00000000-0005-0000-0000-00009B020000}"/>
    <cellStyle name="Normal 193" xfId="668" xr:uid="{00000000-0005-0000-0000-00009C020000}"/>
    <cellStyle name="Normal 193 2" xfId="669" xr:uid="{00000000-0005-0000-0000-00009D020000}"/>
    <cellStyle name="Normal 194" xfId="670" xr:uid="{00000000-0005-0000-0000-00009E020000}"/>
    <cellStyle name="Normal 194 2" xfId="671" xr:uid="{00000000-0005-0000-0000-00009F020000}"/>
    <cellStyle name="Normal 194 2 2" xfId="1289" xr:uid="{51C227D2-B7B9-456F-9F17-843AE535BB22}"/>
    <cellStyle name="Normal 194 3" xfId="672" xr:uid="{00000000-0005-0000-0000-0000A0020000}"/>
    <cellStyle name="Normal 194 3 2" xfId="1290" xr:uid="{F0EF2EEA-6AF6-4E55-BCA0-63611E397EEF}"/>
    <cellStyle name="Normal 194 4" xfId="1288" xr:uid="{5CC4F97C-3D64-4CEA-A0E0-F392B8FEF724}"/>
    <cellStyle name="Normal 195" xfId="673" xr:uid="{00000000-0005-0000-0000-0000A1020000}"/>
    <cellStyle name="Normal 195 2" xfId="674" xr:uid="{00000000-0005-0000-0000-0000A2020000}"/>
    <cellStyle name="Normal 195 2 2" xfId="1292" xr:uid="{B89B6532-3A70-4FC0-B09C-E18EAA9470DF}"/>
    <cellStyle name="Normal 195 3" xfId="675" xr:uid="{00000000-0005-0000-0000-0000A3020000}"/>
    <cellStyle name="Normal 195 3 2" xfId="1293" xr:uid="{81BE900F-2CF8-4746-BBCB-AEF87CBFA397}"/>
    <cellStyle name="Normal 195 4" xfId="1291" xr:uid="{9C222F4C-6249-47C8-B822-DA41003FC431}"/>
    <cellStyle name="Normal 196" xfId="676" xr:uid="{00000000-0005-0000-0000-0000A4020000}"/>
    <cellStyle name="Normal 196 2" xfId="677" xr:uid="{00000000-0005-0000-0000-0000A5020000}"/>
    <cellStyle name="Normal 196 2 2" xfId="1295" xr:uid="{666AB2D1-872C-478E-B9A3-3D2FB1A2BE66}"/>
    <cellStyle name="Normal 196 3" xfId="678" xr:uid="{00000000-0005-0000-0000-0000A6020000}"/>
    <cellStyle name="Normal 196 3 2" xfId="1296" xr:uid="{39B31BDE-3438-41D5-8BDC-0BF4C282A487}"/>
    <cellStyle name="Normal 196 4" xfId="1294" xr:uid="{3C84FDF6-2C1B-4370-A5BA-673A051AD489}"/>
    <cellStyle name="Normal 197" xfId="679" xr:uid="{00000000-0005-0000-0000-0000A7020000}"/>
    <cellStyle name="Normal 198" xfId="680" xr:uid="{00000000-0005-0000-0000-0000A8020000}"/>
    <cellStyle name="Normal 199" xfId="681" xr:uid="{00000000-0005-0000-0000-0000A9020000}"/>
    <cellStyle name="Normal 2" xfId="682" xr:uid="{00000000-0005-0000-0000-0000AA020000}"/>
    <cellStyle name="Normal 2 10" xfId="683" xr:uid="{00000000-0005-0000-0000-0000AB020000}"/>
    <cellStyle name="Normal 2 11" xfId="684" xr:uid="{00000000-0005-0000-0000-0000AC020000}"/>
    <cellStyle name="Normal 2 12" xfId="685" xr:uid="{00000000-0005-0000-0000-0000AD020000}"/>
    <cellStyle name="Normal 2 13" xfId="1090" xr:uid="{8FC38CF8-F368-49FE-B447-F03783329A36}"/>
    <cellStyle name="Normal 2 2" xfId="686" xr:uid="{00000000-0005-0000-0000-0000AE020000}"/>
    <cellStyle name="Normal 2 2 2" xfId="687" xr:uid="{00000000-0005-0000-0000-0000AF020000}"/>
    <cellStyle name="Normal 2 2 2 2" xfId="688" xr:uid="{00000000-0005-0000-0000-0000B0020000}"/>
    <cellStyle name="Normal 2 2 2 2 2" xfId="689" xr:uid="{00000000-0005-0000-0000-0000B1020000}"/>
    <cellStyle name="Normal 2 2 2 2 3" xfId="690" xr:uid="{00000000-0005-0000-0000-0000B2020000}"/>
    <cellStyle name="Normal 2 2 2 3" xfId="691" xr:uid="{00000000-0005-0000-0000-0000B3020000}"/>
    <cellStyle name="Normal 2 2 2 4" xfId="692" xr:uid="{00000000-0005-0000-0000-0000B4020000}"/>
    <cellStyle name="Normal 2 2 2 5" xfId="693" xr:uid="{00000000-0005-0000-0000-0000B5020000}"/>
    <cellStyle name="Normal 2 2 2 6" xfId="694" xr:uid="{00000000-0005-0000-0000-0000B6020000}"/>
    <cellStyle name="Normal 2 2 2 7" xfId="695" xr:uid="{00000000-0005-0000-0000-0000B7020000}"/>
    <cellStyle name="Normal 2 2 2 8" xfId="696" xr:uid="{00000000-0005-0000-0000-0000B8020000}"/>
    <cellStyle name="Normal 2 2 2 9" xfId="697" xr:uid="{00000000-0005-0000-0000-0000B9020000}"/>
    <cellStyle name="Normal 2 2 3" xfId="698" xr:uid="{00000000-0005-0000-0000-0000BA020000}"/>
    <cellStyle name="Normal 2 2 3 2" xfId="699" xr:uid="{00000000-0005-0000-0000-0000BB020000}"/>
    <cellStyle name="Normal 2 2 3 2 2" xfId="1298" xr:uid="{E9A98C26-BD4B-49F5-A4DA-93AAE7CA657D}"/>
    <cellStyle name="Normal 2 2 3 3" xfId="700" xr:uid="{00000000-0005-0000-0000-0000BC020000}"/>
    <cellStyle name="Normal 2 2 3 3 2" xfId="1299" xr:uid="{360AD994-9062-4CA4-9290-16F95550FFAE}"/>
    <cellStyle name="Normal 2 2 3 4" xfId="1297" xr:uid="{CF8EB451-B25F-4538-97D0-D6153C7B7B1A}"/>
    <cellStyle name="Normal 2 2 4" xfId="701" xr:uid="{00000000-0005-0000-0000-0000BD020000}"/>
    <cellStyle name="Normal 2 2 4 2" xfId="702" xr:uid="{00000000-0005-0000-0000-0000BE020000}"/>
    <cellStyle name="Normal 2 2 4 3" xfId="703" xr:uid="{00000000-0005-0000-0000-0000BF020000}"/>
    <cellStyle name="Normal 2 2 5" xfId="704" xr:uid="{00000000-0005-0000-0000-0000C0020000}"/>
    <cellStyle name="Normal 2 2 6" xfId="705" xr:uid="{00000000-0005-0000-0000-0000C1020000}"/>
    <cellStyle name="Normal 2 2 7" xfId="706" xr:uid="{00000000-0005-0000-0000-0000C2020000}"/>
    <cellStyle name="Normal 2 2 8" xfId="707" xr:uid="{00000000-0005-0000-0000-0000C3020000}"/>
    <cellStyle name="Normal 2 2 9" xfId="708" xr:uid="{00000000-0005-0000-0000-0000C4020000}"/>
    <cellStyle name="Normal 2 3" xfId="709" xr:uid="{00000000-0005-0000-0000-0000C5020000}"/>
    <cellStyle name="Normal 2 3 2" xfId="1315" xr:uid="{F51BB2EE-B38E-450F-92EB-3119EF46A0CF}"/>
    <cellStyle name="Normal 2 4" xfId="710" xr:uid="{00000000-0005-0000-0000-0000C6020000}"/>
    <cellStyle name="Normal 2 4 10" xfId="711" xr:uid="{00000000-0005-0000-0000-0000C7020000}"/>
    <cellStyle name="Normal 2 4 100" xfId="712" xr:uid="{00000000-0005-0000-0000-0000C8020000}"/>
    <cellStyle name="Normal 2 4 101" xfId="713" xr:uid="{00000000-0005-0000-0000-0000C9020000}"/>
    <cellStyle name="Normal 2 4 102" xfId="714" xr:uid="{00000000-0005-0000-0000-0000CA020000}"/>
    <cellStyle name="Normal 2 4 103" xfId="715" xr:uid="{00000000-0005-0000-0000-0000CB020000}"/>
    <cellStyle name="Normal 2 4 104" xfId="716" xr:uid="{00000000-0005-0000-0000-0000CC020000}"/>
    <cellStyle name="Normal 2 4 105" xfId="717" xr:uid="{00000000-0005-0000-0000-0000CD020000}"/>
    <cellStyle name="Normal 2 4 106" xfId="718" xr:uid="{00000000-0005-0000-0000-0000CE020000}"/>
    <cellStyle name="Normal 2 4 107" xfId="719" xr:uid="{00000000-0005-0000-0000-0000CF020000}"/>
    <cellStyle name="Normal 2 4 108" xfId="720" xr:uid="{00000000-0005-0000-0000-0000D0020000}"/>
    <cellStyle name="Normal 2 4 109" xfId="721" xr:uid="{00000000-0005-0000-0000-0000D1020000}"/>
    <cellStyle name="Normal 2 4 11" xfId="722" xr:uid="{00000000-0005-0000-0000-0000D2020000}"/>
    <cellStyle name="Normal 2 4 110" xfId="723" xr:uid="{00000000-0005-0000-0000-0000D3020000}"/>
    <cellStyle name="Normal 2 4 111" xfId="724" xr:uid="{00000000-0005-0000-0000-0000D4020000}"/>
    <cellStyle name="Normal 2 4 112" xfId="725" xr:uid="{00000000-0005-0000-0000-0000D5020000}"/>
    <cellStyle name="Normal 2 4 113" xfId="726" xr:uid="{00000000-0005-0000-0000-0000D6020000}"/>
    <cellStyle name="Normal 2 4 114" xfId="727" xr:uid="{00000000-0005-0000-0000-0000D7020000}"/>
    <cellStyle name="Normal 2 4 115" xfId="728" xr:uid="{00000000-0005-0000-0000-0000D8020000}"/>
    <cellStyle name="Normal 2 4 116" xfId="729" xr:uid="{00000000-0005-0000-0000-0000D9020000}"/>
    <cellStyle name="Normal 2 4 117" xfId="730" xr:uid="{00000000-0005-0000-0000-0000DA020000}"/>
    <cellStyle name="Normal 2 4 118" xfId="731" xr:uid="{00000000-0005-0000-0000-0000DB020000}"/>
    <cellStyle name="Normal 2 4 119" xfId="732" xr:uid="{00000000-0005-0000-0000-0000DC020000}"/>
    <cellStyle name="Normal 2 4 12" xfId="733" xr:uid="{00000000-0005-0000-0000-0000DD020000}"/>
    <cellStyle name="Normal 2 4 120" xfId="734" xr:uid="{00000000-0005-0000-0000-0000DE020000}"/>
    <cellStyle name="Normal 2 4 121" xfId="735" xr:uid="{00000000-0005-0000-0000-0000DF020000}"/>
    <cellStyle name="Normal 2 4 122" xfId="736" xr:uid="{00000000-0005-0000-0000-0000E0020000}"/>
    <cellStyle name="Normal 2 4 123" xfId="737" xr:uid="{00000000-0005-0000-0000-0000E1020000}"/>
    <cellStyle name="Normal 2 4 124" xfId="738" xr:uid="{00000000-0005-0000-0000-0000E2020000}"/>
    <cellStyle name="Normal 2 4 125" xfId="739" xr:uid="{00000000-0005-0000-0000-0000E3020000}"/>
    <cellStyle name="Normal 2 4 126" xfId="740" xr:uid="{00000000-0005-0000-0000-0000E4020000}"/>
    <cellStyle name="Normal 2 4 127" xfId="741" xr:uid="{00000000-0005-0000-0000-0000E5020000}"/>
    <cellStyle name="Normal 2 4 128" xfId="742" xr:uid="{00000000-0005-0000-0000-0000E6020000}"/>
    <cellStyle name="Normal 2 4 129" xfId="743" xr:uid="{00000000-0005-0000-0000-0000E7020000}"/>
    <cellStyle name="Normal 2 4 13" xfId="744" xr:uid="{00000000-0005-0000-0000-0000E8020000}"/>
    <cellStyle name="Normal 2 4 130" xfId="745" xr:uid="{00000000-0005-0000-0000-0000E9020000}"/>
    <cellStyle name="Normal 2 4 131" xfId="746" xr:uid="{00000000-0005-0000-0000-0000EA020000}"/>
    <cellStyle name="Normal 2 4 132" xfId="747" xr:uid="{00000000-0005-0000-0000-0000EB020000}"/>
    <cellStyle name="Normal 2 4 133" xfId="748" xr:uid="{00000000-0005-0000-0000-0000EC020000}"/>
    <cellStyle name="Normal 2 4 134" xfId="749" xr:uid="{00000000-0005-0000-0000-0000ED020000}"/>
    <cellStyle name="Normal 2 4 135" xfId="750" xr:uid="{00000000-0005-0000-0000-0000EE020000}"/>
    <cellStyle name="Normal 2 4 136" xfId="751" xr:uid="{00000000-0005-0000-0000-0000EF020000}"/>
    <cellStyle name="Normal 2 4 137" xfId="752" xr:uid="{00000000-0005-0000-0000-0000F0020000}"/>
    <cellStyle name="Normal 2 4 138" xfId="753" xr:uid="{00000000-0005-0000-0000-0000F1020000}"/>
    <cellStyle name="Normal 2 4 139" xfId="754" xr:uid="{00000000-0005-0000-0000-0000F2020000}"/>
    <cellStyle name="Normal 2 4 14" xfId="755" xr:uid="{00000000-0005-0000-0000-0000F3020000}"/>
    <cellStyle name="Normal 2 4 140" xfId="756" xr:uid="{00000000-0005-0000-0000-0000F4020000}"/>
    <cellStyle name="Normal 2 4 141" xfId="757" xr:uid="{00000000-0005-0000-0000-0000F5020000}"/>
    <cellStyle name="Normal 2 4 142" xfId="758" xr:uid="{00000000-0005-0000-0000-0000F6020000}"/>
    <cellStyle name="Normal 2 4 143" xfId="759" xr:uid="{00000000-0005-0000-0000-0000F7020000}"/>
    <cellStyle name="Normal 2 4 144" xfId="760" xr:uid="{00000000-0005-0000-0000-0000F8020000}"/>
    <cellStyle name="Normal 2 4 145" xfId="761" xr:uid="{00000000-0005-0000-0000-0000F9020000}"/>
    <cellStyle name="Normal 2 4 146" xfId="762" xr:uid="{00000000-0005-0000-0000-0000FA020000}"/>
    <cellStyle name="Normal 2 4 147" xfId="763" xr:uid="{00000000-0005-0000-0000-0000FB020000}"/>
    <cellStyle name="Normal 2 4 148" xfId="764" xr:uid="{00000000-0005-0000-0000-0000FC020000}"/>
    <cellStyle name="Normal 2 4 149" xfId="765" xr:uid="{00000000-0005-0000-0000-0000FD020000}"/>
    <cellStyle name="Normal 2 4 15" xfId="766" xr:uid="{00000000-0005-0000-0000-0000FE020000}"/>
    <cellStyle name="Normal 2 4 150" xfId="767" xr:uid="{00000000-0005-0000-0000-0000FF020000}"/>
    <cellStyle name="Normal 2 4 151" xfId="768" xr:uid="{00000000-0005-0000-0000-000000030000}"/>
    <cellStyle name="Normal 2 4 152" xfId="769" xr:uid="{00000000-0005-0000-0000-000001030000}"/>
    <cellStyle name="Normal 2 4 153" xfId="770" xr:uid="{00000000-0005-0000-0000-000002030000}"/>
    <cellStyle name="Normal 2 4 154" xfId="771" xr:uid="{00000000-0005-0000-0000-000003030000}"/>
    <cellStyle name="Normal 2 4 155" xfId="772" xr:uid="{00000000-0005-0000-0000-000004030000}"/>
    <cellStyle name="Normal 2 4 156" xfId="773" xr:uid="{00000000-0005-0000-0000-000005030000}"/>
    <cellStyle name="Normal 2 4 157" xfId="774" xr:uid="{00000000-0005-0000-0000-000006030000}"/>
    <cellStyle name="Normal 2 4 158" xfId="775" xr:uid="{00000000-0005-0000-0000-000007030000}"/>
    <cellStyle name="Normal 2 4 159" xfId="776" xr:uid="{00000000-0005-0000-0000-000008030000}"/>
    <cellStyle name="Normal 2 4 16" xfId="777" xr:uid="{00000000-0005-0000-0000-000009030000}"/>
    <cellStyle name="Normal 2 4 160" xfId="778" xr:uid="{00000000-0005-0000-0000-00000A030000}"/>
    <cellStyle name="Normal 2 4 161" xfId="779" xr:uid="{00000000-0005-0000-0000-00000B030000}"/>
    <cellStyle name="Normal 2 4 162" xfId="780" xr:uid="{00000000-0005-0000-0000-00000C030000}"/>
    <cellStyle name="Normal 2 4 163" xfId="781" xr:uid="{00000000-0005-0000-0000-00000D030000}"/>
    <cellStyle name="Normal 2 4 164" xfId="782" xr:uid="{00000000-0005-0000-0000-00000E030000}"/>
    <cellStyle name="Normal 2 4 165" xfId="783" xr:uid="{00000000-0005-0000-0000-00000F030000}"/>
    <cellStyle name="Normal 2 4 166" xfId="784" xr:uid="{00000000-0005-0000-0000-000010030000}"/>
    <cellStyle name="Normal 2 4 167" xfId="785" xr:uid="{00000000-0005-0000-0000-000011030000}"/>
    <cellStyle name="Normal 2 4 168" xfId="786" xr:uid="{00000000-0005-0000-0000-000012030000}"/>
    <cellStyle name="Normal 2 4 17" xfId="787" xr:uid="{00000000-0005-0000-0000-000013030000}"/>
    <cellStyle name="Normal 2 4 18" xfId="788" xr:uid="{00000000-0005-0000-0000-000014030000}"/>
    <cellStyle name="Normal 2 4 19" xfId="789" xr:uid="{00000000-0005-0000-0000-000015030000}"/>
    <cellStyle name="Normal 2 4 2" xfId="790" xr:uid="{00000000-0005-0000-0000-000016030000}"/>
    <cellStyle name="Normal 2 4 20" xfId="791" xr:uid="{00000000-0005-0000-0000-000017030000}"/>
    <cellStyle name="Normal 2 4 21" xfId="792" xr:uid="{00000000-0005-0000-0000-000018030000}"/>
    <cellStyle name="Normal 2 4 22" xfId="793" xr:uid="{00000000-0005-0000-0000-000019030000}"/>
    <cellStyle name="Normal 2 4 23" xfId="794" xr:uid="{00000000-0005-0000-0000-00001A030000}"/>
    <cellStyle name="Normal 2 4 24" xfId="795" xr:uid="{00000000-0005-0000-0000-00001B030000}"/>
    <cellStyle name="Normal 2 4 25" xfId="796" xr:uid="{00000000-0005-0000-0000-00001C030000}"/>
    <cellStyle name="Normal 2 4 26" xfId="797" xr:uid="{00000000-0005-0000-0000-00001D030000}"/>
    <cellStyle name="Normal 2 4 27" xfId="798" xr:uid="{00000000-0005-0000-0000-00001E030000}"/>
    <cellStyle name="Normal 2 4 28" xfId="799" xr:uid="{00000000-0005-0000-0000-00001F030000}"/>
    <cellStyle name="Normal 2 4 29" xfId="800" xr:uid="{00000000-0005-0000-0000-000020030000}"/>
    <cellStyle name="Normal 2 4 3" xfId="801" xr:uid="{00000000-0005-0000-0000-000021030000}"/>
    <cellStyle name="Normal 2 4 30" xfId="802" xr:uid="{00000000-0005-0000-0000-000022030000}"/>
    <cellStyle name="Normal 2 4 31" xfId="803" xr:uid="{00000000-0005-0000-0000-000023030000}"/>
    <cellStyle name="Normal 2 4 32" xfId="804" xr:uid="{00000000-0005-0000-0000-000024030000}"/>
    <cellStyle name="Normal 2 4 33" xfId="805" xr:uid="{00000000-0005-0000-0000-000025030000}"/>
    <cellStyle name="Normal 2 4 34" xfId="806" xr:uid="{00000000-0005-0000-0000-000026030000}"/>
    <cellStyle name="Normal 2 4 35" xfId="807" xr:uid="{00000000-0005-0000-0000-000027030000}"/>
    <cellStyle name="Normal 2 4 36" xfId="808" xr:uid="{00000000-0005-0000-0000-000028030000}"/>
    <cellStyle name="Normal 2 4 37" xfId="809" xr:uid="{00000000-0005-0000-0000-000029030000}"/>
    <cellStyle name="Normal 2 4 38" xfId="810" xr:uid="{00000000-0005-0000-0000-00002A030000}"/>
    <cellStyle name="Normal 2 4 39" xfId="811" xr:uid="{00000000-0005-0000-0000-00002B030000}"/>
    <cellStyle name="Normal 2 4 4" xfId="812" xr:uid="{00000000-0005-0000-0000-00002C030000}"/>
    <cellStyle name="Normal 2 4 40" xfId="813" xr:uid="{00000000-0005-0000-0000-00002D030000}"/>
    <cellStyle name="Normal 2 4 41" xfId="814" xr:uid="{00000000-0005-0000-0000-00002E030000}"/>
    <cellStyle name="Normal 2 4 42" xfId="815" xr:uid="{00000000-0005-0000-0000-00002F030000}"/>
    <cellStyle name="Normal 2 4 43" xfId="816" xr:uid="{00000000-0005-0000-0000-000030030000}"/>
    <cellStyle name="Normal 2 4 44" xfId="817" xr:uid="{00000000-0005-0000-0000-000031030000}"/>
    <cellStyle name="Normal 2 4 45" xfId="818" xr:uid="{00000000-0005-0000-0000-000032030000}"/>
    <cellStyle name="Normal 2 4 46" xfId="819" xr:uid="{00000000-0005-0000-0000-000033030000}"/>
    <cellStyle name="Normal 2 4 47" xfId="820" xr:uid="{00000000-0005-0000-0000-000034030000}"/>
    <cellStyle name="Normal 2 4 48" xfId="821" xr:uid="{00000000-0005-0000-0000-000035030000}"/>
    <cellStyle name="Normal 2 4 49" xfId="822" xr:uid="{00000000-0005-0000-0000-000036030000}"/>
    <cellStyle name="Normal 2 4 5" xfId="823" xr:uid="{00000000-0005-0000-0000-000037030000}"/>
    <cellStyle name="Normal 2 4 50" xfId="824" xr:uid="{00000000-0005-0000-0000-000038030000}"/>
    <cellStyle name="Normal 2 4 51" xfId="825" xr:uid="{00000000-0005-0000-0000-000039030000}"/>
    <cellStyle name="Normal 2 4 52" xfId="826" xr:uid="{00000000-0005-0000-0000-00003A030000}"/>
    <cellStyle name="Normal 2 4 53" xfId="827" xr:uid="{00000000-0005-0000-0000-00003B030000}"/>
    <cellStyle name="Normal 2 4 54" xfId="828" xr:uid="{00000000-0005-0000-0000-00003C030000}"/>
    <cellStyle name="Normal 2 4 55" xfId="829" xr:uid="{00000000-0005-0000-0000-00003D030000}"/>
    <cellStyle name="Normal 2 4 56" xfId="830" xr:uid="{00000000-0005-0000-0000-00003E030000}"/>
    <cellStyle name="Normal 2 4 57" xfId="831" xr:uid="{00000000-0005-0000-0000-00003F030000}"/>
    <cellStyle name="Normal 2 4 58" xfId="832" xr:uid="{00000000-0005-0000-0000-000040030000}"/>
    <cellStyle name="Normal 2 4 59" xfId="833" xr:uid="{00000000-0005-0000-0000-000041030000}"/>
    <cellStyle name="Normal 2 4 6" xfId="834" xr:uid="{00000000-0005-0000-0000-000042030000}"/>
    <cellStyle name="Normal 2 4 60" xfId="835" xr:uid="{00000000-0005-0000-0000-000043030000}"/>
    <cellStyle name="Normal 2 4 61" xfId="836" xr:uid="{00000000-0005-0000-0000-000044030000}"/>
    <cellStyle name="Normal 2 4 62" xfId="837" xr:uid="{00000000-0005-0000-0000-000045030000}"/>
    <cellStyle name="Normal 2 4 63" xfId="838" xr:uid="{00000000-0005-0000-0000-000046030000}"/>
    <cellStyle name="Normal 2 4 64" xfId="839" xr:uid="{00000000-0005-0000-0000-000047030000}"/>
    <cellStyle name="Normal 2 4 65" xfId="840" xr:uid="{00000000-0005-0000-0000-000048030000}"/>
    <cellStyle name="Normal 2 4 66" xfId="841" xr:uid="{00000000-0005-0000-0000-000049030000}"/>
    <cellStyle name="Normal 2 4 67" xfId="842" xr:uid="{00000000-0005-0000-0000-00004A030000}"/>
    <cellStyle name="Normal 2 4 68" xfId="843" xr:uid="{00000000-0005-0000-0000-00004B030000}"/>
    <cellStyle name="Normal 2 4 69" xfId="844" xr:uid="{00000000-0005-0000-0000-00004C030000}"/>
    <cellStyle name="Normal 2 4 7" xfId="845" xr:uid="{00000000-0005-0000-0000-00004D030000}"/>
    <cellStyle name="Normal 2 4 70" xfId="846" xr:uid="{00000000-0005-0000-0000-00004E030000}"/>
    <cellStyle name="Normal 2 4 71" xfId="847" xr:uid="{00000000-0005-0000-0000-00004F030000}"/>
    <cellStyle name="Normal 2 4 72" xfId="848" xr:uid="{00000000-0005-0000-0000-000050030000}"/>
    <cellStyle name="Normal 2 4 73" xfId="849" xr:uid="{00000000-0005-0000-0000-000051030000}"/>
    <cellStyle name="Normal 2 4 74" xfId="850" xr:uid="{00000000-0005-0000-0000-000052030000}"/>
    <cellStyle name="Normal 2 4 75" xfId="851" xr:uid="{00000000-0005-0000-0000-000053030000}"/>
    <cellStyle name="Normal 2 4 76" xfId="852" xr:uid="{00000000-0005-0000-0000-000054030000}"/>
    <cellStyle name="Normal 2 4 77" xfId="853" xr:uid="{00000000-0005-0000-0000-000055030000}"/>
    <cellStyle name="Normal 2 4 78" xfId="854" xr:uid="{00000000-0005-0000-0000-000056030000}"/>
    <cellStyle name="Normal 2 4 79" xfId="855" xr:uid="{00000000-0005-0000-0000-000057030000}"/>
    <cellStyle name="Normal 2 4 8" xfId="856" xr:uid="{00000000-0005-0000-0000-000058030000}"/>
    <cellStyle name="Normal 2 4 80" xfId="857" xr:uid="{00000000-0005-0000-0000-000059030000}"/>
    <cellStyle name="Normal 2 4 81" xfId="858" xr:uid="{00000000-0005-0000-0000-00005A030000}"/>
    <cellStyle name="Normal 2 4 82" xfId="859" xr:uid="{00000000-0005-0000-0000-00005B030000}"/>
    <cellStyle name="Normal 2 4 83" xfId="860" xr:uid="{00000000-0005-0000-0000-00005C030000}"/>
    <cellStyle name="Normal 2 4 84" xfId="861" xr:uid="{00000000-0005-0000-0000-00005D030000}"/>
    <cellStyle name="Normal 2 4 85" xfId="862" xr:uid="{00000000-0005-0000-0000-00005E030000}"/>
    <cellStyle name="Normal 2 4 86" xfId="863" xr:uid="{00000000-0005-0000-0000-00005F030000}"/>
    <cellStyle name="Normal 2 4 87" xfId="864" xr:uid="{00000000-0005-0000-0000-000060030000}"/>
    <cellStyle name="Normal 2 4 88" xfId="865" xr:uid="{00000000-0005-0000-0000-000061030000}"/>
    <cellStyle name="Normal 2 4 89" xfId="866" xr:uid="{00000000-0005-0000-0000-000062030000}"/>
    <cellStyle name="Normal 2 4 9" xfId="867" xr:uid="{00000000-0005-0000-0000-000063030000}"/>
    <cellStyle name="Normal 2 4 90" xfId="868" xr:uid="{00000000-0005-0000-0000-000064030000}"/>
    <cellStyle name="Normal 2 4 91" xfId="869" xr:uid="{00000000-0005-0000-0000-000065030000}"/>
    <cellStyle name="Normal 2 4 92" xfId="870" xr:uid="{00000000-0005-0000-0000-000066030000}"/>
    <cellStyle name="Normal 2 4 93" xfId="871" xr:uid="{00000000-0005-0000-0000-000067030000}"/>
    <cellStyle name="Normal 2 4 94" xfId="872" xr:uid="{00000000-0005-0000-0000-000068030000}"/>
    <cellStyle name="Normal 2 4 95" xfId="873" xr:uid="{00000000-0005-0000-0000-000069030000}"/>
    <cellStyle name="Normal 2 4 96" xfId="874" xr:uid="{00000000-0005-0000-0000-00006A030000}"/>
    <cellStyle name="Normal 2 4 97" xfId="875" xr:uid="{00000000-0005-0000-0000-00006B030000}"/>
    <cellStyle name="Normal 2 4 98" xfId="876" xr:uid="{00000000-0005-0000-0000-00006C030000}"/>
    <cellStyle name="Normal 2 4 99" xfId="877" xr:uid="{00000000-0005-0000-0000-00006D030000}"/>
    <cellStyle name="Normal 2 5" xfId="878" xr:uid="{00000000-0005-0000-0000-00006E030000}"/>
    <cellStyle name="Normal 2 5 10" xfId="879" xr:uid="{00000000-0005-0000-0000-00006F030000}"/>
    <cellStyle name="Normal 2 5 11" xfId="880" xr:uid="{00000000-0005-0000-0000-000070030000}"/>
    <cellStyle name="Normal 2 5 12" xfId="881" xr:uid="{00000000-0005-0000-0000-000071030000}"/>
    <cellStyle name="Normal 2 5 13" xfId="882" xr:uid="{00000000-0005-0000-0000-000072030000}"/>
    <cellStyle name="Normal 2 5 14" xfId="883" xr:uid="{00000000-0005-0000-0000-000073030000}"/>
    <cellStyle name="Normal 2 5 15" xfId="884" xr:uid="{00000000-0005-0000-0000-000074030000}"/>
    <cellStyle name="Normal 2 5 16" xfId="885" xr:uid="{00000000-0005-0000-0000-000075030000}"/>
    <cellStyle name="Normal 2 5 17" xfId="886" xr:uid="{00000000-0005-0000-0000-000076030000}"/>
    <cellStyle name="Normal 2 5 18" xfId="887" xr:uid="{00000000-0005-0000-0000-000077030000}"/>
    <cellStyle name="Normal 2 5 19" xfId="888" xr:uid="{00000000-0005-0000-0000-000078030000}"/>
    <cellStyle name="Normal 2 5 2" xfId="889" xr:uid="{00000000-0005-0000-0000-000079030000}"/>
    <cellStyle name="Normal 2 5 20" xfId="890" xr:uid="{00000000-0005-0000-0000-00007A030000}"/>
    <cellStyle name="Normal 2 5 21" xfId="891" xr:uid="{00000000-0005-0000-0000-00007B030000}"/>
    <cellStyle name="Normal 2 5 22" xfId="892" xr:uid="{00000000-0005-0000-0000-00007C030000}"/>
    <cellStyle name="Normal 2 5 23" xfId="893" xr:uid="{00000000-0005-0000-0000-00007D030000}"/>
    <cellStyle name="Normal 2 5 24" xfId="894" xr:uid="{00000000-0005-0000-0000-00007E030000}"/>
    <cellStyle name="Normal 2 5 25" xfId="895" xr:uid="{00000000-0005-0000-0000-00007F030000}"/>
    <cellStyle name="Normal 2 5 26" xfId="896" xr:uid="{00000000-0005-0000-0000-000080030000}"/>
    <cellStyle name="Normal 2 5 27" xfId="897" xr:uid="{00000000-0005-0000-0000-000081030000}"/>
    <cellStyle name="Normal 2 5 28" xfId="898" xr:uid="{00000000-0005-0000-0000-000082030000}"/>
    <cellStyle name="Normal 2 5 29" xfId="899" xr:uid="{00000000-0005-0000-0000-000083030000}"/>
    <cellStyle name="Normal 2 5 3" xfId="900" xr:uid="{00000000-0005-0000-0000-000084030000}"/>
    <cellStyle name="Normal 2 5 30" xfId="901" xr:uid="{00000000-0005-0000-0000-000085030000}"/>
    <cellStyle name="Normal 2 5 31" xfId="902" xr:uid="{00000000-0005-0000-0000-000086030000}"/>
    <cellStyle name="Normal 2 5 32" xfId="903" xr:uid="{00000000-0005-0000-0000-000087030000}"/>
    <cellStyle name="Normal 2 5 33" xfId="904" xr:uid="{00000000-0005-0000-0000-000088030000}"/>
    <cellStyle name="Normal 2 5 34" xfId="905" xr:uid="{00000000-0005-0000-0000-000089030000}"/>
    <cellStyle name="Normal 2 5 35" xfId="906" xr:uid="{00000000-0005-0000-0000-00008A030000}"/>
    <cellStyle name="Normal 2 5 36" xfId="907" xr:uid="{00000000-0005-0000-0000-00008B030000}"/>
    <cellStyle name="Normal 2 5 37" xfId="908" xr:uid="{00000000-0005-0000-0000-00008C030000}"/>
    <cellStyle name="Normal 2 5 38" xfId="909" xr:uid="{00000000-0005-0000-0000-00008D030000}"/>
    <cellStyle name="Normal 2 5 39" xfId="910" xr:uid="{00000000-0005-0000-0000-00008E030000}"/>
    <cellStyle name="Normal 2 5 4" xfId="911" xr:uid="{00000000-0005-0000-0000-00008F030000}"/>
    <cellStyle name="Normal 2 5 40" xfId="912" xr:uid="{00000000-0005-0000-0000-000090030000}"/>
    <cellStyle name="Normal 2 5 41" xfId="913" xr:uid="{00000000-0005-0000-0000-000091030000}"/>
    <cellStyle name="Normal 2 5 42" xfId="914" xr:uid="{00000000-0005-0000-0000-000092030000}"/>
    <cellStyle name="Normal 2 5 43" xfId="915" xr:uid="{00000000-0005-0000-0000-000093030000}"/>
    <cellStyle name="Normal 2 5 44" xfId="916" xr:uid="{00000000-0005-0000-0000-000094030000}"/>
    <cellStyle name="Normal 2 5 45" xfId="917" xr:uid="{00000000-0005-0000-0000-000095030000}"/>
    <cellStyle name="Normal 2 5 46" xfId="918" xr:uid="{00000000-0005-0000-0000-000096030000}"/>
    <cellStyle name="Normal 2 5 47" xfId="919" xr:uid="{00000000-0005-0000-0000-000097030000}"/>
    <cellStyle name="Normal 2 5 48" xfId="920" xr:uid="{00000000-0005-0000-0000-000098030000}"/>
    <cellStyle name="Normal 2 5 49" xfId="921" xr:uid="{00000000-0005-0000-0000-000099030000}"/>
    <cellStyle name="Normal 2 5 5" xfId="922" xr:uid="{00000000-0005-0000-0000-00009A030000}"/>
    <cellStyle name="Normal 2 5 50" xfId="923" xr:uid="{00000000-0005-0000-0000-00009B030000}"/>
    <cellStyle name="Normal 2 5 51" xfId="924" xr:uid="{00000000-0005-0000-0000-00009C030000}"/>
    <cellStyle name="Normal 2 5 52" xfId="925" xr:uid="{00000000-0005-0000-0000-00009D030000}"/>
    <cellStyle name="Normal 2 5 53" xfId="926" xr:uid="{00000000-0005-0000-0000-00009E030000}"/>
    <cellStyle name="Normal 2 5 54" xfId="927" xr:uid="{00000000-0005-0000-0000-00009F030000}"/>
    <cellStyle name="Normal 2 5 55" xfId="928" xr:uid="{00000000-0005-0000-0000-0000A0030000}"/>
    <cellStyle name="Normal 2 5 56" xfId="929" xr:uid="{00000000-0005-0000-0000-0000A1030000}"/>
    <cellStyle name="Normal 2 5 57" xfId="930" xr:uid="{00000000-0005-0000-0000-0000A2030000}"/>
    <cellStyle name="Normal 2 5 58" xfId="931" xr:uid="{00000000-0005-0000-0000-0000A3030000}"/>
    <cellStyle name="Normal 2 5 59" xfId="932" xr:uid="{00000000-0005-0000-0000-0000A4030000}"/>
    <cellStyle name="Normal 2 5 6" xfId="933" xr:uid="{00000000-0005-0000-0000-0000A5030000}"/>
    <cellStyle name="Normal 2 5 60" xfId="934" xr:uid="{00000000-0005-0000-0000-0000A6030000}"/>
    <cellStyle name="Normal 2 5 61" xfId="935" xr:uid="{00000000-0005-0000-0000-0000A7030000}"/>
    <cellStyle name="Normal 2 5 62" xfId="936" xr:uid="{00000000-0005-0000-0000-0000A8030000}"/>
    <cellStyle name="Normal 2 5 63" xfId="937" xr:uid="{00000000-0005-0000-0000-0000A9030000}"/>
    <cellStyle name="Normal 2 5 64" xfId="938" xr:uid="{00000000-0005-0000-0000-0000AA030000}"/>
    <cellStyle name="Normal 2 5 65" xfId="939" xr:uid="{00000000-0005-0000-0000-0000AB030000}"/>
    <cellStyle name="Normal 2 5 66" xfId="940" xr:uid="{00000000-0005-0000-0000-0000AC030000}"/>
    <cellStyle name="Normal 2 5 67" xfId="941" xr:uid="{00000000-0005-0000-0000-0000AD030000}"/>
    <cellStyle name="Normal 2 5 68" xfId="942" xr:uid="{00000000-0005-0000-0000-0000AE030000}"/>
    <cellStyle name="Normal 2 5 69" xfId="943" xr:uid="{00000000-0005-0000-0000-0000AF030000}"/>
    <cellStyle name="Normal 2 5 7" xfId="944" xr:uid="{00000000-0005-0000-0000-0000B0030000}"/>
    <cellStyle name="Normal 2 5 70" xfId="945" xr:uid="{00000000-0005-0000-0000-0000B1030000}"/>
    <cellStyle name="Normal 2 5 71" xfId="946" xr:uid="{00000000-0005-0000-0000-0000B2030000}"/>
    <cellStyle name="Normal 2 5 72" xfId="947" xr:uid="{00000000-0005-0000-0000-0000B3030000}"/>
    <cellStyle name="Normal 2 5 73" xfId="948" xr:uid="{00000000-0005-0000-0000-0000B4030000}"/>
    <cellStyle name="Normal 2 5 74" xfId="949" xr:uid="{00000000-0005-0000-0000-0000B5030000}"/>
    <cellStyle name="Normal 2 5 75" xfId="950" xr:uid="{00000000-0005-0000-0000-0000B6030000}"/>
    <cellStyle name="Normal 2 5 76" xfId="951" xr:uid="{00000000-0005-0000-0000-0000B7030000}"/>
    <cellStyle name="Normal 2 5 77" xfId="952" xr:uid="{00000000-0005-0000-0000-0000B8030000}"/>
    <cellStyle name="Normal 2 5 8" xfId="953" xr:uid="{00000000-0005-0000-0000-0000B9030000}"/>
    <cellStyle name="Normal 2 5 9" xfId="954" xr:uid="{00000000-0005-0000-0000-0000BA030000}"/>
    <cellStyle name="Normal 2 6" xfId="955" xr:uid="{00000000-0005-0000-0000-0000BB030000}"/>
    <cellStyle name="Normal 2 7" xfId="956" xr:uid="{00000000-0005-0000-0000-0000BC030000}"/>
    <cellStyle name="Normal 2 8" xfId="957" xr:uid="{00000000-0005-0000-0000-0000BD030000}"/>
    <cellStyle name="Normal 2 9" xfId="958" xr:uid="{00000000-0005-0000-0000-0000BE030000}"/>
    <cellStyle name="Normal 20" xfId="959" xr:uid="{00000000-0005-0000-0000-0000BF030000}"/>
    <cellStyle name="Normal 200" xfId="960" xr:uid="{00000000-0005-0000-0000-0000C0030000}"/>
    <cellStyle name="Normal 200 2" xfId="961" xr:uid="{00000000-0005-0000-0000-0000C1030000}"/>
    <cellStyle name="Normal 200 2 2" xfId="1301" xr:uid="{E3EFBEEA-E972-4F39-A7F8-943A8629DA09}"/>
    <cellStyle name="Normal 200 3" xfId="962" xr:uid="{00000000-0005-0000-0000-0000C2030000}"/>
    <cellStyle name="Normal 200 3 2" xfId="1302" xr:uid="{A7C51C29-B7DF-4DB5-9589-350FFE6080EC}"/>
    <cellStyle name="Normal 200 4" xfId="1300" xr:uid="{0ACECF66-AF3B-4636-9F85-E520D3404C82}"/>
    <cellStyle name="Normal 201" xfId="963" xr:uid="{00000000-0005-0000-0000-0000C3030000}"/>
    <cellStyle name="Normal 202" xfId="964" xr:uid="{00000000-0005-0000-0000-0000C4030000}"/>
    <cellStyle name="Normal 202 2" xfId="1303" xr:uid="{286AD497-0511-4F83-9C99-88EF872763FC}"/>
    <cellStyle name="Normal 203" xfId="965" xr:uid="{00000000-0005-0000-0000-0000C5030000}"/>
    <cellStyle name="Normal 204" xfId="966" xr:uid="{00000000-0005-0000-0000-0000C6030000}"/>
    <cellStyle name="Normal 204 2" xfId="1304" xr:uid="{D7793550-18FB-49BE-8CE5-EF307EB7455E}"/>
    <cellStyle name="Normal 205" xfId="967" xr:uid="{00000000-0005-0000-0000-0000C7030000}"/>
    <cellStyle name="Normal 205 2" xfId="1305" xr:uid="{C9C0F6F6-C30E-4E7E-A30F-5BF4D2B7C97E}"/>
    <cellStyle name="Normal 206" xfId="968" xr:uid="{00000000-0005-0000-0000-0000C8030000}"/>
    <cellStyle name="Normal 207" xfId="1316" xr:uid="{B98189F9-1353-4080-8AD6-CEF83CA9F263}"/>
    <cellStyle name="Normal 208" xfId="1317" xr:uid="{3F298E1E-0F76-429B-B7AA-8074408418B9}"/>
    <cellStyle name="Normal 21" xfId="969" xr:uid="{00000000-0005-0000-0000-0000C9030000}"/>
    <cellStyle name="Normal 22" xfId="970" xr:uid="{00000000-0005-0000-0000-0000CA030000}"/>
    <cellStyle name="Normal 23" xfId="971" xr:uid="{00000000-0005-0000-0000-0000CB030000}"/>
    <cellStyle name="Normal 23 10" xfId="972" xr:uid="{00000000-0005-0000-0000-0000CC030000}"/>
    <cellStyle name="Normal 23 11" xfId="973" xr:uid="{00000000-0005-0000-0000-0000CD030000}"/>
    <cellStyle name="Normal 23 2" xfId="974" xr:uid="{00000000-0005-0000-0000-0000CE030000}"/>
    <cellStyle name="Normal 23 3" xfId="975" xr:uid="{00000000-0005-0000-0000-0000CF030000}"/>
    <cellStyle name="Normal 23 4" xfId="976" xr:uid="{00000000-0005-0000-0000-0000D0030000}"/>
    <cellStyle name="Normal 23 5" xfId="977" xr:uid="{00000000-0005-0000-0000-0000D1030000}"/>
    <cellStyle name="Normal 23 6" xfId="978" xr:uid="{00000000-0005-0000-0000-0000D2030000}"/>
    <cellStyle name="Normal 23 7" xfId="979" xr:uid="{00000000-0005-0000-0000-0000D3030000}"/>
    <cellStyle name="Normal 23 8" xfId="980" xr:uid="{00000000-0005-0000-0000-0000D4030000}"/>
    <cellStyle name="Normal 23 9" xfId="981" xr:uid="{00000000-0005-0000-0000-0000D5030000}"/>
    <cellStyle name="Normal 24" xfId="982" xr:uid="{00000000-0005-0000-0000-0000D6030000}"/>
    <cellStyle name="Normal 25" xfId="983" xr:uid="{00000000-0005-0000-0000-0000D7030000}"/>
    <cellStyle name="Normal 26" xfId="984" xr:uid="{00000000-0005-0000-0000-0000D8030000}"/>
    <cellStyle name="Normal 27" xfId="985" xr:uid="{00000000-0005-0000-0000-0000D9030000}"/>
    <cellStyle name="Normal 28" xfId="986" xr:uid="{00000000-0005-0000-0000-0000DA030000}"/>
    <cellStyle name="Normal 29" xfId="987" xr:uid="{00000000-0005-0000-0000-0000DB030000}"/>
    <cellStyle name="Normal 3" xfId="988" xr:uid="{00000000-0005-0000-0000-0000DC030000}"/>
    <cellStyle name="Normal 3 2" xfId="989" xr:uid="{00000000-0005-0000-0000-0000DD030000}"/>
    <cellStyle name="Normal 3 3" xfId="990" xr:uid="{00000000-0005-0000-0000-0000DE030000}"/>
    <cellStyle name="Normal 3 4" xfId="1091" xr:uid="{F20B513D-7D20-42FE-9C15-4E468B3372C2}"/>
    <cellStyle name="Normal 30" xfId="991" xr:uid="{00000000-0005-0000-0000-0000DF030000}"/>
    <cellStyle name="Normal 31" xfId="992" xr:uid="{00000000-0005-0000-0000-0000E0030000}"/>
    <cellStyle name="Normal 32" xfId="993" xr:uid="{00000000-0005-0000-0000-0000E1030000}"/>
    <cellStyle name="Normal 33" xfId="994" xr:uid="{00000000-0005-0000-0000-0000E2030000}"/>
    <cellStyle name="Normal 34" xfId="995" xr:uid="{00000000-0005-0000-0000-0000E3030000}"/>
    <cellStyle name="Normal 35" xfId="996" xr:uid="{00000000-0005-0000-0000-0000E4030000}"/>
    <cellStyle name="Normal 36" xfId="997" xr:uid="{00000000-0005-0000-0000-0000E5030000}"/>
    <cellStyle name="Normal 37" xfId="998" xr:uid="{00000000-0005-0000-0000-0000E6030000}"/>
    <cellStyle name="Normal 38" xfId="999" xr:uid="{00000000-0005-0000-0000-0000E7030000}"/>
    <cellStyle name="Normal 39" xfId="1000" xr:uid="{00000000-0005-0000-0000-0000E8030000}"/>
    <cellStyle name="Normal 4" xfId="1001" xr:uid="{00000000-0005-0000-0000-0000E9030000}"/>
    <cellStyle name="Normal 4 2" xfId="1002" xr:uid="{00000000-0005-0000-0000-0000EA030000}"/>
    <cellStyle name="Normal 4 3" xfId="1003" xr:uid="{00000000-0005-0000-0000-0000EB030000}"/>
    <cellStyle name="Normal 4 3 2" xfId="1307" xr:uid="{E33FFD3A-AA46-4F7F-8EAC-DEB394D021CA}"/>
    <cellStyle name="Normal 4 4" xfId="1004" xr:uid="{00000000-0005-0000-0000-0000EC030000}"/>
    <cellStyle name="Normal 4 4 2" xfId="1308" xr:uid="{AC664B58-E7D8-4AF5-B11A-41C336044D61}"/>
    <cellStyle name="Normal 4 5" xfId="1306" xr:uid="{F063D67C-95CC-49DF-A5F8-344191D8AFB5}"/>
    <cellStyle name="Normal 40" xfId="1005" xr:uid="{00000000-0005-0000-0000-0000ED030000}"/>
    <cellStyle name="Normal 41" xfId="1006" xr:uid="{00000000-0005-0000-0000-0000EE030000}"/>
    <cellStyle name="Normal 42" xfId="1007" xr:uid="{00000000-0005-0000-0000-0000EF030000}"/>
    <cellStyle name="Normal 43" xfId="1008" xr:uid="{00000000-0005-0000-0000-0000F0030000}"/>
    <cellStyle name="Normal 44" xfId="1009" xr:uid="{00000000-0005-0000-0000-0000F1030000}"/>
    <cellStyle name="Normal 45" xfId="1010" xr:uid="{00000000-0005-0000-0000-0000F2030000}"/>
    <cellStyle name="Normal 46" xfId="1011" xr:uid="{00000000-0005-0000-0000-0000F3030000}"/>
    <cellStyle name="Normal 47" xfId="1012" xr:uid="{00000000-0005-0000-0000-0000F4030000}"/>
    <cellStyle name="Normal 48" xfId="1013" xr:uid="{00000000-0005-0000-0000-0000F5030000}"/>
    <cellStyle name="Normal 49" xfId="1014" xr:uid="{00000000-0005-0000-0000-0000F6030000}"/>
    <cellStyle name="Normal 5" xfId="1015" xr:uid="{00000000-0005-0000-0000-0000F7030000}"/>
    <cellStyle name="Normal 5 2" xfId="1016" xr:uid="{00000000-0005-0000-0000-0000F8030000}"/>
    <cellStyle name="Normal 5 3" xfId="1309" xr:uid="{8ACE8F62-E127-4CA7-BF2F-7B31EBA5F3B5}"/>
    <cellStyle name="Normal 50" xfId="1017" xr:uid="{00000000-0005-0000-0000-0000F9030000}"/>
    <cellStyle name="Normal 51" xfId="1018" xr:uid="{00000000-0005-0000-0000-0000FA030000}"/>
    <cellStyle name="Normal 52" xfId="1019" xr:uid="{00000000-0005-0000-0000-0000FB030000}"/>
    <cellStyle name="Normal 53" xfId="1020" xr:uid="{00000000-0005-0000-0000-0000FC030000}"/>
    <cellStyle name="Normal 54" xfId="1021" xr:uid="{00000000-0005-0000-0000-0000FD030000}"/>
    <cellStyle name="Normal 55" xfId="1022" xr:uid="{00000000-0005-0000-0000-0000FE030000}"/>
    <cellStyle name="Normal 56" xfId="1023" xr:uid="{00000000-0005-0000-0000-0000FF030000}"/>
    <cellStyle name="Normal 57" xfId="1024" xr:uid="{00000000-0005-0000-0000-000000040000}"/>
    <cellStyle name="Normal 58" xfId="1025" xr:uid="{00000000-0005-0000-0000-000001040000}"/>
    <cellStyle name="Normal 59" xfId="1026" xr:uid="{00000000-0005-0000-0000-000002040000}"/>
    <cellStyle name="Normal 6" xfId="1027" xr:uid="{00000000-0005-0000-0000-000003040000}"/>
    <cellStyle name="Normal 60" xfId="1028" xr:uid="{00000000-0005-0000-0000-000004040000}"/>
    <cellStyle name="Normal 61" xfId="1029" xr:uid="{00000000-0005-0000-0000-000005040000}"/>
    <cellStyle name="Normal 62" xfId="1030" xr:uid="{00000000-0005-0000-0000-000006040000}"/>
    <cellStyle name="Normal 63" xfId="1031" xr:uid="{00000000-0005-0000-0000-000007040000}"/>
    <cellStyle name="Normal 64" xfId="1032" xr:uid="{00000000-0005-0000-0000-000008040000}"/>
    <cellStyle name="Normal 65" xfId="1033" xr:uid="{00000000-0005-0000-0000-000009040000}"/>
    <cellStyle name="Normal 66" xfId="1034" xr:uid="{00000000-0005-0000-0000-00000A040000}"/>
    <cellStyle name="Normal 67" xfId="1035" xr:uid="{00000000-0005-0000-0000-00000B040000}"/>
    <cellStyle name="Normal 68" xfId="1036" xr:uid="{00000000-0005-0000-0000-00000C040000}"/>
    <cellStyle name="Normal 69" xfId="1037" xr:uid="{00000000-0005-0000-0000-00000D040000}"/>
    <cellStyle name="Normal 7" xfId="1038" xr:uid="{00000000-0005-0000-0000-00000E040000}"/>
    <cellStyle name="Normal 70" xfId="1039" xr:uid="{00000000-0005-0000-0000-00000F040000}"/>
    <cellStyle name="Normal 71" xfId="1040" xr:uid="{00000000-0005-0000-0000-000010040000}"/>
    <cellStyle name="Normal 72" xfId="1041" xr:uid="{00000000-0005-0000-0000-000011040000}"/>
    <cellStyle name="Normal 73" xfId="1042" xr:uid="{00000000-0005-0000-0000-000012040000}"/>
    <cellStyle name="Normal 74" xfId="1043" xr:uid="{00000000-0005-0000-0000-000013040000}"/>
    <cellStyle name="Normal 75" xfId="1044" xr:uid="{00000000-0005-0000-0000-000014040000}"/>
    <cellStyle name="Normal 76" xfId="1045" xr:uid="{00000000-0005-0000-0000-000015040000}"/>
    <cellStyle name="Normal 77" xfId="1046" xr:uid="{00000000-0005-0000-0000-000016040000}"/>
    <cellStyle name="Normal 78" xfId="1047" xr:uid="{00000000-0005-0000-0000-000017040000}"/>
    <cellStyle name="Normal 79" xfId="1048" xr:uid="{00000000-0005-0000-0000-000018040000}"/>
    <cellStyle name="Normal 8" xfId="1049" xr:uid="{00000000-0005-0000-0000-000019040000}"/>
    <cellStyle name="Normal 80" xfId="1050" xr:uid="{00000000-0005-0000-0000-00001A040000}"/>
    <cellStyle name="Normal 81" xfId="1051" xr:uid="{00000000-0005-0000-0000-00001B040000}"/>
    <cellStyle name="Normal 82" xfId="1052" xr:uid="{00000000-0005-0000-0000-00001C040000}"/>
    <cellStyle name="Normal 83" xfId="1053" xr:uid="{00000000-0005-0000-0000-00001D040000}"/>
    <cellStyle name="Normal 84" xfId="1054" xr:uid="{00000000-0005-0000-0000-00001E040000}"/>
    <cellStyle name="Normal 85" xfId="1055" xr:uid="{00000000-0005-0000-0000-00001F040000}"/>
    <cellStyle name="Normal 86" xfId="1056" xr:uid="{00000000-0005-0000-0000-000020040000}"/>
    <cellStyle name="Normal 87" xfId="1057" xr:uid="{00000000-0005-0000-0000-000021040000}"/>
    <cellStyle name="Normal 88" xfId="1058" xr:uid="{00000000-0005-0000-0000-000022040000}"/>
    <cellStyle name="Normal 89" xfId="1059" xr:uid="{00000000-0005-0000-0000-000023040000}"/>
    <cellStyle name="Normal 9" xfId="1060" xr:uid="{00000000-0005-0000-0000-000024040000}"/>
    <cellStyle name="Normal 9 2" xfId="1313" xr:uid="{4DDC3620-B75E-46FC-AD78-E92743A2043E}"/>
    <cellStyle name="Normal 90" xfId="1061" xr:uid="{00000000-0005-0000-0000-000025040000}"/>
    <cellStyle name="Normal 91" xfId="1062" xr:uid="{00000000-0005-0000-0000-000026040000}"/>
    <cellStyle name="Normal 92" xfId="1063" xr:uid="{00000000-0005-0000-0000-000027040000}"/>
    <cellStyle name="Normal 93" xfId="1064" xr:uid="{00000000-0005-0000-0000-000028040000}"/>
    <cellStyle name="Normal 94" xfId="1065" xr:uid="{00000000-0005-0000-0000-000029040000}"/>
    <cellStyle name="Normal 95" xfId="1066" xr:uid="{00000000-0005-0000-0000-00002A040000}"/>
    <cellStyle name="Normal 96" xfId="1067" xr:uid="{00000000-0005-0000-0000-00002B040000}"/>
    <cellStyle name="Normal 97" xfId="1068" xr:uid="{00000000-0005-0000-0000-00002C040000}"/>
    <cellStyle name="Normal 98" xfId="1069" xr:uid="{00000000-0005-0000-0000-00002D040000}"/>
    <cellStyle name="Normal 99" xfId="1070" xr:uid="{00000000-0005-0000-0000-00002E040000}"/>
    <cellStyle name="Normál_MIT Template Final (3)" xfId="1071" xr:uid="{00000000-0005-0000-0000-00002F040000}"/>
    <cellStyle name="Per cent" xfId="1089" builtinId="5"/>
    <cellStyle name="Percent 2" xfId="1072" xr:uid="{00000000-0005-0000-0000-000031040000}"/>
    <cellStyle name="Percent 2 2" xfId="1073" xr:uid="{00000000-0005-0000-0000-000032040000}"/>
    <cellStyle name="Percent 2 3" xfId="1074" xr:uid="{00000000-0005-0000-0000-000033040000}"/>
    <cellStyle name="Percent 2 4" xfId="1075" xr:uid="{00000000-0005-0000-0000-000034040000}"/>
    <cellStyle name="Percent 2 5" xfId="1076" xr:uid="{00000000-0005-0000-0000-000035040000}"/>
    <cellStyle name="Percent 2 6" xfId="1311" xr:uid="{8240288B-C361-4015-81BD-8E6D6E85DB43}"/>
    <cellStyle name="Percent 3" xfId="1077" xr:uid="{00000000-0005-0000-0000-000036040000}"/>
    <cellStyle name="Percent 3 2" xfId="1078" xr:uid="{00000000-0005-0000-0000-000037040000}"/>
    <cellStyle name="Percent 3 3" xfId="1079" xr:uid="{00000000-0005-0000-0000-000038040000}"/>
    <cellStyle name="Percent 4" xfId="1080" xr:uid="{00000000-0005-0000-0000-000039040000}"/>
    <cellStyle name="Percent 5" xfId="1081" xr:uid="{00000000-0005-0000-0000-00003A040000}"/>
    <cellStyle name="Percent 6" xfId="1082" xr:uid="{00000000-0005-0000-0000-00003B040000}"/>
    <cellStyle name="Product Title" xfId="1083" xr:uid="{00000000-0005-0000-0000-00003C040000}"/>
    <cellStyle name="Product Title 2" xfId="1084" xr:uid="{00000000-0005-0000-0000-00003D040000}"/>
    <cellStyle name="Sheet Title" xfId="1085" xr:uid="{00000000-0005-0000-0000-00003E040000}"/>
    <cellStyle name="Style 1" xfId="1086" xr:uid="{00000000-0005-0000-0000-00003F040000}"/>
    <cellStyle name="Text" xfId="1087" xr:uid="{00000000-0005-0000-0000-000040040000}"/>
    <cellStyle name="Text 2" xfId="1088" xr:uid="{00000000-0005-0000-0000-000041040000}"/>
  </cellStyles>
  <dxfs count="1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0DA"/>
      <color rgb="FF974706"/>
      <color rgb="FFF2F2F2"/>
      <color rgb="FFB3CB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B1:D15"/>
  <sheetViews>
    <sheetView showGridLines="0" showRowColHeaders="0" tabSelected="1" view="pageBreakPreview" zoomScaleNormal="100" zoomScaleSheetLayoutView="100" workbookViewId="0">
      <selection activeCell="C11" sqref="C11"/>
    </sheetView>
  </sheetViews>
  <sheetFormatPr baseColWidth="10" defaultColWidth="9.1640625" defaultRowHeight="26"/>
  <cols>
    <col min="1" max="2" width="1.6640625" customWidth="1"/>
    <col min="3" max="3" width="60.33203125" style="1" customWidth="1"/>
    <col min="4" max="4" width="1.6640625" customWidth="1"/>
    <col min="5" max="5" width="1.83203125" customWidth="1"/>
  </cols>
  <sheetData>
    <row r="1" spans="2:4" ht="7.5" customHeight="1"/>
    <row r="2" spans="2:4">
      <c r="B2" s="10"/>
      <c r="C2" s="9"/>
      <c r="D2" s="8"/>
    </row>
    <row r="3" spans="2:4" ht="189">
      <c r="B3" s="5"/>
      <c r="C3" s="331" t="s">
        <v>0</v>
      </c>
      <c r="D3" s="4"/>
    </row>
    <row r="4" spans="2:4" ht="24">
      <c r="B4" s="5"/>
      <c r="C4" s="7"/>
      <c r="D4" s="4"/>
    </row>
    <row r="5" spans="2:4" ht="45" customHeight="1">
      <c r="B5" s="5"/>
      <c r="C5" s="365" t="s">
        <v>1</v>
      </c>
      <c r="D5" s="4"/>
    </row>
    <row r="6" spans="2:4" ht="60" customHeight="1">
      <c r="B6" s="5"/>
      <c r="C6" s="365"/>
      <c r="D6" s="4"/>
    </row>
    <row r="7" spans="2:4" ht="26.25" customHeight="1">
      <c r="B7" s="5"/>
      <c r="D7" s="4"/>
    </row>
    <row r="8" spans="2:4" ht="17">
      <c r="B8" s="5"/>
      <c r="C8" s="6" t="s">
        <v>2</v>
      </c>
      <c r="D8" s="4"/>
    </row>
    <row r="9" spans="2:4" ht="16">
      <c r="B9" s="5"/>
      <c r="C9" s="311">
        <f>DATE(2024,4,5)-28</f>
        <v>45359</v>
      </c>
      <c r="D9" s="4"/>
    </row>
    <row r="10" spans="2:4" ht="17">
      <c r="B10" s="5"/>
      <c r="C10" s="6" t="s">
        <v>3</v>
      </c>
      <c r="D10" s="4"/>
    </row>
    <row r="11" spans="2:4" ht="16">
      <c r="B11" s="5"/>
      <c r="C11" s="311">
        <f>C9+164</f>
        <v>45523</v>
      </c>
      <c r="D11" s="4"/>
    </row>
    <row r="12" spans="2:4" ht="17">
      <c r="B12" s="5"/>
      <c r="C12" s="6" t="s">
        <v>4</v>
      </c>
      <c r="D12" s="4"/>
    </row>
    <row r="13" spans="2:4" ht="16">
      <c r="B13" s="5"/>
      <c r="C13" s="311">
        <f>C11+6*7</f>
        <v>45565</v>
      </c>
      <c r="D13" s="4"/>
    </row>
    <row r="14" spans="2:4" ht="15.75" customHeight="1">
      <c r="B14" s="3"/>
      <c r="C14" s="11"/>
      <c r="D14" s="2"/>
    </row>
    <row r="15" spans="2:4" ht="9.75" customHeight="1"/>
  </sheetData>
  <sheetProtection selectLockedCells="1"/>
  <mergeCells count="1">
    <mergeCell ref="C5:C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&amp;L&amp;8&amp;F
&amp;A&amp;C&amp;8Page &amp;P of &amp;N&amp;R&amp;8&amp;D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BZ89"/>
  <sheetViews>
    <sheetView showGridLines="0" view="pageBreakPreview" zoomScaleNormal="85" zoomScaleSheetLayoutView="70" workbookViewId="0">
      <pane xSplit="4" ySplit="3" topLeftCell="E60" activePane="bottomRight" state="frozen"/>
      <selection pane="topRight" activeCell="C35" sqref="C35"/>
      <selection pane="bottomLeft" activeCell="C35" sqref="C35"/>
      <selection pane="bottomRight" activeCell="B84" sqref="B84:D89"/>
    </sheetView>
  </sheetViews>
  <sheetFormatPr baseColWidth="10" defaultColWidth="9.1640625" defaultRowHeight="15"/>
  <cols>
    <col min="1" max="1" width="0.6640625" customWidth="1"/>
    <col min="2" max="2" width="16.33203125" customWidth="1"/>
    <col min="3" max="3" width="19.33203125" customWidth="1"/>
    <col min="4" max="4" width="17.33203125" bestFit="1" customWidth="1"/>
    <col min="5" max="6" width="14.33203125" bestFit="1" customWidth="1"/>
    <col min="7" max="7" width="16.83203125" bestFit="1" customWidth="1"/>
    <col min="8" max="14" width="16.33203125" bestFit="1" customWidth="1"/>
    <col min="15" max="15" width="17.33203125" bestFit="1" customWidth="1"/>
    <col min="16" max="17" width="16.33203125" bestFit="1" customWidth="1"/>
    <col min="18" max="18" width="18.33203125" bestFit="1" customWidth="1"/>
    <col min="19" max="30" width="16.83203125" bestFit="1" customWidth="1"/>
    <col min="31" max="31" width="17.83203125" bestFit="1" customWidth="1"/>
    <col min="32" max="41" width="16.33203125" bestFit="1" customWidth="1"/>
    <col min="42" max="42" width="18.33203125" bestFit="1" customWidth="1"/>
    <col min="43" max="53" width="16.33203125" bestFit="1" customWidth="1"/>
    <col min="54" max="54" width="15.83203125" bestFit="1" customWidth="1"/>
    <col min="55" max="66" width="16.33203125" bestFit="1" customWidth="1"/>
    <col min="67" max="78" width="15.83203125" bestFit="1" customWidth="1"/>
  </cols>
  <sheetData>
    <row r="1" spans="2:78" ht="3.75" customHeight="1"/>
    <row r="2" spans="2:78" s="33" customFormat="1">
      <c r="B2" s="376" t="s">
        <v>5</v>
      </c>
      <c r="C2" s="378"/>
      <c r="D2" s="396" t="s">
        <v>6</v>
      </c>
      <c r="E2" s="382" t="s">
        <v>7</v>
      </c>
      <c r="F2" s="383"/>
      <c r="G2" s="367">
        <v>1</v>
      </c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8"/>
      <c r="S2" s="366">
        <f>+G2+1</f>
        <v>2</v>
      </c>
      <c r="T2" s="367"/>
      <c r="U2" s="367"/>
      <c r="V2" s="367"/>
      <c r="W2" s="367"/>
      <c r="X2" s="367"/>
      <c r="Y2" s="367"/>
      <c r="Z2" s="367"/>
      <c r="AA2" s="367"/>
      <c r="AB2" s="367"/>
      <c r="AC2" s="367"/>
      <c r="AD2" s="368"/>
      <c r="AE2" s="366">
        <f>+S2+1</f>
        <v>3</v>
      </c>
      <c r="AF2" s="367"/>
      <c r="AG2" s="367"/>
      <c r="AH2" s="367"/>
      <c r="AI2" s="367"/>
      <c r="AJ2" s="367"/>
      <c r="AK2" s="367"/>
      <c r="AL2" s="367"/>
      <c r="AM2" s="367"/>
      <c r="AN2" s="367"/>
      <c r="AO2" s="367"/>
      <c r="AP2" s="368"/>
      <c r="AQ2" s="366">
        <f>+AE2+1</f>
        <v>4</v>
      </c>
      <c r="AR2" s="367"/>
      <c r="AS2" s="367"/>
      <c r="AT2" s="367"/>
      <c r="AU2" s="367"/>
      <c r="AV2" s="367"/>
      <c r="AW2" s="367"/>
      <c r="AX2" s="367"/>
      <c r="AY2" s="367"/>
      <c r="AZ2" s="367"/>
      <c r="BA2" s="367"/>
      <c r="BB2" s="368"/>
      <c r="BC2" s="366">
        <f>+AQ2+1</f>
        <v>5</v>
      </c>
      <c r="BD2" s="367"/>
      <c r="BE2" s="367"/>
      <c r="BF2" s="367"/>
      <c r="BG2" s="367"/>
      <c r="BH2" s="367"/>
      <c r="BI2" s="367"/>
      <c r="BJ2" s="367"/>
      <c r="BK2" s="367"/>
      <c r="BL2" s="367"/>
      <c r="BM2" s="367"/>
      <c r="BN2" s="368"/>
      <c r="BO2" s="366">
        <f>+BC2+1</f>
        <v>6</v>
      </c>
      <c r="BP2" s="367"/>
      <c r="BQ2" s="367"/>
      <c r="BR2" s="367"/>
      <c r="BS2" s="367"/>
      <c r="BT2" s="367"/>
      <c r="BU2" s="367"/>
      <c r="BV2" s="367"/>
      <c r="BW2" s="367"/>
      <c r="BX2" s="367"/>
      <c r="BY2" s="367"/>
      <c r="BZ2" s="368"/>
    </row>
    <row r="3" spans="2:78" s="33" customFormat="1">
      <c r="B3" s="379"/>
      <c r="C3" s="381"/>
      <c r="D3" s="397"/>
      <c r="E3" s="34">
        <f>+'Title Page'!C11</f>
        <v>45523</v>
      </c>
      <c r="F3" s="35">
        <f>DATE(YEAR(E3),MONTH(E3)+2,1)-1</f>
        <v>45565</v>
      </c>
      <c r="G3" s="133">
        <f>DATE(YEAR(F3),MONTH(F3)+2,1)-1</f>
        <v>45596</v>
      </c>
      <c r="H3" s="36">
        <f t="shared" ref="H3:BS3" si="0">DATE(YEAR(G3),MONTH(G3)+2,1)-1</f>
        <v>45626</v>
      </c>
      <c r="I3" s="36">
        <f t="shared" si="0"/>
        <v>45657</v>
      </c>
      <c r="J3" s="36">
        <f t="shared" si="0"/>
        <v>45688</v>
      </c>
      <c r="K3" s="36">
        <f t="shared" si="0"/>
        <v>45716</v>
      </c>
      <c r="L3" s="36">
        <f t="shared" si="0"/>
        <v>45747</v>
      </c>
      <c r="M3" s="36">
        <f t="shared" si="0"/>
        <v>45777</v>
      </c>
      <c r="N3" s="36">
        <f t="shared" si="0"/>
        <v>45808</v>
      </c>
      <c r="O3" s="36">
        <f t="shared" si="0"/>
        <v>45838</v>
      </c>
      <c r="P3" s="36">
        <f t="shared" si="0"/>
        <v>45869</v>
      </c>
      <c r="Q3" s="36">
        <f t="shared" si="0"/>
        <v>45900</v>
      </c>
      <c r="R3" s="35">
        <f t="shared" si="0"/>
        <v>45930</v>
      </c>
      <c r="S3" s="34">
        <f t="shared" si="0"/>
        <v>45961</v>
      </c>
      <c r="T3" s="36">
        <f t="shared" si="0"/>
        <v>45991</v>
      </c>
      <c r="U3" s="36">
        <f t="shared" si="0"/>
        <v>46022</v>
      </c>
      <c r="V3" s="36">
        <f t="shared" si="0"/>
        <v>46053</v>
      </c>
      <c r="W3" s="36">
        <f t="shared" si="0"/>
        <v>46081</v>
      </c>
      <c r="X3" s="36">
        <f t="shared" si="0"/>
        <v>46112</v>
      </c>
      <c r="Y3" s="36">
        <f t="shared" si="0"/>
        <v>46142</v>
      </c>
      <c r="Z3" s="36">
        <f t="shared" si="0"/>
        <v>46173</v>
      </c>
      <c r="AA3" s="36">
        <f t="shared" si="0"/>
        <v>46203</v>
      </c>
      <c r="AB3" s="36">
        <f t="shared" si="0"/>
        <v>46234</v>
      </c>
      <c r="AC3" s="36">
        <f t="shared" si="0"/>
        <v>46265</v>
      </c>
      <c r="AD3" s="35">
        <f t="shared" si="0"/>
        <v>46295</v>
      </c>
      <c r="AE3" s="34">
        <f t="shared" si="0"/>
        <v>46326</v>
      </c>
      <c r="AF3" s="36">
        <f t="shared" si="0"/>
        <v>46356</v>
      </c>
      <c r="AG3" s="36">
        <f t="shared" si="0"/>
        <v>46387</v>
      </c>
      <c r="AH3" s="36">
        <f t="shared" si="0"/>
        <v>46418</v>
      </c>
      <c r="AI3" s="36">
        <f t="shared" si="0"/>
        <v>46446</v>
      </c>
      <c r="AJ3" s="36">
        <f t="shared" si="0"/>
        <v>46477</v>
      </c>
      <c r="AK3" s="36">
        <f t="shared" si="0"/>
        <v>46507</v>
      </c>
      <c r="AL3" s="36">
        <f t="shared" si="0"/>
        <v>46538</v>
      </c>
      <c r="AM3" s="36">
        <f t="shared" si="0"/>
        <v>46568</v>
      </c>
      <c r="AN3" s="36">
        <f t="shared" si="0"/>
        <v>46599</v>
      </c>
      <c r="AO3" s="36">
        <f t="shared" si="0"/>
        <v>46630</v>
      </c>
      <c r="AP3" s="35">
        <f t="shared" si="0"/>
        <v>46660</v>
      </c>
      <c r="AQ3" s="34">
        <f t="shared" si="0"/>
        <v>46691</v>
      </c>
      <c r="AR3" s="36">
        <f t="shared" si="0"/>
        <v>46721</v>
      </c>
      <c r="AS3" s="36">
        <f t="shared" si="0"/>
        <v>46752</v>
      </c>
      <c r="AT3" s="36">
        <f t="shared" si="0"/>
        <v>46783</v>
      </c>
      <c r="AU3" s="36">
        <f t="shared" si="0"/>
        <v>46812</v>
      </c>
      <c r="AV3" s="36">
        <f t="shared" si="0"/>
        <v>46843</v>
      </c>
      <c r="AW3" s="36">
        <f t="shared" si="0"/>
        <v>46873</v>
      </c>
      <c r="AX3" s="36">
        <f t="shared" si="0"/>
        <v>46904</v>
      </c>
      <c r="AY3" s="36">
        <f t="shared" si="0"/>
        <v>46934</v>
      </c>
      <c r="AZ3" s="36">
        <f t="shared" si="0"/>
        <v>46965</v>
      </c>
      <c r="BA3" s="36">
        <f t="shared" si="0"/>
        <v>46996</v>
      </c>
      <c r="BB3" s="35">
        <f t="shared" si="0"/>
        <v>47026</v>
      </c>
      <c r="BC3" s="34">
        <f t="shared" si="0"/>
        <v>47057</v>
      </c>
      <c r="BD3" s="36">
        <f t="shared" si="0"/>
        <v>47087</v>
      </c>
      <c r="BE3" s="36">
        <f t="shared" si="0"/>
        <v>47118</v>
      </c>
      <c r="BF3" s="36">
        <f t="shared" si="0"/>
        <v>47149</v>
      </c>
      <c r="BG3" s="36">
        <f t="shared" si="0"/>
        <v>47177</v>
      </c>
      <c r="BH3" s="36">
        <f t="shared" si="0"/>
        <v>47208</v>
      </c>
      <c r="BI3" s="36">
        <f t="shared" si="0"/>
        <v>47238</v>
      </c>
      <c r="BJ3" s="36">
        <f t="shared" si="0"/>
        <v>47269</v>
      </c>
      <c r="BK3" s="36">
        <f t="shared" si="0"/>
        <v>47299</v>
      </c>
      <c r="BL3" s="36">
        <f t="shared" si="0"/>
        <v>47330</v>
      </c>
      <c r="BM3" s="36">
        <f t="shared" si="0"/>
        <v>47361</v>
      </c>
      <c r="BN3" s="35">
        <f t="shared" si="0"/>
        <v>47391</v>
      </c>
      <c r="BO3" s="34">
        <f t="shared" si="0"/>
        <v>47422</v>
      </c>
      <c r="BP3" s="36">
        <f t="shared" si="0"/>
        <v>47452</v>
      </c>
      <c r="BQ3" s="36">
        <f t="shared" si="0"/>
        <v>47483</v>
      </c>
      <c r="BR3" s="36">
        <f t="shared" si="0"/>
        <v>47514</v>
      </c>
      <c r="BS3" s="36">
        <f t="shared" si="0"/>
        <v>47542</v>
      </c>
      <c r="BT3" s="36">
        <f t="shared" ref="BT3:BZ3" si="1">DATE(YEAR(BS3),MONTH(BS3)+2,1)-1</f>
        <v>47573</v>
      </c>
      <c r="BU3" s="36">
        <f t="shared" si="1"/>
        <v>47603</v>
      </c>
      <c r="BV3" s="36">
        <f t="shared" si="1"/>
        <v>47634</v>
      </c>
      <c r="BW3" s="36">
        <f t="shared" si="1"/>
        <v>47664</v>
      </c>
      <c r="BX3" s="36">
        <f t="shared" si="1"/>
        <v>47695</v>
      </c>
      <c r="BY3" s="36">
        <f t="shared" si="1"/>
        <v>47726</v>
      </c>
      <c r="BZ3" s="35">
        <f t="shared" si="1"/>
        <v>47756</v>
      </c>
    </row>
    <row r="4" spans="2:78">
      <c r="B4" s="376" t="str" cm="1">
        <f t="array" aca="1" ref="B4" ca="1">MID(CELL("filename",Gosforth!B2),FIND("]",CELL("filename"))+1,20)</f>
        <v>Gosforth</v>
      </c>
      <c r="C4" s="378"/>
      <c r="D4" s="37" t="s">
        <v>8</v>
      </c>
      <c r="E4" s="38">
        <f>Gosforth!H16</f>
        <v>0</v>
      </c>
      <c r="F4" s="39">
        <f>Gosforth!I16</f>
        <v>0</v>
      </c>
      <c r="G4" s="134">
        <f>Gosforth!J16</f>
        <v>0</v>
      </c>
      <c r="H4" s="40">
        <f>Gosforth!K16</f>
        <v>0</v>
      </c>
      <c r="I4" s="40">
        <f>Gosforth!L16</f>
        <v>0</v>
      </c>
      <c r="J4" s="40">
        <f>Gosforth!M16</f>
        <v>0</v>
      </c>
      <c r="K4" s="40">
        <f>Gosforth!N16</f>
        <v>0</v>
      </c>
      <c r="L4" s="40">
        <f>Gosforth!O16</f>
        <v>0</v>
      </c>
      <c r="M4" s="40">
        <f>Gosforth!P16</f>
        <v>0</v>
      </c>
      <c r="N4" s="40">
        <f>Gosforth!Q16</f>
        <v>0</v>
      </c>
      <c r="O4" s="40">
        <f>Gosforth!R16</f>
        <v>0</v>
      </c>
      <c r="P4" s="40">
        <f>Gosforth!S16</f>
        <v>0</v>
      </c>
      <c r="Q4" s="40">
        <f>Gosforth!T16</f>
        <v>0</v>
      </c>
      <c r="R4" s="39">
        <f>Gosforth!U16</f>
        <v>0</v>
      </c>
      <c r="S4" s="38">
        <f>Gosforth!V16</f>
        <v>0</v>
      </c>
      <c r="T4" s="40">
        <f>Gosforth!W16</f>
        <v>0</v>
      </c>
      <c r="U4" s="40">
        <f>Gosforth!X16</f>
        <v>0</v>
      </c>
      <c r="V4" s="40">
        <f>Gosforth!Y16</f>
        <v>0</v>
      </c>
      <c r="W4" s="40">
        <f>Gosforth!Z16</f>
        <v>0</v>
      </c>
      <c r="X4" s="40">
        <f>Gosforth!AA16</f>
        <v>0</v>
      </c>
      <c r="Y4" s="40">
        <f>Gosforth!AB16</f>
        <v>0</v>
      </c>
      <c r="Z4" s="40">
        <f>Gosforth!AC16</f>
        <v>0</v>
      </c>
      <c r="AA4" s="40">
        <f>Gosforth!AD16</f>
        <v>0</v>
      </c>
      <c r="AB4" s="40">
        <f>Gosforth!AE16</f>
        <v>0</v>
      </c>
      <c r="AC4" s="40">
        <f>Gosforth!AF16</f>
        <v>0</v>
      </c>
      <c r="AD4" s="39">
        <f>Gosforth!AG16</f>
        <v>0</v>
      </c>
      <c r="AE4" s="38">
        <f>Gosforth!AH16</f>
        <v>0</v>
      </c>
      <c r="AF4" s="40">
        <f>Gosforth!AI16</f>
        <v>0</v>
      </c>
      <c r="AG4" s="40">
        <f>Gosforth!AJ16</f>
        <v>0</v>
      </c>
      <c r="AH4" s="40">
        <f>Gosforth!AK16</f>
        <v>0</v>
      </c>
      <c r="AI4" s="40">
        <f>Gosforth!AL16</f>
        <v>0</v>
      </c>
      <c r="AJ4" s="40">
        <f>Gosforth!AM16</f>
        <v>0</v>
      </c>
      <c r="AK4" s="40">
        <f>Gosforth!AN16</f>
        <v>0</v>
      </c>
      <c r="AL4" s="40">
        <f>Gosforth!AO16</f>
        <v>0</v>
      </c>
      <c r="AM4" s="40">
        <f>Gosforth!AP16</f>
        <v>0</v>
      </c>
      <c r="AN4" s="40">
        <f>Gosforth!AQ16</f>
        <v>0</v>
      </c>
      <c r="AO4" s="40">
        <f>Gosforth!AR16</f>
        <v>0</v>
      </c>
      <c r="AP4" s="39">
        <f>Gosforth!AS16</f>
        <v>0</v>
      </c>
      <c r="AQ4" s="38">
        <f>Gosforth!AT16</f>
        <v>0</v>
      </c>
      <c r="AR4" s="40">
        <f>Gosforth!AU16</f>
        <v>0</v>
      </c>
      <c r="AS4" s="40">
        <f>Gosforth!AV16</f>
        <v>0</v>
      </c>
      <c r="AT4" s="40">
        <f>Gosforth!AW16</f>
        <v>0</v>
      </c>
      <c r="AU4" s="40">
        <f>Gosforth!AX16</f>
        <v>0</v>
      </c>
      <c r="AV4" s="40">
        <f>Gosforth!AY16</f>
        <v>0</v>
      </c>
      <c r="AW4" s="40">
        <f>Gosforth!AZ16</f>
        <v>0</v>
      </c>
      <c r="AX4" s="40">
        <f>Gosforth!BA16</f>
        <v>0</v>
      </c>
      <c r="AY4" s="40">
        <f>Gosforth!BB16</f>
        <v>0</v>
      </c>
      <c r="AZ4" s="40">
        <f>Gosforth!BC16</f>
        <v>0</v>
      </c>
      <c r="BA4" s="40">
        <f>Gosforth!BD16</f>
        <v>0</v>
      </c>
      <c r="BB4" s="39">
        <f>Gosforth!BE16</f>
        <v>0</v>
      </c>
      <c r="BC4" s="38">
        <f>Gosforth!BF16</f>
        <v>0</v>
      </c>
      <c r="BD4" s="40">
        <f>Gosforth!BG16</f>
        <v>0</v>
      </c>
      <c r="BE4" s="40">
        <f>Gosforth!BH16</f>
        <v>0</v>
      </c>
      <c r="BF4" s="40">
        <f>Gosforth!BI16</f>
        <v>0</v>
      </c>
      <c r="BG4" s="40">
        <f>Gosforth!BJ16</f>
        <v>0</v>
      </c>
      <c r="BH4" s="40">
        <f>Gosforth!BK16</f>
        <v>0</v>
      </c>
      <c r="BI4" s="40">
        <f>Gosforth!BL16</f>
        <v>0</v>
      </c>
      <c r="BJ4" s="40">
        <f>Gosforth!BM16</f>
        <v>0</v>
      </c>
      <c r="BK4" s="40">
        <f>Gosforth!BN16</f>
        <v>0</v>
      </c>
      <c r="BL4" s="40">
        <f>Gosforth!BO16</f>
        <v>0</v>
      </c>
      <c r="BM4" s="40">
        <f>Gosforth!BP16</f>
        <v>0</v>
      </c>
      <c r="BN4" s="39">
        <f>Gosforth!BQ16</f>
        <v>0</v>
      </c>
      <c r="BO4" s="38">
        <f>Gosforth!BR16</f>
        <v>0</v>
      </c>
      <c r="BP4" s="40">
        <f>Gosforth!BS16</f>
        <v>0</v>
      </c>
      <c r="BQ4" s="40">
        <f>Gosforth!BT16</f>
        <v>0</v>
      </c>
      <c r="BR4" s="40">
        <f>Gosforth!BU16</f>
        <v>0</v>
      </c>
      <c r="BS4" s="40">
        <f>Gosforth!BV16</f>
        <v>0</v>
      </c>
      <c r="BT4" s="40">
        <f>Gosforth!BW16</f>
        <v>0</v>
      </c>
      <c r="BU4" s="40">
        <f>Gosforth!BX16</f>
        <v>0</v>
      </c>
      <c r="BV4" s="40">
        <f>Gosforth!BY16</f>
        <v>0</v>
      </c>
      <c r="BW4" s="40">
        <f>Gosforth!BZ16</f>
        <v>0</v>
      </c>
      <c r="BX4" s="40">
        <f>Gosforth!CA16</f>
        <v>0</v>
      </c>
      <c r="BY4" s="40">
        <f>Gosforth!CB16</f>
        <v>0</v>
      </c>
      <c r="BZ4" s="39">
        <f>Gosforth!CC16</f>
        <v>0</v>
      </c>
    </row>
    <row r="5" spans="2:78" ht="15" customHeight="1">
      <c r="B5" s="391"/>
      <c r="C5" s="392"/>
      <c r="D5" s="41" t="s">
        <v>9</v>
      </c>
      <c r="E5" s="42">
        <f>Gosforth!H17</f>
        <v>0</v>
      </c>
      <c r="F5" s="43">
        <f>Gosforth!I17</f>
        <v>0</v>
      </c>
      <c r="G5" s="135">
        <f>Gosforth!J17</f>
        <v>0</v>
      </c>
      <c r="H5" s="44">
        <f>Gosforth!K17</f>
        <v>0</v>
      </c>
      <c r="I5" s="44">
        <f>Gosforth!L17</f>
        <v>0</v>
      </c>
      <c r="J5" s="44">
        <f>Gosforth!M17</f>
        <v>0</v>
      </c>
      <c r="K5" s="44">
        <f>Gosforth!N17</f>
        <v>0</v>
      </c>
      <c r="L5" s="44">
        <f>Gosforth!O17</f>
        <v>0</v>
      </c>
      <c r="M5" s="44">
        <f>Gosforth!P17</f>
        <v>0</v>
      </c>
      <c r="N5" s="44">
        <f>Gosforth!Q17</f>
        <v>0</v>
      </c>
      <c r="O5" s="44">
        <f>Gosforth!R17</f>
        <v>0</v>
      </c>
      <c r="P5" s="44">
        <f>Gosforth!S17</f>
        <v>0</v>
      </c>
      <c r="Q5" s="44">
        <f>Gosforth!T17</f>
        <v>0</v>
      </c>
      <c r="R5" s="43">
        <f>Gosforth!U17</f>
        <v>0</v>
      </c>
      <c r="S5" s="42">
        <f>Gosforth!V17</f>
        <v>0</v>
      </c>
      <c r="T5" s="44">
        <f>Gosforth!W17</f>
        <v>0</v>
      </c>
      <c r="U5" s="44">
        <f>Gosforth!X17</f>
        <v>0</v>
      </c>
      <c r="V5" s="44">
        <f>Gosforth!Y17</f>
        <v>0</v>
      </c>
      <c r="W5" s="44">
        <f>Gosforth!Z17</f>
        <v>0</v>
      </c>
      <c r="X5" s="44">
        <f>Gosforth!AA17</f>
        <v>0</v>
      </c>
      <c r="Y5" s="44">
        <f>Gosforth!AB17</f>
        <v>0</v>
      </c>
      <c r="Z5" s="44">
        <f>Gosforth!AC17</f>
        <v>0</v>
      </c>
      <c r="AA5" s="44">
        <f>Gosforth!AD17</f>
        <v>0</v>
      </c>
      <c r="AB5" s="44">
        <f>Gosforth!AE17</f>
        <v>0</v>
      </c>
      <c r="AC5" s="44">
        <f>Gosforth!AF17</f>
        <v>0</v>
      </c>
      <c r="AD5" s="43">
        <f>Gosforth!AG17</f>
        <v>0</v>
      </c>
      <c r="AE5" s="42">
        <f>Gosforth!AH17</f>
        <v>0</v>
      </c>
      <c r="AF5" s="44">
        <f>Gosforth!AI17</f>
        <v>0</v>
      </c>
      <c r="AG5" s="44">
        <f>Gosforth!AJ17</f>
        <v>0</v>
      </c>
      <c r="AH5" s="44">
        <f>Gosforth!AK17</f>
        <v>0</v>
      </c>
      <c r="AI5" s="44">
        <f>Gosforth!AL17</f>
        <v>0</v>
      </c>
      <c r="AJ5" s="44">
        <f>Gosforth!AM17</f>
        <v>0</v>
      </c>
      <c r="AK5" s="44">
        <f>Gosforth!AN17</f>
        <v>0</v>
      </c>
      <c r="AL5" s="44">
        <f>Gosforth!AO17</f>
        <v>0</v>
      </c>
      <c r="AM5" s="44">
        <f>Gosforth!AP17</f>
        <v>0</v>
      </c>
      <c r="AN5" s="44">
        <f>Gosforth!AQ17</f>
        <v>0</v>
      </c>
      <c r="AO5" s="44">
        <f>Gosforth!AR17</f>
        <v>0</v>
      </c>
      <c r="AP5" s="43">
        <f>Gosforth!AS17</f>
        <v>0</v>
      </c>
      <c r="AQ5" s="42">
        <f>Gosforth!AT17</f>
        <v>0</v>
      </c>
      <c r="AR5" s="44">
        <f>Gosforth!AU17</f>
        <v>0</v>
      </c>
      <c r="AS5" s="44">
        <f>Gosforth!AV17</f>
        <v>0</v>
      </c>
      <c r="AT5" s="44">
        <f>Gosforth!AW17</f>
        <v>0</v>
      </c>
      <c r="AU5" s="44">
        <f>Gosforth!AX17</f>
        <v>0</v>
      </c>
      <c r="AV5" s="44">
        <f>Gosforth!AY17</f>
        <v>0</v>
      </c>
      <c r="AW5" s="44">
        <f>Gosforth!AZ17</f>
        <v>0</v>
      </c>
      <c r="AX5" s="44">
        <f>Gosforth!BA17</f>
        <v>0</v>
      </c>
      <c r="AY5" s="44">
        <f>Gosforth!BB17</f>
        <v>0</v>
      </c>
      <c r="AZ5" s="44">
        <f>Gosforth!BC17</f>
        <v>0</v>
      </c>
      <c r="BA5" s="44">
        <f>Gosforth!BD17</f>
        <v>0</v>
      </c>
      <c r="BB5" s="43">
        <f>Gosforth!BE17</f>
        <v>0</v>
      </c>
      <c r="BC5" s="42">
        <f>Gosforth!BF17</f>
        <v>0</v>
      </c>
      <c r="BD5" s="44">
        <f>Gosforth!BG17</f>
        <v>0</v>
      </c>
      <c r="BE5" s="44">
        <f>Gosforth!BH17</f>
        <v>0</v>
      </c>
      <c r="BF5" s="44">
        <f>Gosforth!BI17</f>
        <v>0</v>
      </c>
      <c r="BG5" s="44">
        <f>Gosforth!BJ17</f>
        <v>0</v>
      </c>
      <c r="BH5" s="44">
        <f>Gosforth!BK17</f>
        <v>0</v>
      </c>
      <c r="BI5" s="44">
        <f>Gosforth!BL17</f>
        <v>0</v>
      </c>
      <c r="BJ5" s="44">
        <f>Gosforth!BM17</f>
        <v>0</v>
      </c>
      <c r="BK5" s="44">
        <f>Gosforth!BN17</f>
        <v>0</v>
      </c>
      <c r="BL5" s="44">
        <f>Gosforth!BO17</f>
        <v>0</v>
      </c>
      <c r="BM5" s="44">
        <f>Gosforth!BP17</f>
        <v>0</v>
      </c>
      <c r="BN5" s="43">
        <f>Gosforth!BQ17</f>
        <v>0</v>
      </c>
      <c r="BO5" s="42">
        <f>Gosforth!BR17</f>
        <v>0</v>
      </c>
      <c r="BP5" s="44">
        <f>Gosforth!BS17</f>
        <v>0</v>
      </c>
      <c r="BQ5" s="44">
        <f>Gosforth!BT17</f>
        <v>0</v>
      </c>
      <c r="BR5" s="44">
        <f>Gosforth!BU17</f>
        <v>0</v>
      </c>
      <c r="BS5" s="44">
        <f>Gosforth!BV17</f>
        <v>0</v>
      </c>
      <c r="BT5" s="44">
        <f>Gosforth!BW17</f>
        <v>0</v>
      </c>
      <c r="BU5" s="44">
        <f>Gosforth!BX17</f>
        <v>0</v>
      </c>
      <c r="BV5" s="44">
        <f>Gosforth!BY17</f>
        <v>0</v>
      </c>
      <c r="BW5" s="44">
        <f>Gosforth!BZ17</f>
        <v>0</v>
      </c>
      <c r="BX5" s="44">
        <f>Gosforth!CA17</f>
        <v>0</v>
      </c>
      <c r="BY5" s="44">
        <f>Gosforth!CB17</f>
        <v>0</v>
      </c>
      <c r="BZ5" s="43">
        <f>Gosforth!CC17</f>
        <v>0</v>
      </c>
    </row>
    <row r="6" spans="2:78" ht="15" customHeight="1">
      <c r="B6" s="391"/>
      <c r="C6" s="392"/>
      <c r="D6" s="41" t="s">
        <v>10</v>
      </c>
      <c r="E6" s="42">
        <f>Gosforth!H18</f>
        <v>0</v>
      </c>
      <c r="F6" s="43">
        <f>Gosforth!I18</f>
        <v>0</v>
      </c>
      <c r="G6" s="135">
        <f>Gosforth!J18</f>
        <v>0</v>
      </c>
      <c r="H6" s="44">
        <f>Gosforth!K18</f>
        <v>0</v>
      </c>
      <c r="I6" s="44">
        <f>Gosforth!L18</f>
        <v>0</v>
      </c>
      <c r="J6" s="44">
        <f>Gosforth!M18</f>
        <v>0</v>
      </c>
      <c r="K6" s="44">
        <f>Gosforth!N18</f>
        <v>0</v>
      </c>
      <c r="L6" s="44">
        <f>Gosforth!O18</f>
        <v>0</v>
      </c>
      <c r="M6" s="44">
        <f>Gosforth!P18</f>
        <v>0</v>
      </c>
      <c r="N6" s="44">
        <f>Gosforth!Q18</f>
        <v>0</v>
      </c>
      <c r="O6" s="44">
        <f>Gosforth!R18</f>
        <v>0</v>
      </c>
      <c r="P6" s="44">
        <f>Gosforth!S18</f>
        <v>0</v>
      </c>
      <c r="Q6" s="44">
        <f>Gosforth!T18</f>
        <v>0</v>
      </c>
      <c r="R6" s="43">
        <f>Gosforth!U18</f>
        <v>0</v>
      </c>
      <c r="S6" s="42">
        <f>Gosforth!V18</f>
        <v>0</v>
      </c>
      <c r="T6" s="44">
        <f>Gosforth!W18</f>
        <v>0</v>
      </c>
      <c r="U6" s="44">
        <f>Gosforth!X18</f>
        <v>0</v>
      </c>
      <c r="V6" s="44">
        <f>Gosforth!Y18</f>
        <v>0</v>
      </c>
      <c r="W6" s="44">
        <f>Gosforth!Z18</f>
        <v>0</v>
      </c>
      <c r="X6" s="44">
        <f>Gosforth!AA18</f>
        <v>0</v>
      </c>
      <c r="Y6" s="44">
        <f>Gosforth!AB18</f>
        <v>0</v>
      </c>
      <c r="Z6" s="44">
        <f>Gosforth!AC18</f>
        <v>0</v>
      </c>
      <c r="AA6" s="44">
        <f>Gosforth!AD18</f>
        <v>0</v>
      </c>
      <c r="AB6" s="44">
        <f>Gosforth!AE18</f>
        <v>0</v>
      </c>
      <c r="AC6" s="44">
        <f>Gosforth!AF18</f>
        <v>0</v>
      </c>
      <c r="AD6" s="43">
        <f>Gosforth!AG18</f>
        <v>0</v>
      </c>
      <c r="AE6" s="42">
        <f>Gosforth!AH18</f>
        <v>0</v>
      </c>
      <c r="AF6" s="44">
        <f>Gosforth!AI18</f>
        <v>0</v>
      </c>
      <c r="AG6" s="44">
        <f>Gosforth!AJ18</f>
        <v>0</v>
      </c>
      <c r="AH6" s="44">
        <f>Gosforth!AK18</f>
        <v>0</v>
      </c>
      <c r="AI6" s="44">
        <f>Gosforth!AL18</f>
        <v>0</v>
      </c>
      <c r="AJ6" s="44">
        <f>Gosforth!AM18</f>
        <v>0</v>
      </c>
      <c r="AK6" s="44">
        <f>Gosforth!AN18</f>
        <v>0</v>
      </c>
      <c r="AL6" s="44">
        <f>Gosforth!AO18</f>
        <v>0</v>
      </c>
      <c r="AM6" s="44">
        <f>Gosforth!AP18</f>
        <v>0</v>
      </c>
      <c r="AN6" s="44">
        <f>Gosforth!AQ18</f>
        <v>0</v>
      </c>
      <c r="AO6" s="44">
        <f>Gosforth!AR18</f>
        <v>0</v>
      </c>
      <c r="AP6" s="43">
        <f>Gosforth!AS18</f>
        <v>0</v>
      </c>
      <c r="AQ6" s="42">
        <f>Gosforth!AT18</f>
        <v>0</v>
      </c>
      <c r="AR6" s="44">
        <f>Gosforth!AU18</f>
        <v>0</v>
      </c>
      <c r="AS6" s="44">
        <f>Gosforth!AV18</f>
        <v>0</v>
      </c>
      <c r="AT6" s="44">
        <f>Gosforth!AW18</f>
        <v>0</v>
      </c>
      <c r="AU6" s="44">
        <f>Gosforth!AX18</f>
        <v>0</v>
      </c>
      <c r="AV6" s="44">
        <f>Gosforth!AY18</f>
        <v>0</v>
      </c>
      <c r="AW6" s="44">
        <f>Gosforth!AZ18</f>
        <v>0</v>
      </c>
      <c r="AX6" s="44">
        <f>Gosforth!BA18</f>
        <v>0</v>
      </c>
      <c r="AY6" s="44">
        <f>Gosforth!BB18</f>
        <v>0</v>
      </c>
      <c r="AZ6" s="44">
        <f>Gosforth!BC18</f>
        <v>0</v>
      </c>
      <c r="BA6" s="44">
        <f>Gosforth!BD18</f>
        <v>0</v>
      </c>
      <c r="BB6" s="43">
        <f>Gosforth!BE18</f>
        <v>0</v>
      </c>
      <c r="BC6" s="42">
        <f>Gosforth!BF18</f>
        <v>0</v>
      </c>
      <c r="BD6" s="44">
        <f>Gosforth!BG18</f>
        <v>0</v>
      </c>
      <c r="BE6" s="44">
        <f>Gosforth!BH18</f>
        <v>0</v>
      </c>
      <c r="BF6" s="44">
        <f>Gosforth!BI18</f>
        <v>0</v>
      </c>
      <c r="BG6" s="44">
        <f>Gosforth!BJ18</f>
        <v>0</v>
      </c>
      <c r="BH6" s="44">
        <f>Gosforth!BK18</f>
        <v>0</v>
      </c>
      <c r="BI6" s="44">
        <f>Gosforth!BL18</f>
        <v>0</v>
      </c>
      <c r="BJ6" s="44">
        <f>Gosforth!BM18</f>
        <v>0</v>
      </c>
      <c r="BK6" s="44">
        <f>Gosforth!BN18</f>
        <v>0</v>
      </c>
      <c r="BL6" s="44">
        <f>Gosforth!BO18</f>
        <v>0</v>
      </c>
      <c r="BM6" s="44">
        <f>Gosforth!BP18</f>
        <v>0</v>
      </c>
      <c r="BN6" s="43">
        <f>Gosforth!BQ18</f>
        <v>0</v>
      </c>
      <c r="BO6" s="42">
        <f>Gosforth!BR18</f>
        <v>0</v>
      </c>
      <c r="BP6" s="44">
        <f>Gosforth!BS18</f>
        <v>0</v>
      </c>
      <c r="BQ6" s="44">
        <f>Gosforth!BT18</f>
        <v>0</v>
      </c>
      <c r="BR6" s="44">
        <f>Gosforth!BU18</f>
        <v>0</v>
      </c>
      <c r="BS6" s="44">
        <f>Gosforth!BV18</f>
        <v>0</v>
      </c>
      <c r="BT6" s="44">
        <f>Gosforth!BW18</f>
        <v>0</v>
      </c>
      <c r="BU6" s="44">
        <f>Gosforth!BX18</f>
        <v>0</v>
      </c>
      <c r="BV6" s="44">
        <f>Gosforth!BY18</f>
        <v>0</v>
      </c>
      <c r="BW6" s="44">
        <f>Gosforth!BZ18</f>
        <v>0</v>
      </c>
      <c r="BX6" s="44">
        <f>Gosforth!CA18</f>
        <v>0</v>
      </c>
      <c r="BY6" s="44">
        <f>Gosforth!CB18</f>
        <v>0</v>
      </c>
      <c r="BZ6" s="43">
        <f>Gosforth!CC18</f>
        <v>0</v>
      </c>
    </row>
    <row r="7" spans="2:78" ht="15" customHeight="1">
      <c r="B7" s="379"/>
      <c r="C7" s="381"/>
      <c r="D7" s="45" t="s">
        <v>11</v>
      </c>
      <c r="E7" s="46">
        <f>Gosforth!H19</f>
        <v>0</v>
      </c>
      <c r="F7" s="47">
        <f>Gosforth!I19</f>
        <v>0</v>
      </c>
      <c r="G7" s="136">
        <f>Gosforth!J19</f>
        <v>0</v>
      </c>
      <c r="H7" s="48">
        <f>Gosforth!K19</f>
        <v>0</v>
      </c>
      <c r="I7" s="48">
        <f>Gosforth!L19</f>
        <v>0</v>
      </c>
      <c r="J7" s="48">
        <f>Gosforth!M19</f>
        <v>0</v>
      </c>
      <c r="K7" s="48">
        <f>Gosforth!N19</f>
        <v>0</v>
      </c>
      <c r="L7" s="48">
        <f>Gosforth!O19</f>
        <v>0</v>
      </c>
      <c r="M7" s="48">
        <f>Gosforth!P19</f>
        <v>0</v>
      </c>
      <c r="N7" s="48">
        <f>Gosforth!Q19</f>
        <v>0</v>
      </c>
      <c r="O7" s="48">
        <f>Gosforth!R19</f>
        <v>0</v>
      </c>
      <c r="P7" s="48">
        <f>Gosforth!S19</f>
        <v>0</v>
      </c>
      <c r="Q7" s="48">
        <f>Gosforth!T19</f>
        <v>0</v>
      </c>
      <c r="R7" s="47">
        <f>Gosforth!U19</f>
        <v>0</v>
      </c>
      <c r="S7" s="46">
        <f>Gosforth!V19</f>
        <v>0</v>
      </c>
      <c r="T7" s="48">
        <f>Gosforth!W19</f>
        <v>0</v>
      </c>
      <c r="U7" s="48">
        <f>Gosforth!X19</f>
        <v>0</v>
      </c>
      <c r="V7" s="48">
        <f>Gosforth!Y19</f>
        <v>0</v>
      </c>
      <c r="W7" s="48">
        <f>Gosforth!Z19</f>
        <v>0</v>
      </c>
      <c r="X7" s="48">
        <f>Gosforth!AA19</f>
        <v>0</v>
      </c>
      <c r="Y7" s="48">
        <f>Gosforth!AB19</f>
        <v>0</v>
      </c>
      <c r="Z7" s="48">
        <f>Gosforth!AC19</f>
        <v>0</v>
      </c>
      <c r="AA7" s="48">
        <f>Gosforth!AD19</f>
        <v>0</v>
      </c>
      <c r="AB7" s="48">
        <f>Gosforth!AE19</f>
        <v>0</v>
      </c>
      <c r="AC7" s="48">
        <f>Gosforth!AF19</f>
        <v>0</v>
      </c>
      <c r="AD7" s="47">
        <f>Gosforth!AG19</f>
        <v>0</v>
      </c>
      <c r="AE7" s="46">
        <f>Gosforth!AH19</f>
        <v>0</v>
      </c>
      <c r="AF7" s="48">
        <f>Gosforth!AI19</f>
        <v>0</v>
      </c>
      <c r="AG7" s="48">
        <f>Gosforth!AJ19</f>
        <v>0</v>
      </c>
      <c r="AH7" s="48">
        <f>Gosforth!AK19</f>
        <v>0</v>
      </c>
      <c r="AI7" s="48">
        <f>Gosforth!AL19</f>
        <v>0</v>
      </c>
      <c r="AJ7" s="48">
        <f>Gosforth!AM19</f>
        <v>0</v>
      </c>
      <c r="AK7" s="48">
        <f>Gosforth!AN19</f>
        <v>0</v>
      </c>
      <c r="AL7" s="48">
        <f>Gosforth!AO19</f>
        <v>0</v>
      </c>
      <c r="AM7" s="48">
        <f>Gosforth!AP19</f>
        <v>0</v>
      </c>
      <c r="AN7" s="48">
        <f>Gosforth!AQ19</f>
        <v>0</v>
      </c>
      <c r="AO7" s="48">
        <f>Gosforth!AR19</f>
        <v>0</v>
      </c>
      <c r="AP7" s="47">
        <f>Gosforth!AS19</f>
        <v>0</v>
      </c>
      <c r="AQ7" s="46">
        <f>Gosforth!AT19</f>
        <v>0</v>
      </c>
      <c r="AR7" s="48">
        <f>Gosforth!AU19</f>
        <v>0</v>
      </c>
      <c r="AS7" s="48">
        <f>Gosforth!AV19</f>
        <v>0</v>
      </c>
      <c r="AT7" s="48">
        <f>Gosforth!AW19</f>
        <v>0</v>
      </c>
      <c r="AU7" s="48">
        <f>Gosforth!AX19</f>
        <v>0</v>
      </c>
      <c r="AV7" s="48">
        <f>Gosforth!AY19</f>
        <v>0</v>
      </c>
      <c r="AW7" s="48">
        <f>Gosforth!AZ19</f>
        <v>0</v>
      </c>
      <c r="AX7" s="48">
        <f>Gosforth!BA19</f>
        <v>0</v>
      </c>
      <c r="AY7" s="48">
        <f>Gosforth!BB19</f>
        <v>0</v>
      </c>
      <c r="AZ7" s="48">
        <f>Gosforth!BC19</f>
        <v>0</v>
      </c>
      <c r="BA7" s="48">
        <f>Gosforth!BD19</f>
        <v>0</v>
      </c>
      <c r="BB7" s="47">
        <f>Gosforth!BE19</f>
        <v>0</v>
      </c>
      <c r="BC7" s="46">
        <f>Gosforth!BF19</f>
        <v>0</v>
      </c>
      <c r="BD7" s="48">
        <f>Gosforth!BG19</f>
        <v>0</v>
      </c>
      <c r="BE7" s="48">
        <f>Gosforth!BH19</f>
        <v>0</v>
      </c>
      <c r="BF7" s="48">
        <f>Gosforth!BI19</f>
        <v>0</v>
      </c>
      <c r="BG7" s="48">
        <f>Gosforth!BJ19</f>
        <v>0</v>
      </c>
      <c r="BH7" s="48">
        <f>Gosforth!BK19</f>
        <v>0</v>
      </c>
      <c r="BI7" s="48">
        <f>Gosforth!BL19</f>
        <v>0</v>
      </c>
      <c r="BJ7" s="48">
        <f>Gosforth!BM19</f>
        <v>0</v>
      </c>
      <c r="BK7" s="48">
        <f>Gosforth!BN19</f>
        <v>0</v>
      </c>
      <c r="BL7" s="48">
        <f>Gosforth!BO19</f>
        <v>0</v>
      </c>
      <c r="BM7" s="48">
        <f>Gosforth!BP19</f>
        <v>0</v>
      </c>
      <c r="BN7" s="47">
        <f>Gosforth!BQ19</f>
        <v>0</v>
      </c>
      <c r="BO7" s="46">
        <f>Gosforth!BR19</f>
        <v>0</v>
      </c>
      <c r="BP7" s="48">
        <f>Gosforth!BS19</f>
        <v>0</v>
      </c>
      <c r="BQ7" s="48">
        <f>Gosforth!BT19</f>
        <v>0</v>
      </c>
      <c r="BR7" s="48">
        <f>Gosforth!BU19</f>
        <v>0</v>
      </c>
      <c r="BS7" s="48">
        <f>Gosforth!BV19</f>
        <v>0</v>
      </c>
      <c r="BT7" s="48">
        <f>Gosforth!BW19</f>
        <v>0</v>
      </c>
      <c r="BU7" s="48">
        <f>Gosforth!BX19</f>
        <v>0</v>
      </c>
      <c r="BV7" s="48">
        <f>Gosforth!BY19</f>
        <v>0</v>
      </c>
      <c r="BW7" s="48">
        <f>Gosforth!BZ19</f>
        <v>0</v>
      </c>
      <c r="BX7" s="48">
        <f>Gosforth!CA19</f>
        <v>0</v>
      </c>
      <c r="BY7" s="48">
        <f>Gosforth!CB19</f>
        <v>0</v>
      </c>
      <c r="BZ7" s="47">
        <f>Gosforth!CC19</f>
        <v>0</v>
      </c>
    </row>
    <row r="8" spans="2:78">
      <c r="B8" s="376" t="str" cm="1">
        <f t="array" aca="1" ref="B8" ca="1">MID(CELL("filename",Dalpark!B2),FIND("]",CELL("filename"))+1,20)</f>
        <v>Dalpark</v>
      </c>
      <c r="C8" s="378"/>
      <c r="D8" s="37" t="s">
        <v>8</v>
      </c>
      <c r="E8" s="38">
        <f>+Dalpark!H16</f>
        <v>0</v>
      </c>
      <c r="F8" s="39">
        <f>+Dalpark!I16</f>
        <v>0</v>
      </c>
      <c r="G8" s="134">
        <f>+Dalpark!J16</f>
        <v>0</v>
      </c>
      <c r="H8" s="40">
        <f>+Dalpark!K16</f>
        <v>0</v>
      </c>
      <c r="I8" s="40">
        <f>+Dalpark!L16</f>
        <v>0</v>
      </c>
      <c r="J8" s="40">
        <f>+Dalpark!M16</f>
        <v>0</v>
      </c>
      <c r="K8" s="40">
        <f>+Dalpark!N16</f>
        <v>0</v>
      </c>
      <c r="L8" s="40">
        <f>+Dalpark!O16</f>
        <v>0</v>
      </c>
      <c r="M8" s="40">
        <f>+Dalpark!P16</f>
        <v>0</v>
      </c>
      <c r="N8" s="40">
        <f>+Dalpark!Q16</f>
        <v>0</v>
      </c>
      <c r="O8" s="40">
        <f>+Dalpark!R16</f>
        <v>0</v>
      </c>
      <c r="P8" s="40">
        <f>+Dalpark!S16</f>
        <v>0</v>
      </c>
      <c r="Q8" s="40">
        <f>+Dalpark!T16</f>
        <v>0</v>
      </c>
      <c r="R8" s="39">
        <f>+Dalpark!U16</f>
        <v>0</v>
      </c>
      <c r="S8" s="38">
        <f>+Dalpark!V16</f>
        <v>0</v>
      </c>
      <c r="T8" s="40">
        <f>+Dalpark!W16</f>
        <v>0</v>
      </c>
      <c r="U8" s="40">
        <f>+Dalpark!X16</f>
        <v>0</v>
      </c>
      <c r="V8" s="40">
        <f>+Dalpark!Y16</f>
        <v>0</v>
      </c>
      <c r="W8" s="40">
        <f>+Dalpark!Z16</f>
        <v>0</v>
      </c>
      <c r="X8" s="40">
        <f>+Dalpark!AA16</f>
        <v>0</v>
      </c>
      <c r="Y8" s="40">
        <f>+Dalpark!AB16</f>
        <v>0</v>
      </c>
      <c r="Z8" s="40">
        <f>+Dalpark!AC16</f>
        <v>0</v>
      </c>
      <c r="AA8" s="40">
        <f>+Dalpark!AD16</f>
        <v>0</v>
      </c>
      <c r="AB8" s="40">
        <f>+Dalpark!AE16</f>
        <v>0</v>
      </c>
      <c r="AC8" s="40">
        <f>+Dalpark!AF16</f>
        <v>0</v>
      </c>
      <c r="AD8" s="39">
        <f>+Dalpark!AG16</f>
        <v>0</v>
      </c>
      <c r="AE8" s="38">
        <f>+Dalpark!AH16</f>
        <v>0</v>
      </c>
      <c r="AF8" s="40">
        <f>+Dalpark!AI16</f>
        <v>0</v>
      </c>
      <c r="AG8" s="40">
        <f>+Dalpark!AJ16</f>
        <v>0</v>
      </c>
      <c r="AH8" s="40">
        <f>+Dalpark!AK16</f>
        <v>0</v>
      </c>
      <c r="AI8" s="40">
        <f>+Dalpark!AL16</f>
        <v>0</v>
      </c>
      <c r="AJ8" s="40">
        <f>+Dalpark!AM16</f>
        <v>0</v>
      </c>
      <c r="AK8" s="40">
        <f>+Dalpark!AN16</f>
        <v>0</v>
      </c>
      <c r="AL8" s="40">
        <f>+Dalpark!AO16</f>
        <v>0</v>
      </c>
      <c r="AM8" s="40">
        <f>+Dalpark!AP16</f>
        <v>0</v>
      </c>
      <c r="AN8" s="40">
        <f>+Dalpark!AQ16</f>
        <v>0</v>
      </c>
      <c r="AO8" s="40">
        <f>+Dalpark!AR16</f>
        <v>0</v>
      </c>
      <c r="AP8" s="39">
        <f>+Dalpark!AS16</f>
        <v>0</v>
      </c>
      <c r="AQ8" s="38">
        <f>+Dalpark!AT16</f>
        <v>0</v>
      </c>
      <c r="AR8" s="40">
        <f>+Dalpark!AU16</f>
        <v>0</v>
      </c>
      <c r="AS8" s="40">
        <f>+Dalpark!AV16</f>
        <v>0</v>
      </c>
      <c r="AT8" s="40">
        <f>+Dalpark!AW16</f>
        <v>0</v>
      </c>
      <c r="AU8" s="40">
        <f>+Dalpark!AX16</f>
        <v>0</v>
      </c>
      <c r="AV8" s="40">
        <f>+Dalpark!AY16</f>
        <v>0</v>
      </c>
      <c r="AW8" s="40">
        <f>+Dalpark!AZ16</f>
        <v>0</v>
      </c>
      <c r="AX8" s="40">
        <f>+Dalpark!BA16</f>
        <v>0</v>
      </c>
      <c r="AY8" s="40">
        <f>+Dalpark!BB16</f>
        <v>0</v>
      </c>
      <c r="AZ8" s="40">
        <f>+Dalpark!BC16</f>
        <v>0</v>
      </c>
      <c r="BA8" s="40">
        <f>+Dalpark!BD16</f>
        <v>0</v>
      </c>
      <c r="BB8" s="39">
        <f>+Dalpark!BE16</f>
        <v>0</v>
      </c>
      <c r="BC8" s="38">
        <f>+Dalpark!BF16</f>
        <v>0</v>
      </c>
      <c r="BD8" s="40">
        <f>+Dalpark!BG16</f>
        <v>0</v>
      </c>
      <c r="BE8" s="40">
        <f>+Dalpark!BH16</f>
        <v>0</v>
      </c>
      <c r="BF8" s="40">
        <f>+Dalpark!BI16</f>
        <v>0</v>
      </c>
      <c r="BG8" s="40">
        <f>+Dalpark!BJ16</f>
        <v>0</v>
      </c>
      <c r="BH8" s="40">
        <f>+Dalpark!BK16</f>
        <v>0</v>
      </c>
      <c r="BI8" s="40">
        <f>+Dalpark!BL16</f>
        <v>0</v>
      </c>
      <c r="BJ8" s="40">
        <f>+Dalpark!BM16</f>
        <v>0</v>
      </c>
      <c r="BK8" s="40">
        <f>+Dalpark!BN16</f>
        <v>0</v>
      </c>
      <c r="BL8" s="40">
        <f>+Dalpark!BO16</f>
        <v>0</v>
      </c>
      <c r="BM8" s="40">
        <f>+Dalpark!BP16</f>
        <v>0</v>
      </c>
      <c r="BN8" s="39">
        <f>+Dalpark!BQ16</f>
        <v>0</v>
      </c>
      <c r="BO8" s="38">
        <f>+Dalpark!BR16</f>
        <v>0</v>
      </c>
      <c r="BP8" s="40">
        <f>+Dalpark!BS16</f>
        <v>0</v>
      </c>
      <c r="BQ8" s="40">
        <f>+Dalpark!BT16</f>
        <v>0</v>
      </c>
      <c r="BR8" s="40">
        <f>+Dalpark!BU16</f>
        <v>0</v>
      </c>
      <c r="BS8" s="40">
        <f>+Dalpark!BV16</f>
        <v>0</v>
      </c>
      <c r="BT8" s="40">
        <f>+Dalpark!BW16</f>
        <v>0</v>
      </c>
      <c r="BU8" s="40">
        <f>+Dalpark!BX16</f>
        <v>0</v>
      </c>
      <c r="BV8" s="40">
        <f>+Dalpark!BY16</f>
        <v>0</v>
      </c>
      <c r="BW8" s="40">
        <f>+Dalpark!BZ16</f>
        <v>0</v>
      </c>
      <c r="BX8" s="40">
        <f>+Dalpark!CA16</f>
        <v>0</v>
      </c>
      <c r="BY8" s="40">
        <f>+Dalpark!CB16</f>
        <v>0</v>
      </c>
      <c r="BZ8" s="39">
        <f>+Dalpark!CC16</f>
        <v>0</v>
      </c>
    </row>
    <row r="9" spans="2:78" ht="15" customHeight="1">
      <c r="B9" s="391"/>
      <c r="C9" s="392"/>
      <c r="D9" s="41" t="s">
        <v>9</v>
      </c>
      <c r="E9" s="42">
        <f>+Dalpark!H17</f>
        <v>0</v>
      </c>
      <c r="F9" s="43">
        <f>+Dalpark!I17</f>
        <v>0</v>
      </c>
      <c r="G9" s="135">
        <f>+Dalpark!J17</f>
        <v>0</v>
      </c>
      <c r="H9" s="44">
        <f>+Dalpark!K17</f>
        <v>0</v>
      </c>
      <c r="I9" s="44">
        <f>+Dalpark!L17</f>
        <v>0</v>
      </c>
      <c r="J9" s="44">
        <f>+Dalpark!M17</f>
        <v>0</v>
      </c>
      <c r="K9" s="44">
        <f>+Dalpark!N17</f>
        <v>0</v>
      </c>
      <c r="L9" s="44">
        <f>+Dalpark!O17</f>
        <v>0</v>
      </c>
      <c r="M9" s="44">
        <f>+Dalpark!P17</f>
        <v>0</v>
      </c>
      <c r="N9" s="44">
        <f>+Dalpark!Q17</f>
        <v>0</v>
      </c>
      <c r="O9" s="44">
        <f>+Dalpark!R17</f>
        <v>0</v>
      </c>
      <c r="P9" s="44">
        <f>+Dalpark!S17</f>
        <v>0</v>
      </c>
      <c r="Q9" s="44">
        <f>+Dalpark!T17</f>
        <v>0</v>
      </c>
      <c r="R9" s="43">
        <f>+Dalpark!U17</f>
        <v>0</v>
      </c>
      <c r="S9" s="42">
        <f>+Dalpark!V17</f>
        <v>0</v>
      </c>
      <c r="T9" s="44">
        <f>+Dalpark!W17</f>
        <v>0</v>
      </c>
      <c r="U9" s="44">
        <f>+Dalpark!X17</f>
        <v>0</v>
      </c>
      <c r="V9" s="44">
        <f>+Dalpark!Y17</f>
        <v>0</v>
      </c>
      <c r="W9" s="44">
        <f>+Dalpark!Z17</f>
        <v>0</v>
      </c>
      <c r="X9" s="44">
        <f>+Dalpark!AA17</f>
        <v>0</v>
      </c>
      <c r="Y9" s="44">
        <f>+Dalpark!AB17</f>
        <v>0</v>
      </c>
      <c r="Z9" s="44">
        <f>+Dalpark!AC17</f>
        <v>0</v>
      </c>
      <c r="AA9" s="44">
        <f>+Dalpark!AD17</f>
        <v>0</v>
      </c>
      <c r="AB9" s="44">
        <f>+Dalpark!AE17</f>
        <v>0</v>
      </c>
      <c r="AC9" s="44">
        <f>+Dalpark!AF17</f>
        <v>0</v>
      </c>
      <c r="AD9" s="43">
        <f>+Dalpark!AG17</f>
        <v>0</v>
      </c>
      <c r="AE9" s="42">
        <f>+Dalpark!AH17</f>
        <v>0</v>
      </c>
      <c r="AF9" s="44">
        <f>+Dalpark!AI17</f>
        <v>0</v>
      </c>
      <c r="AG9" s="44">
        <f>+Dalpark!AJ17</f>
        <v>0</v>
      </c>
      <c r="AH9" s="44">
        <f>+Dalpark!AK17</f>
        <v>0</v>
      </c>
      <c r="AI9" s="44">
        <f>+Dalpark!AL17</f>
        <v>0</v>
      </c>
      <c r="AJ9" s="44">
        <f>+Dalpark!AM17</f>
        <v>0</v>
      </c>
      <c r="AK9" s="44">
        <f>+Dalpark!AN17</f>
        <v>0</v>
      </c>
      <c r="AL9" s="44">
        <f>+Dalpark!AO17</f>
        <v>0</v>
      </c>
      <c r="AM9" s="44">
        <f>+Dalpark!AP17</f>
        <v>0</v>
      </c>
      <c r="AN9" s="44">
        <f>+Dalpark!AQ17</f>
        <v>0</v>
      </c>
      <c r="AO9" s="44">
        <f>+Dalpark!AR17</f>
        <v>0</v>
      </c>
      <c r="AP9" s="43">
        <f>+Dalpark!AS17</f>
        <v>0</v>
      </c>
      <c r="AQ9" s="42">
        <f>+Dalpark!AT17</f>
        <v>0</v>
      </c>
      <c r="AR9" s="44">
        <f>+Dalpark!AU17</f>
        <v>0</v>
      </c>
      <c r="AS9" s="44">
        <f>+Dalpark!AV17</f>
        <v>0</v>
      </c>
      <c r="AT9" s="44">
        <f>+Dalpark!AW17</f>
        <v>0</v>
      </c>
      <c r="AU9" s="44">
        <f>+Dalpark!AX17</f>
        <v>0</v>
      </c>
      <c r="AV9" s="44">
        <f>+Dalpark!AY17</f>
        <v>0</v>
      </c>
      <c r="AW9" s="44">
        <f>+Dalpark!AZ17</f>
        <v>0</v>
      </c>
      <c r="AX9" s="44">
        <f>+Dalpark!BA17</f>
        <v>0</v>
      </c>
      <c r="AY9" s="44">
        <f>+Dalpark!BB17</f>
        <v>0</v>
      </c>
      <c r="AZ9" s="44">
        <f>+Dalpark!BC17</f>
        <v>0</v>
      </c>
      <c r="BA9" s="44">
        <f>+Dalpark!BD17</f>
        <v>0</v>
      </c>
      <c r="BB9" s="43">
        <f>+Dalpark!BE17</f>
        <v>0</v>
      </c>
      <c r="BC9" s="42">
        <f>+Dalpark!BF17</f>
        <v>0</v>
      </c>
      <c r="BD9" s="44">
        <f>+Dalpark!BG17</f>
        <v>0</v>
      </c>
      <c r="BE9" s="44">
        <f>+Dalpark!BH17</f>
        <v>0</v>
      </c>
      <c r="BF9" s="44">
        <f>+Dalpark!BI17</f>
        <v>0</v>
      </c>
      <c r="BG9" s="44">
        <f>+Dalpark!BJ17</f>
        <v>0</v>
      </c>
      <c r="BH9" s="44">
        <f>+Dalpark!BK17</f>
        <v>0</v>
      </c>
      <c r="BI9" s="44">
        <f>+Dalpark!BL17</f>
        <v>0</v>
      </c>
      <c r="BJ9" s="44">
        <f>+Dalpark!BM17</f>
        <v>0</v>
      </c>
      <c r="BK9" s="44">
        <f>+Dalpark!BN17</f>
        <v>0</v>
      </c>
      <c r="BL9" s="44">
        <f>+Dalpark!BO17</f>
        <v>0</v>
      </c>
      <c r="BM9" s="44">
        <f>+Dalpark!BP17</f>
        <v>0</v>
      </c>
      <c r="BN9" s="43">
        <f>+Dalpark!BQ17</f>
        <v>0</v>
      </c>
      <c r="BO9" s="42">
        <f>+Dalpark!BR17</f>
        <v>0</v>
      </c>
      <c r="BP9" s="44">
        <f>+Dalpark!BS17</f>
        <v>0</v>
      </c>
      <c r="BQ9" s="44">
        <f>+Dalpark!BT17</f>
        <v>0</v>
      </c>
      <c r="BR9" s="44">
        <f>+Dalpark!BU17</f>
        <v>0</v>
      </c>
      <c r="BS9" s="44">
        <f>+Dalpark!BV17</f>
        <v>0</v>
      </c>
      <c r="BT9" s="44">
        <f>+Dalpark!BW17</f>
        <v>0</v>
      </c>
      <c r="BU9" s="44">
        <f>+Dalpark!BX17</f>
        <v>0</v>
      </c>
      <c r="BV9" s="44">
        <f>+Dalpark!BY17</f>
        <v>0</v>
      </c>
      <c r="BW9" s="44">
        <f>+Dalpark!BZ17</f>
        <v>0</v>
      </c>
      <c r="BX9" s="44">
        <f>+Dalpark!CA17</f>
        <v>0</v>
      </c>
      <c r="BY9" s="44">
        <f>+Dalpark!CB17</f>
        <v>0</v>
      </c>
      <c r="BZ9" s="43">
        <f>+Dalpark!CC17</f>
        <v>0</v>
      </c>
    </row>
    <row r="10" spans="2:78" ht="15" customHeight="1">
      <c r="B10" s="391"/>
      <c r="C10" s="392"/>
      <c r="D10" s="41" t="s">
        <v>10</v>
      </c>
      <c r="E10" s="42">
        <f>+Dalpark!H18</f>
        <v>0</v>
      </c>
      <c r="F10" s="43">
        <f>+Dalpark!I18</f>
        <v>0</v>
      </c>
      <c r="G10" s="135">
        <f>+Dalpark!J18</f>
        <v>0</v>
      </c>
      <c r="H10" s="44">
        <f>+Dalpark!K18</f>
        <v>0</v>
      </c>
      <c r="I10" s="44">
        <f>+Dalpark!L18</f>
        <v>0</v>
      </c>
      <c r="J10" s="44">
        <f>+Dalpark!M18</f>
        <v>0</v>
      </c>
      <c r="K10" s="44">
        <f>+Dalpark!N18</f>
        <v>0</v>
      </c>
      <c r="L10" s="44">
        <f>+Dalpark!O18</f>
        <v>0</v>
      </c>
      <c r="M10" s="44">
        <f>+Dalpark!P18</f>
        <v>0</v>
      </c>
      <c r="N10" s="44">
        <f>+Dalpark!Q18</f>
        <v>0</v>
      </c>
      <c r="O10" s="44">
        <f>+Dalpark!R18</f>
        <v>0</v>
      </c>
      <c r="P10" s="44">
        <f>+Dalpark!S18</f>
        <v>0</v>
      </c>
      <c r="Q10" s="44">
        <f>+Dalpark!T18</f>
        <v>0</v>
      </c>
      <c r="R10" s="43">
        <f>+Dalpark!U18</f>
        <v>0</v>
      </c>
      <c r="S10" s="42">
        <f>+Dalpark!V18</f>
        <v>0</v>
      </c>
      <c r="T10" s="44">
        <f>+Dalpark!W18</f>
        <v>0</v>
      </c>
      <c r="U10" s="44">
        <f>+Dalpark!X18</f>
        <v>0</v>
      </c>
      <c r="V10" s="44">
        <f>+Dalpark!Y18</f>
        <v>0</v>
      </c>
      <c r="W10" s="44">
        <f>+Dalpark!Z18</f>
        <v>0</v>
      </c>
      <c r="X10" s="44">
        <f>+Dalpark!AA18</f>
        <v>0</v>
      </c>
      <c r="Y10" s="44">
        <f>+Dalpark!AB18</f>
        <v>0</v>
      </c>
      <c r="Z10" s="44">
        <f>+Dalpark!AC18</f>
        <v>0</v>
      </c>
      <c r="AA10" s="44">
        <f>+Dalpark!AD18</f>
        <v>0</v>
      </c>
      <c r="AB10" s="44">
        <f>+Dalpark!AE18</f>
        <v>0</v>
      </c>
      <c r="AC10" s="44">
        <f>+Dalpark!AF18</f>
        <v>0</v>
      </c>
      <c r="AD10" s="43">
        <f>+Dalpark!AG18</f>
        <v>0</v>
      </c>
      <c r="AE10" s="42">
        <f>+Dalpark!AH18</f>
        <v>0</v>
      </c>
      <c r="AF10" s="44">
        <f>+Dalpark!AI18</f>
        <v>0</v>
      </c>
      <c r="AG10" s="44">
        <f>+Dalpark!AJ18</f>
        <v>0</v>
      </c>
      <c r="AH10" s="44">
        <f>+Dalpark!AK18</f>
        <v>0</v>
      </c>
      <c r="AI10" s="44">
        <f>+Dalpark!AL18</f>
        <v>0</v>
      </c>
      <c r="AJ10" s="44">
        <f>+Dalpark!AM18</f>
        <v>0</v>
      </c>
      <c r="AK10" s="44">
        <f>+Dalpark!AN18</f>
        <v>0</v>
      </c>
      <c r="AL10" s="44">
        <f>+Dalpark!AO18</f>
        <v>0</v>
      </c>
      <c r="AM10" s="44">
        <f>+Dalpark!AP18</f>
        <v>0</v>
      </c>
      <c r="AN10" s="44">
        <f>+Dalpark!AQ18</f>
        <v>0</v>
      </c>
      <c r="AO10" s="44">
        <f>+Dalpark!AR18</f>
        <v>0</v>
      </c>
      <c r="AP10" s="43">
        <f>+Dalpark!AS18</f>
        <v>0</v>
      </c>
      <c r="AQ10" s="42">
        <f>+Dalpark!AT18</f>
        <v>0</v>
      </c>
      <c r="AR10" s="44">
        <f>+Dalpark!AU18</f>
        <v>0</v>
      </c>
      <c r="AS10" s="44">
        <f>+Dalpark!AV18</f>
        <v>0</v>
      </c>
      <c r="AT10" s="44">
        <f>+Dalpark!AW18</f>
        <v>0</v>
      </c>
      <c r="AU10" s="44">
        <f>+Dalpark!AX18</f>
        <v>0</v>
      </c>
      <c r="AV10" s="44">
        <f>+Dalpark!AY18</f>
        <v>0</v>
      </c>
      <c r="AW10" s="44">
        <f>+Dalpark!AZ18</f>
        <v>0</v>
      </c>
      <c r="AX10" s="44">
        <f>+Dalpark!BA18</f>
        <v>0</v>
      </c>
      <c r="AY10" s="44">
        <f>+Dalpark!BB18</f>
        <v>0</v>
      </c>
      <c r="AZ10" s="44">
        <f>+Dalpark!BC18</f>
        <v>0</v>
      </c>
      <c r="BA10" s="44">
        <f>+Dalpark!BD18</f>
        <v>0</v>
      </c>
      <c r="BB10" s="43">
        <f>+Dalpark!BE18</f>
        <v>0</v>
      </c>
      <c r="BC10" s="42">
        <f>+Dalpark!BF18</f>
        <v>0</v>
      </c>
      <c r="BD10" s="44">
        <f>+Dalpark!BG18</f>
        <v>0</v>
      </c>
      <c r="BE10" s="44">
        <f>+Dalpark!BH18</f>
        <v>0</v>
      </c>
      <c r="BF10" s="44">
        <f>+Dalpark!BI18</f>
        <v>0</v>
      </c>
      <c r="BG10" s="44">
        <f>+Dalpark!BJ18</f>
        <v>0</v>
      </c>
      <c r="BH10" s="44">
        <f>+Dalpark!BK18</f>
        <v>0</v>
      </c>
      <c r="BI10" s="44">
        <f>+Dalpark!BL18</f>
        <v>0</v>
      </c>
      <c r="BJ10" s="44">
        <f>+Dalpark!BM18</f>
        <v>0</v>
      </c>
      <c r="BK10" s="44">
        <f>+Dalpark!BN18</f>
        <v>0</v>
      </c>
      <c r="BL10" s="44">
        <f>+Dalpark!BO18</f>
        <v>0</v>
      </c>
      <c r="BM10" s="44">
        <f>+Dalpark!BP18</f>
        <v>0</v>
      </c>
      <c r="BN10" s="43">
        <f>+Dalpark!BQ18</f>
        <v>0</v>
      </c>
      <c r="BO10" s="42">
        <f>+Dalpark!BR18</f>
        <v>0</v>
      </c>
      <c r="BP10" s="44">
        <f>+Dalpark!BS18</f>
        <v>0</v>
      </c>
      <c r="BQ10" s="44">
        <f>+Dalpark!BT18</f>
        <v>0</v>
      </c>
      <c r="BR10" s="44">
        <f>+Dalpark!BU18</f>
        <v>0</v>
      </c>
      <c r="BS10" s="44">
        <f>+Dalpark!BV18</f>
        <v>0</v>
      </c>
      <c r="BT10" s="44">
        <f>+Dalpark!BW18</f>
        <v>0</v>
      </c>
      <c r="BU10" s="44">
        <f>+Dalpark!BX18</f>
        <v>0</v>
      </c>
      <c r="BV10" s="44">
        <f>+Dalpark!BY18</f>
        <v>0</v>
      </c>
      <c r="BW10" s="44">
        <f>+Dalpark!BZ18</f>
        <v>0</v>
      </c>
      <c r="BX10" s="44">
        <f>+Dalpark!CA18</f>
        <v>0</v>
      </c>
      <c r="BY10" s="44">
        <f>+Dalpark!CB18</f>
        <v>0</v>
      </c>
      <c r="BZ10" s="43">
        <f>+Dalpark!CC18</f>
        <v>0</v>
      </c>
    </row>
    <row r="11" spans="2:78" ht="15" customHeight="1">
      <c r="B11" s="379"/>
      <c r="C11" s="381"/>
      <c r="D11" s="45" t="s">
        <v>11</v>
      </c>
      <c r="E11" s="46">
        <f>+Dalpark!H19</f>
        <v>0</v>
      </c>
      <c r="F11" s="47">
        <f>+Dalpark!I19</f>
        <v>0</v>
      </c>
      <c r="G11" s="136">
        <f>+Dalpark!J19</f>
        <v>0</v>
      </c>
      <c r="H11" s="48">
        <f>+Dalpark!K19</f>
        <v>0</v>
      </c>
      <c r="I11" s="48">
        <f>+Dalpark!L19</f>
        <v>0</v>
      </c>
      <c r="J11" s="48">
        <f>+Dalpark!M19</f>
        <v>0</v>
      </c>
      <c r="K11" s="48">
        <f>+Dalpark!N19</f>
        <v>0</v>
      </c>
      <c r="L11" s="48">
        <f>+Dalpark!O19</f>
        <v>0</v>
      </c>
      <c r="M11" s="48">
        <f>+Dalpark!P19</f>
        <v>0</v>
      </c>
      <c r="N11" s="48">
        <f>+Dalpark!Q19</f>
        <v>0</v>
      </c>
      <c r="O11" s="48">
        <f>+Dalpark!R19</f>
        <v>0</v>
      </c>
      <c r="P11" s="48">
        <f>+Dalpark!S19</f>
        <v>0</v>
      </c>
      <c r="Q11" s="48">
        <f>+Dalpark!T19</f>
        <v>0</v>
      </c>
      <c r="R11" s="47">
        <f>+Dalpark!U19</f>
        <v>0</v>
      </c>
      <c r="S11" s="46">
        <f>+Dalpark!V19</f>
        <v>0</v>
      </c>
      <c r="T11" s="48">
        <f>+Dalpark!W19</f>
        <v>0</v>
      </c>
      <c r="U11" s="48">
        <f>+Dalpark!X19</f>
        <v>0</v>
      </c>
      <c r="V11" s="48">
        <f>+Dalpark!Y19</f>
        <v>0</v>
      </c>
      <c r="W11" s="48">
        <f>+Dalpark!Z19</f>
        <v>0</v>
      </c>
      <c r="X11" s="48">
        <f>+Dalpark!AA19</f>
        <v>0</v>
      </c>
      <c r="Y11" s="48">
        <f>+Dalpark!AB19</f>
        <v>0</v>
      </c>
      <c r="Z11" s="48">
        <f>+Dalpark!AC19</f>
        <v>0</v>
      </c>
      <c r="AA11" s="48">
        <f>+Dalpark!AD19</f>
        <v>0</v>
      </c>
      <c r="AB11" s="48">
        <f>+Dalpark!AE19</f>
        <v>0</v>
      </c>
      <c r="AC11" s="48">
        <f>+Dalpark!AF19</f>
        <v>0</v>
      </c>
      <c r="AD11" s="47">
        <f>+Dalpark!AG19</f>
        <v>0</v>
      </c>
      <c r="AE11" s="46">
        <f>+Dalpark!AH19</f>
        <v>0</v>
      </c>
      <c r="AF11" s="48">
        <f>+Dalpark!AI19</f>
        <v>0</v>
      </c>
      <c r="AG11" s="48">
        <f>+Dalpark!AJ19</f>
        <v>0</v>
      </c>
      <c r="AH11" s="48">
        <f>+Dalpark!AK19</f>
        <v>0</v>
      </c>
      <c r="AI11" s="48">
        <f>+Dalpark!AL19</f>
        <v>0</v>
      </c>
      <c r="AJ11" s="48">
        <f>+Dalpark!AM19</f>
        <v>0</v>
      </c>
      <c r="AK11" s="48">
        <f>+Dalpark!AN19</f>
        <v>0</v>
      </c>
      <c r="AL11" s="48">
        <f>+Dalpark!AO19</f>
        <v>0</v>
      </c>
      <c r="AM11" s="48">
        <f>+Dalpark!AP19</f>
        <v>0</v>
      </c>
      <c r="AN11" s="48">
        <f>+Dalpark!AQ19</f>
        <v>0</v>
      </c>
      <c r="AO11" s="48">
        <f>+Dalpark!AR19</f>
        <v>0</v>
      </c>
      <c r="AP11" s="47">
        <f>+Dalpark!AS19</f>
        <v>0</v>
      </c>
      <c r="AQ11" s="46">
        <f>+Dalpark!AT19</f>
        <v>0</v>
      </c>
      <c r="AR11" s="48">
        <f>+Dalpark!AU19</f>
        <v>0</v>
      </c>
      <c r="AS11" s="48">
        <f>+Dalpark!AV19</f>
        <v>0</v>
      </c>
      <c r="AT11" s="48">
        <f>+Dalpark!AW19</f>
        <v>0</v>
      </c>
      <c r="AU11" s="48">
        <f>+Dalpark!AX19</f>
        <v>0</v>
      </c>
      <c r="AV11" s="48">
        <f>+Dalpark!AY19</f>
        <v>0</v>
      </c>
      <c r="AW11" s="48">
        <f>+Dalpark!AZ19</f>
        <v>0</v>
      </c>
      <c r="AX11" s="48">
        <f>+Dalpark!BA19</f>
        <v>0</v>
      </c>
      <c r="AY11" s="48">
        <f>+Dalpark!BB19</f>
        <v>0</v>
      </c>
      <c r="AZ11" s="48">
        <f>+Dalpark!BC19</f>
        <v>0</v>
      </c>
      <c r="BA11" s="48">
        <f>+Dalpark!BD19</f>
        <v>0</v>
      </c>
      <c r="BB11" s="47">
        <f>+Dalpark!BE19</f>
        <v>0</v>
      </c>
      <c r="BC11" s="46">
        <f>+Dalpark!BF19</f>
        <v>0</v>
      </c>
      <c r="BD11" s="48">
        <f>+Dalpark!BG19</f>
        <v>0</v>
      </c>
      <c r="BE11" s="48">
        <f>+Dalpark!BH19</f>
        <v>0</v>
      </c>
      <c r="BF11" s="48">
        <f>+Dalpark!BI19</f>
        <v>0</v>
      </c>
      <c r="BG11" s="48">
        <f>+Dalpark!BJ19</f>
        <v>0</v>
      </c>
      <c r="BH11" s="48">
        <f>+Dalpark!BK19</f>
        <v>0</v>
      </c>
      <c r="BI11" s="48">
        <f>+Dalpark!BL19</f>
        <v>0</v>
      </c>
      <c r="BJ11" s="48">
        <f>+Dalpark!BM19</f>
        <v>0</v>
      </c>
      <c r="BK11" s="48">
        <f>+Dalpark!BN19</f>
        <v>0</v>
      </c>
      <c r="BL11" s="48">
        <f>+Dalpark!BO19</f>
        <v>0</v>
      </c>
      <c r="BM11" s="48">
        <f>+Dalpark!BP19</f>
        <v>0</v>
      </c>
      <c r="BN11" s="47">
        <f>+Dalpark!BQ19</f>
        <v>0</v>
      </c>
      <c r="BO11" s="46">
        <f>+Dalpark!BR19</f>
        <v>0</v>
      </c>
      <c r="BP11" s="48">
        <f>+Dalpark!BS19</f>
        <v>0</v>
      </c>
      <c r="BQ11" s="48">
        <f>+Dalpark!BT19</f>
        <v>0</v>
      </c>
      <c r="BR11" s="48">
        <f>+Dalpark!BU19</f>
        <v>0</v>
      </c>
      <c r="BS11" s="48">
        <f>+Dalpark!BV19</f>
        <v>0</v>
      </c>
      <c r="BT11" s="48">
        <f>+Dalpark!BW19</f>
        <v>0</v>
      </c>
      <c r="BU11" s="48">
        <f>+Dalpark!BX19</f>
        <v>0</v>
      </c>
      <c r="BV11" s="48">
        <f>+Dalpark!BY19</f>
        <v>0</v>
      </c>
      <c r="BW11" s="48">
        <f>+Dalpark!BZ19</f>
        <v>0</v>
      </c>
      <c r="BX11" s="48">
        <f>+Dalpark!CA19</f>
        <v>0</v>
      </c>
      <c r="BY11" s="48">
        <f>+Dalpark!CB19</f>
        <v>0</v>
      </c>
      <c r="BZ11" s="47">
        <f>+Dalpark!CC19</f>
        <v>0</v>
      </c>
    </row>
    <row r="12" spans="2:78">
      <c r="B12" s="376" t="str" cm="1">
        <f t="array" aca="1" ref="B12" ca="1">MID(CELL("filename",Leandra!B2),FIND("]",CELL("filename"))+1,20)</f>
        <v>Leandra</v>
      </c>
      <c r="C12" s="378"/>
      <c r="D12" s="37" t="s">
        <v>8</v>
      </c>
      <c r="E12" s="38">
        <f>+Leandra!H16</f>
        <v>0</v>
      </c>
      <c r="F12" s="39">
        <f>+Leandra!I16</f>
        <v>0</v>
      </c>
      <c r="G12" s="134">
        <f>+Leandra!J16</f>
        <v>0</v>
      </c>
      <c r="H12" s="40">
        <f>+Leandra!K16</f>
        <v>0</v>
      </c>
      <c r="I12" s="40">
        <f>+Leandra!L16</f>
        <v>0</v>
      </c>
      <c r="J12" s="40">
        <f>+Leandra!M16</f>
        <v>0</v>
      </c>
      <c r="K12" s="40">
        <f>+Leandra!N16</f>
        <v>0</v>
      </c>
      <c r="L12" s="40">
        <f>+Leandra!O16</f>
        <v>0</v>
      </c>
      <c r="M12" s="40">
        <f>+Leandra!P16</f>
        <v>0</v>
      </c>
      <c r="N12" s="40">
        <f>+Leandra!Q16</f>
        <v>0</v>
      </c>
      <c r="O12" s="40">
        <f>+Leandra!R16</f>
        <v>0</v>
      </c>
      <c r="P12" s="40">
        <f>+Leandra!S16</f>
        <v>0</v>
      </c>
      <c r="Q12" s="40">
        <f>+Leandra!T16</f>
        <v>0</v>
      </c>
      <c r="R12" s="39">
        <f>+Leandra!U16</f>
        <v>0</v>
      </c>
      <c r="S12" s="38">
        <f>+Leandra!V16</f>
        <v>0</v>
      </c>
      <c r="T12" s="40">
        <f>+Leandra!W16</f>
        <v>0</v>
      </c>
      <c r="U12" s="40">
        <f>+Leandra!X16</f>
        <v>0</v>
      </c>
      <c r="V12" s="40">
        <f>+Leandra!Y16</f>
        <v>0</v>
      </c>
      <c r="W12" s="40">
        <f>+Leandra!Z16</f>
        <v>0</v>
      </c>
      <c r="X12" s="40">
        <f>+Leandra!AA16</f>
        <v>0</v>
      </c>
      <c r="Y12" s="40">
        <f>+Leandra!AB16</f>
        <v>0</v>
      </c>
      <c r="Z12" s="40">
        <f>+Leandra!AC16</f>
        <v>0</v>
      </c>
      <c r="AA12" s="40">
        <f>+Leandra!AD16</f>
        <v>0</v>
      </c>
      <c r="AB12" s="40">
        <f>+Leandra!AE16</f>
        <v>0</v>
      </c>
      <c r="AC12" s="40">
        <f>+Leandra!AF16</f>
        <v>0</v>
      </c>
      <c r="AD12" s="39">
        <f>+Leandra!AG16</f>
        <v>0</v>
      </c>
      <c r="AE12" s="38">
        <f>+Leandra!AH16</f>
        <v>0</v>
      </c>
      <c r="AF12" s="40">
        <f>+Leandra!AI16</f>
        <v>0</v>
      </c>
      <c r="AG12" s="40">
        <f>+Leandra!AJ16</f>
        <v>0</v>
      </c>
      <c r="AH12" s="40">
        <f>+Leandra!AK16</f>
        <v>0</v>
      </c>
      <c r="AI12" s="40">
        <f>+Leandra!AL16</f>
        <v>0</v>
      </c>
      <c r="AJ12" s="40">
        <f>+Leandra!AM16</f>
        <v>0</v>
      </c>
      <c r="AK12" s="40">
        <f>+Leandra!AN16</f>
        <v>0</v>
      </c>
      <c r="AL12" s="40">
        <f>+Leandra!AO16</f>
        <v>0</v>
      </c>
      <c r="AM12" s="40">
        <f>+Leandra!AP16</f>
        <v>0</v>
      </c>
      <c r="AN12" s="40">
        <f>+Leandra!AQ16</f>
        <v>0</v>
      </c>
      <c r="AO12" s="40">
        <f>+Leandra!AR16</f>
        <v>0</v>
      </c>
      <c r="AP12" s="39">
        <f>+Leandra!AS16</f>
        <v>0</v>
      </c>
      <c r="AQ12" s="38">
        <f>+Leandra!AT16</f>
        <v>0</v>
      </c>
      <c r="AR12" s="40">
        <f>+Leandra!AU16</f>
        <v>0</v>
      </c>
      <c r="AS12" s="40">
        <f>+Leandra!AV16</f>
        <v>0</v>
      </c>
      <c r="AT12" s="40">
        <f>+Leandra!AW16</f>
        <v>0</v>
      </c>
      <c r="AU12" s="40">
        <f>+Leandra!AX16</f>
        <v>0</v>
      </c>
      <c r="AV12" s="40">
        <f>+Leandra!AY16</f>
        <v>0</v>
      </c>
      <c r="AW12" s="40">
        <f>+Leandra!AZ16</f>
        <v>0</v>
      </c>
      <c r="AX12" s="40">
        <f>+Leandra!BA16</f>
        <v>0</v>
      </c>
      <c r="AY12" s="40">
        <f>+Leandra!BB16</f>
        <v>0</v>
      </c>
      <c r="AZ12" s="40">
        <f>+Leandra!BC16</f>
        <v>0</v>
      </c>
      <c r="BA12" s="40">
        <f>+Leandra!BD16</f>
        <v>0</v>
      </c>
      <c r="BB12" s="39">
        <f>+Leandra!BE16</f>
        <v>0</v>
      </c>
      <c r="BC12" s="38">
        <f>+Leandra!BF16</f>
        <v>0</v>
      </c>
      <c r="BD12" s="40">
        <f>+Leandra!BG16</f>
        <v>0</v>
      </c>
      <c r="BE12" s="40">
        <f>+Leandra!BH16</f>
        <v>0</v>
      </c>
      <c r="BF12" s="40">
        <f>+Leandra!BI16</f>
        <v>0</v>
      </c>
      <c r="BG12" s="40">
        <f>+Leandra!BJ16</f>
        <v>0</v>
      </c>
      <c r="BH12" s="40">
        <f>+Leandra!BK16</f>
        <v>0</v>
      </c>
      <c r="BI12" s="40">
        <f>+Leandra!BL16</f>
        <v>0</v>
      </c>
      <c r="BJ12" s="40">
        <f>+Leandra!BM16</f>
        <v>0</v>
      </c>
      <c r="BK12" s="40">
        <f>+Leandra!BN16</f>
        <v>0</v>
      </c>
      <c r="BL12" s="40">
        <f>+Leandra!BO16</f>
        <v>0</v>
      </c>
      <c r="BM12" s="40">
        <f>+Leandra!BP16</f>
        <v>0</v>
      </c>
      <c r="BN12" s="39">
        <f>+Leandra!BQ16</f>
        <v>0</v>
      </c>
      <c r="BO12" s="38">
        <f>+Leandra!BR16</f>
        <v>0</v>
      </c>
      <c r="BP12" s="40">
        <f>+Leandra!BS16</f>
        <v>0</v>
      </c>
      <c r="BQ12" s="40">
        <f>+Leandra!BT16</f>
        <v>0</v>
      </c>
      <c r="BR12" s="40">
        <f>+Leandra!BU16</f>
        <v>0</v>
      </c>
      <c r="BS12" s="40">
        <f>+Leandra!BV16</f>
        <v>0</v>
      </c>
      <c r="BT12" s="40">
        <f>+Leandra!BW16</f>
        <v>0</v>
      </c>
      <c r="BU12" s="40">
        <f>+Leandra!BX16</f>
        <v>0</v>
      </c>
      <c r="BV12" s="40">
        <f>+Leandra!BY16</f>
        <v>0</v>
      </c>
      <c r="BW12" s="40">
        <f>+Leandra!BZ16</f>
        <v>0</v>
      </c>
      <c r="BX12" s="40">
        <f>+Leandra!CA16</f>
        <v>0</v>
      </c>
      <c r="BY12" s="40">
        <f>+Leandra!CB16</f>
        <v>0</v>
      </c>
      <c r="BZ12" s="39">
        <f>+Leandra!CC16</f>
        <v>0</v>
      </c>
    </row>
    <row r="13" spans="2:78" ht="15" customHeight="1">
      <c r="B13" s="391"/>
      <c r="C13" s="392"/>
      <c r="D13" s="41" t="s">
        <v>9</v>
      </c>
      <c r="E13" s="42">
        <f>+Leandra!H17</f>
        <v>0</v>
      </c>
      <c r="F13" s="43">
        <f>+Leandra!I17</f>
        <v>0</v>
      </c>
      <c r="G13" s="135">
        <f>+Leandra!J17</f>
        <v>0</v>
      </c>
      <c r="H13" s="44">
        <f>+Leandra!K17</f>
        <v>0</v>
      </c>
      <c r="I13" s="44">
        <f>+Leandra!L17</f>
        <v>0</v>
      </c>
      <c r="J13" s="44">
        <f>+Leandra!M17</f>
        <v>0</v>
      </c>
      <c r="K13" s="44">
        <f>+Leandra!N17</f>
        <v>0</v>
      </c>
      <c r="L13" s="44">
        <f>+Leandra!O17</f>
        <v>0</v>
      </c>
      <c r="M13" s="44">
        <f>+Leandra!P17</f>
        <v>0</v>
      </c>
      <c r="N13" s="44">
        <f>+Leandra!Q17</f>
        <v>0</v>
      </c>
      <c r="O13" s="44">
        <f>+Leandra!R17</f>
        <v>0</v>
      </c>
      <c r="P13" s="44">
        <f>+Leandra!S17</f>
        <v>0</v>
      </c>
      <c r="Q13" s="44">
        <f>+Leandra!T17</f>
        <v>0</v>
      </c>
      <c r="R13" s="43">
        <f>+Leandra!U17</f>
        <v>0</v>
      </c>
      <c r="S13" s="42">
        <f>+Leandra!V17</f>
        <v>0</v>
      </c>
      <c r="T13" s="44">
        <f>+Leandra!W17</f>
        <v>0</v>
      </c>
      <c r="U13" s="44">
        <f>+Leandra!X17</f>
        <v>0</v>
      </c>
      <c r="V13" s="44">
        <f>+Leandra!Y17</f>
        <v>0</v>
      </c>
      <c r="W13" s="44">
        <f>+Leandra!Z17</f>
        <v>0</v>
      </c>
      <c r="X13" s="44">
        <f>+Leandra!AA17</f>
        <v>0</v>
      </c>
      <c r="Y13" s="44">
        <f>+Leandra!AB17</f>
        <v>0</v>
      </c>
      <c r="Z13" s="44">
        <f>+Leandra!AC17</f>
        <v>0</v>
      </c>
      <c r="AA13" s="44">
        <f>+Leandra!AD17</f>
        <v>0</v>
      </c>
      <c r="AB13" s="44">
        <f>+Leandra!AE17</f>
        <v>0</v>
      </c>
      <c r="AC13" s="44">
        <f>+Leandra!AF17</f>
        <v>0</v>
      </c>
      <c r="AD13" s="43">
        <f>+Leandra!AG17</f>
        <v>0</v>
      </c>
      <c r="AE13" s="42">
        <f>+Leandra!AH17</f>
        <v>0</v>
      </c>
      <c r="AF13" s="44">
        <f>+Leandra!AI17</f>
        <v>0</v>
      </c>
      <c r="AG13" s="44">
        <f>+Leandra!AJ17</f>
        <v>0</v>
      </c>
      <c r="AH13" s="44">
        <f>+Leandra!AK17</f>
        <v>0</v>
      </c>
      <c r="AI13" s="44">
        <f>+Leandra!AL17</f>
        <v>0</v>
      </c>
      <c r="AJ13" s="44">
        <f>+Leandra!AM17</f>
        <v>0</v>
      </c>
      <c r="AK13" s="44">
        <f>+Leandra!AN17</f>
        <v>0</v>
      </c>
      <c r="AL13" s="44">
        <f>+Leandra!AO17</f>
        <v>0</v>
      </c>
      <c r="AM13" s="44">
        <f>+Leandra!AP17</f>
        <v>0</v>
      </c>
      <c r="AN13" s="44">
        <f>+Leandra!AQ17</f>
        <v>0</v>
      </c>
      <c r="AO13" s="44">
        <f>+Leandra!AR17</f>
        <v>0</v>
      </c>
      <c r="AP13" s="43">
        <f>+Leandra!AS17</f>
        <v>0</v>
      </c>
      <c r="AQ13" s="42">
        <f>+Leandra!AT17</f>
        <v>0</v>
      </c>
      <c r="AR13" s="44">
        <f>+Leandra!AU17</f>
        <v>0</v>
      </c>
      <c r="AS13" s="44">
        <f>+Leandra!AV17</f>
        <v>0</v>
      </c>
      <c r="AT13" s="44">
        <f>+Leandra!AW17</f>
        <v>0</v>
      </c>
      <c r="AU13" s="44">
        <f>+Leandra!AX17</f>
        <v>0</v>
      </c>
      <c r="AV13" s="44">
        <f>+Leandra!AY17</f>
        <v>0</v>
      </c>
      <c r="AW13" s="44">
        <f>+Leandra!AZ17</f>
        <v>0</v>
      </c>
      <c r="AX13" s="44">
        <f>+Leandra!BA17</f>
        <v>0</v>
      </c>
      <c r="AY13" s="44">
        <f>+Leandra!BB17</f>
        <v>0</v>
      </c>
      <c r="AZ13" s="44">
        <f>+Leandra!BC17</f>
        <v>0</v>
      </c>
      <c r="BA13" s="44">
        <f>+Leandra!BD17</f>
        <v>0</v>
      </c>
      <c r="BB13" s="43">
        <f>+Leandra!BE17</f>
        <v>0</v>
      </c>
      <c r="BC13" s="42">
        <f>+Leandra!BF17</f>
        <v>0</v>
      </c>
      <c r="BD13" s="44">
        <f>+Leandra!BG17</f>
        <v>0</v>
      </c>
      <c r="BE13" s="44">
        <f>+Leandra!BH17</f>
        <v>0</v>
      </c>
      <c r="BF13" s="44">
        <f>+Leandra!BI17</f>
        <v>0</v>
      </c>
      <c r="BG13" s="44">
        <f>+Leandra!BJ17</f>
        <v>0</v>
      </c>
      <c r="BH13" s="44">
        <f>+Leandra!BK17</f>
        <v>0</v>
      </c>
      <c r="BI13" s="44">
        <f>+Leandra!BL17</f>
        <v>0</v>
      </c>
      <c r="BJ13" s="44">
        <f>+Leandra!BM17</f>
        <v>0</v>
      </c>
      <c r="BK13" s="44">
        <f>+Leandra!BN17</f>
        <v>0</v>
      </c>
      <c r="BL13" s="44">
        <f>+Leandra!BO17</f>
        <v>0</v>
      </c>
      <c r="BM13" s="44">
        <f>+Leandra!BP17</f>
        <v>0</v>
      </c>
      <c r="BN13" s="43">
        <f>+Leandra!BQ17</f>
        <v>0</v>
      </c>
      <c r="BO13" s="42">
        <f>+Leandra!BR17</f>
        <v>0</v>
      </c>
      <c r="BP13" s="44">
        <f>+Leandra!BS17</f>
        <v>0</v>
      </c>
      <c r="BQ13" s="44">
        <f>+Leandra!BT17</f>
        <v>0</v>
      </c>
      <c r="BR13" s="44">
        <f>+Leandra!BU17</f>
        <v>0</v>
      </c>
      <c r="BS13" s="44">
        <f>+Leandra!BV17</f>
        <v>0</v>
      </c>
      <c r="BT13" s="44">
        <f>+Leandra!BW17</f>
        <v>0</v>
      </c>
      <c r="BU13" s="44">
        <f>+Leandra!BX17</f>
        <v>0</v>
      </c>
      <c r="BV13" s="44">
        <f>+Leandra!BY17</f>
        <v>0</v>
      </c>
      <c r="BW13" s="44">
        <f>+Leandra!BZ17</f>
        <v>0</v>
      </c>
      <c r="BX13" s="44">
        <f>+Leandra!CA17</f>
        <v>0</v>
      </c>
      <c r="BY13" s="44">
        <f>+Leandra!CB17</f>
        <v>0</v>
      </c>
      <c r="BZ13" s="43">
        <f>+Leandra!CC17</f>
        <v>0</v>
      </c>
    </row>
    <row r="14" spans="2:78" ht="15" customHeight="1">
      <c r="B14" s="391"/>
      <c r="C14" s="392"/>
      <c r="D14" s="41" t="s">
        <v>10</v>
      </c>
      <c r="E14" s="42">
        <f>+Leandra!H18</f>
        <v>0</v>
      </c>
      <c r="F14" s="43">
        <f>+Leandra!I18</f>
        <v>0</v>
      </c>
      <c r="G14" s="135">
        <f>+Leandra!J18</f>
        <v>0</v>
      </c>
      <c r="H14" s="44">
        <f>+Leandra!K18</f>
        <v>0</v>
      </c>
      <c r="I14" s="44">
        <f>+Leandra!L18</f>
        <v>0</v>
      </c>
      <c r="J14" s="44">
        <f>+Leandra!M18</f>
        <v>0</v>
      </c>
      <c r="K14" s="44">
        <f>+Leandra!N18</f>
        <v>0</v>
      </c>
      <c r="L14" s="44">
        <f>+Leandra!O18</f>
        <v>0</v>
      </c>
      <c r="M14" s="44">
        <f>+Leandra!P18</f>
        <v>0</v>
      </c>
      <c r="N14" s="44">
        <f>+Leandra!Q18</f>
        <v>0</v>
      </c>
      <c r="O14" s="44">
        <f>+Leandra!R18</f>
        <v>0</v>
      </c>
      <c r="P14" s="44">
        <f>+Leandra!S18</f>
        <v>0</v>
      </c>
      <c r="Q14" s="44">
        <f>+Leandra!T18</f>
        <v>0</v>
      </c>
      <c r="R14" s="43">
        <f>+Leandra!U18</f>
        <v>0</v>
      </c>
      <c r="S14" s="42">
        <f>+Leandra!V18</f>
        <v>0</v>
      </c>
      <c r="T14" s="44">
        <f>+Leandra!W18</f>
        <v>0</v>
      </c>
      <c r="U14" s="44">
        <f>+Leandra!X18</f>
        <v>0</v>
      </c>
      <c r="V14" s="44">
        <f>+Leandra!Y18</f>
        <v>0</v>
      </c>
      <c r="W14" s="44">
        <f>+Leandra!Z18</f>
        <v>0</v>
      </c>
      <c r="X14" s="44">
        <f>+Leandra!AA18</f>
        <v>0</v>
      </c>
      <c r="Y14" s="44">
        <f>+Leandra!AB18</f>
        <v>0</v>
      </c>
      <c r="Z14" s="44">
        <f>+Leandra!AC18</f>
        <v>0</v>
      </c>
      <c r="AA14" s="44">
        <f>+Leandra!AD18</f>
        <v>0</v>
      </c>
      <c r="AB14" s="44">
        <f>+Leandra!AE18</f>
        <v>0</v>
      </c>
      <c r="AC14" s="44">
        <f>+Leandra!AF18</f>
        <v>0</v>
      </c>
      <c r="AD14" s="43">
        <f>+Leandra!AG18</f>
        <v>0</v>
      </c>
      <c r="AE14" s="42">
        <f>+Leandra!AH18</f>
        <v>0</v>
      </c>
      <c r="AF14" s="44">
        <f>+Leandra!AI18</f>
        <v>0</v>
      </c>
      <c r="AG14" s="44">
        <f>+Leandra!AJ18</f>
        <v>0</v>
      </c>
      <c r="AH14" s="44">
        <f>+Leandra!AK18</f>
        <v>0</v>
      </c>
      <c r="AI14" s="44">
        <f>+Leandra!AL18</f>
        <v>0</v>
      </c>
      <c r="AJ14" s="44">
        <f>+Leandra!AM18</f>
        <v>0</v>
      </c>
      <c r="AK14" s="44">
        <f>+Leandra!AN18</f>
        <v>0</v>
      </c>
      <c r="AL14" s="44">
        <f>+Leandra!AO18</f>
        <v>0</v>
      </c>
      <c r="AM14" s="44">
        <f>+Leandra!AP18</f>
        <v>0</v>
      </c>
      <c r="AN14" s="44">
        <f>+Leandra!AQ18</f>
        <v>0</v>
      </c>
      <c r="AO14" s="44">
        <f>+Leandra!AR18</f>
        <v>0</v>
      </c>
      <c r="AP14" s="43">
        <f>+Leandra!AS18</f>
        <v>0</v>
      </c>
      <c r="AQ14" s="42">
        <f>+Leandra!AT18</f>
        <v>0</v>
      </c>
      <c r="AR14" s="44">
        <f>+Leandra!AU18</f>
        <v>0</v>
      </c>
      <c r="AS14" s="44">
        <f>+Leandra!AV18</f>
        <v>0</v>
      </c>
      <c r="AT14" s="44">
        <f>+Leandra!AW18</f>
        <v>0</v>
      </c>
      <c r="AU14" s="44">
        <f>+Leandra!AX18</f>
        <v>0</v>
      </c>
      <c r="AV14" s="44">
        <f>+Leandra!AY18</f>
        <v>0</v>
      </c>
      <c r="AW14" s="44">
        <f>+Leandra!AZ18</f>
        <v>0</v>
      </c>
      <c r="AX14" s="44">
        <f>+Leandra!BA18</f>
        <v>0</v>
      </c>
      <c r="AY14" s="44">
        <f>+Leandra!BB18</f>
        <v>0</v>
      </c>
      <c r="AZ14" s="44">
        <f>+Leandra!BC18</f>
        <v>0</v>
      </c>
      <c r="BA14" s="44">
        <f>+Leandra!BD18</f>
        <v>0</v>
      </c>
      <c r="BB14" s="43">
        <f>+Leandra!BE18</f>
        <v>0</v>
      </c>
      <c r="BC14" s="42">
        <f>+Leandra!BF18</f>
        <v>0</v>
      </c>
      <c r="BD14" s="44">
        <f>+Leandra!BG18</f>
        <v>0</v>
      </c>
      <c r="BE14" s="44">
        <f>+Leandra!BH18</f>
        <v>0</v>
      </c>
      <c r="BF14" s="44">
        <f>+Leandra!BI18</f>
        <v>0</v>
      </c>
      <c r="BG14" s="44">
        <f>+Leandra!BJ18</f>
        <v>0</v>
      </c>
      <c r="BH14" s="44">
        <f>+Leandra!BK18</f>
        <v>0</v>
      </c>
      <c r="BI14" s="44">
        <f>+Leandra!BL18</f>
        <v>0</v>
      </c>
      <c r="BJ14" s="44">
        <f>+Leandra!BM18</f>
        <v>0</v>
      </c>
      <c r="BK14" s="44">
        <f>+Leandra!BN18</f>
        <v>0</v>
      </c>
      <c r="BL14" s="44">
        <f>+Leandra!BO18</f>
        <v>0</v>
      </c>
      <c r="BM14" s="44">
        <f>+Leandra!BP18</f>
        <v>0</v>
      </c>
      <c r="BN14" s="43">
        <f>+Leandra!BQ18</f>
        <v>0</v>
      </c>
      <c r="BO14" s="42">
        <f>+Leandra!BR18</f>
        <v>0</v>
      </c>
      <c r="BP14" s="44">
        <f>+Leandra!BS18</f>
        <v>0</v>
      </c>
      <c r="BQ14" s="44">
        <f>+Leandra!BT18</f>
        <v>0</v>
      </c>
      <c r="BR14" s="44">
        <f>+Leandra!BU18</f>
        <v>0</v>
      </c>
      <c r="BS14" s="44">
        <f>+Leandra!BV18</f>
        <v>0</v>
      </c>
      <c r="BT14" s="44">
        <f>+Leandra!BW18</f>
        <v>0</v>
      </c>
      <c r="BU14" s="44">
        <f>+Leandra!BX18</f>
        <v>0</v>
      </c>
      <c r="BV14" s="44">
        <f>+Leandra!BY18</f>
        <v>0</v>
      </c>
      <c r="BW14" s="44">
        <f>+Leandra!BZ18</f>
        <v>0</v>
      </c>
      <c r="BX14" s="44">
        <f>+Leandra!CA18</f>
        <v>0</v>
      </c>
      <c r="BY14" s="44">
        <f>+Leandra!CB18</f>
        <v>0</v>
      </c>
      <c r="BZ14" s="43">
        <f>+Leandra!CC18</f>
        <v>0</v>
      </c>
    </row>
    <row r="15" spans="2:78" ht="15" customHeight="1">
      <c r="B15" s="379"/>
      <c r="C15" s="381"/>
      <c r="D15" s="45" t="s">
        <v>11</v>
      </c>
      <c r="E15" s="46">
        <f>+Leandra!H19</f>
        <v>0</v>
      </c>
      <c r="F15" s="47">
        <f>+Leandra!I19</f>
        <v>0</v>
      </c>
      <c r="G15" s="136">
        <f>+Leandra!J19</f>
        <v>0</v>
      </c>
      <c r="H15" s="48">
        <f>+Leandra!K19</f>
        <v>0</v>
      </c>
      <c r="I15" s="48">
        <f>+Leandra!L19</f>
        <v>0</v>
      </c>
      <c r="J15" s="48">
        <f>+Leandra!M19</f>
        <v>0</v>
      </c>
      <c r="K15" s="48">
        <f>+Leandra!N19</f>
        <v>0</v>
      </c>
      <c r="L15" s="48">
        <f>+Leandra!O19</f>
        <v>0</v>
      </c>
      <c r="M15" s="48">
        <f>+Leandra!P19</f>
        <v>0</v>
      </c>
      <c r="N15" s="48">
        <f>+Leandra!Q19</f>
        <v>0</v>
      </c>
      <c r="O15" s="48">
        <f>+Leandra!R19</f>
        <v>0</v>
      </c>
      <c r="P15" s="48">
        <f>+Leandra!S19</f>
        <v>0</v>
      </c>
      <c r="Q15" s="48">
        <f>+Leandra!T19</f>
        <v>0</v>
      </c>
      <c r="R15" s="47">
        <f>+Leandra!U19</f>
        <v>0</v>
      </c>
      <c r="S15" s="46">
        <f>+Leandra!V19</f>
        <v>0</v>
      </c>
      <c r="T15" s="48">
        <f>+Leandra!W19</f>
        <v>0</v>
      </c>
      <c r="U15" s="48">
        <f>+Leandra!X19</f>
        <v>0</v>
      </c>
      <c r="V15" s="48">
        <f>+Leandra!Y19</f>
        <v>0</v>
      </c>
      <c r="W15" s="48">
        <f>+Leandra!Z19</f>
        <v>0</v>
      </c>
      <c r="X15" s="48">
        <f>+Leandra!AA19</f>
        <v>0</v>
      </c>
      <c r="Y15" s="48">
        <f>+Leandra!AB19</f>
        <v>0</v>
      </c>
      <c r="Z15" s="48">
        <f>+Leandra!AC19</f>
        <v>0</v>
      </c>
      <c r="AA15" s="48">
        <f>+Leandra!AD19</f>
        <v>0</v>
      </c>
      <c r="AB15" s="48">
        <f>+Leandra!AE19</f>
        <v>0</v>
      </c>
      <c r="AC15" s="48">
        <f>+Leandra!AF19</f>
        <v>0</v>
      </c>
      <c r="AD15" s="47">
        <f>+Leandra!AG19</f>
        <v>0</v>
      </c>
      <c r="AE15" s="46">
        <f>+Leandra!AH19</f>
        <v>0</v>
      </c>
      <c r="AF15" s="48">
        <f>+Leandra!AI19</f>
        <v>0</v>
      </c>
      <c r="AG15" s="48">
        <f>+Leandra!AJ19</f>
        <v>0</v>
      </c>
      <c r="AH15" s="48">
        <f>+Leandra!AK19</f>
        <v>0</v>
      </c>
      <c r="AI15" s="48">
        <f>+Leandra!AL19</f>
        <v>0</v>
      </c>
      <c r="AJ15" s="48">
        <f>+Leandra!AM19</f>
        <v>0</v>
      </c>
      <c r="AK15" s="48">
        <f>+Leandra!AN19</f>
        <v>0</v>
      </c>
      <c r="AL15" s="48">
        <f>+Leandra!AO19</f>
        <v>0</v>
      </c>
      <c r="AM15" s="48">
        <f>+Leandra!AP19</f>
        <v>0</v>
      </c>
      <c r="AN15" s="48">
        <f>+Leandra!AQ19</f>
        <v>0</v>
      </c>
      <c r="AO15" s="48">
        <f>+Leandra!AR19</f>
        <v>0</v>
      </c>
      <c r="AP15" s="47">
        <f>+Leandra!AS19</f>
        <v>0</v>
      </c>
      <c r="AQ15" s="46">
        <f>+Leandra!AT19</f>
        <v>0</v>
      </c>
      <c r="AR15" s="48">
        <f>+Leandra!AU19</f>
        <v>0</v>
      </c>
      <c r="AS15" s="48">
        <f>+Leandra!AV19</f>
        <v>0</v>
      </c>
      <c r="AT15" s="48">
        <f>+Leandra!AW19</f>
        <v>0</v>
      </c>
      <c r="AU15" s="48">
        <f>+Leandra!AX19</f>
        <v>0</v>
      </c>
      <c r="AV15" s="48">
        <f>+Leandra!AY19</f>
        <v>0</v>
      </c>
      <c r="AW15" s="48">
        <f>+Leandra!AZ19</f>
        <v>0</v>
      </c>
      <c r="AX15" s="48">
        <f>+Leandra!BA19</f>
        <v>0</v>
      </c>
      <c r="AY15" s="48">
        <f>+Leandra!BB19</f>
        <v>0</v>
      </c>
      <c r="AZ15" s="48">
        <f>+Leandra!BC19</f>
        <v>0</v>
      </c>
      <c r="BA15" s="48">
        <f>+Leandra!BD19</f>
        <v>0</v>
      </c>
      <c r="BB15" s="47">
        <f>+Leandra!BE19</f>
        <v>0</v>
      </c>
      <c r="BC15" s="46">
        <f>+Leandra!BF19</f>
        <v>0</v>
      </c>
      <c r="BD15" s="48">
        <f>+Leandra!BG19</f>
        <v>0</v>
      </c>
      <c r="BE15" s="48">
        <f>+Leandra!BH19</f>
        <v>0</v>
      </c>
      <c r="BF15" s="48">
        <f>+Leandra!BI19</f>
        <v>0</v>
      </c>
      <c r="BG15" s="48">
        <f>+Leandra!BJ19</f>
        <v>0</v>
      </c>
      <c r="BH15" s="48">
        <f>+Leandra!BK19</f>
        <v>0</v>
      </c>
      <c r="BI15" s="48">
        <f>+Leandra!BL19</f>
        <v>0</v>
      </c>
      <c r="BJ15" s="48">
        <f>+Leandra!BM19</f>
        <v>0</v>
      </c>
      <c r="BK15" s="48">
        <f>+Leandra!BN19</f>
        <v>0</v>
      </c>
      <c r="BL15" s="48">
        <f>+Leandra!BO19</f>
        <v>0</v>
      </c>
      <c r="BM15" s="48">
        <f>+Leandra!BP19</f>
        <v>0</v>
      </c>
      <c r="BN15" s="47">
        <f>+Leandra!BQ19</f>
        <v>0</v>
      </c>
      <c r="BO15" s="46">
        <f>+Leandra!BR19</f>
        <v>0</v>
      </c>
      <c r="BP15" s="48">
        <f>+Leandra!BS19</f>
        <v>0</v>
      </c>
      <c r="BQ15" s="48">
        <f>+Leandra!BT19</f>
        <v>0</v>
      </c>
      <c r="BR15" s="48">
        <f>+Leandra!BU19</f>
        <v>0</v>
      </c>
      <c r="BS15" s="48">
        <f>+Leandra!BV19</f>
        <v>0</v>
      </c>
      <c r="BT15" s="48">
        <f>+Leandra!BW19</f>
        <v>0</v>
      </c>
      <c r="BU15" s="48">
        <f>+Leandra!BX19</f>
        <v>0</v>
      </c>
      <c r="BV15" s="48">
        <f>+Leandra!BY19</f>
        <v>0</v>
      </c>
      <c r="BW15" s="48">
        <f>+Leandra!BZ19</f>
        <v>0</v>
      </c>
      <c r="BX15" s="48">
        <f>+Leandra!CA19</f>
        <v>0</v>
      </c>
      <c r="BY15" s="48">
        <f>+Leandra!CB19</f>
        <v>0</v>
      </c>
      <c r="BZ15" s="47">
        <f>+Leandra!CC19</f>
        <v>0</v>
      </c>
    </row>
    <row r="16" spans="2:78">
      <c r="B16" s="376" t="str" cm="1">
        <f t="array" aca="1" ref="B16" ca="1">MID(CELL("filename",Trichardt!B2),FIND("]",CELL("filename"))+1,20)</f>
        <v>Trichardt</v>
      </c>
      <c r="C16" s="378"/>
      <c r="D16" s="37" t="s">
        <v>8</v>
      </c>
      <c r="E16" s="38">
        <f>+Trichardt!H16</f>
        <v>0</v>
      </c>
      <c r="F16" s="39">
        <f>+Trichardt!I16</f>
        <v>0</v>
      </c>
      <c r="G16" s="134">
        <f>+Trichardt!J16</f>
        <v>0</v>
      </c>
      <c r="H16" s="40">
        <f>+Trichardt!K16</f>
        <v>0</v>
      </c>
      <c r="I16" s="40">
        <f>+Trichardt!L16</f>
        <v>0</v>
      </c>
      <c r="J16" s="40">
        <f>+Trichardt!M16</f>
        <v>0</v>
      </c>
      <c r="K16" s="40">
        <f>+Trichardt!N16</f>
        <v>0</v>
      </c>
      <c r="L16" s="40">
        <f>+Trichardt!O16</f>
        <v>0</v>
      </c>
      <c r="M16" s="40">
        <f>+Trichardt!P16</f>
        <v>0</v>
      </c>
      <c r="N16" s="40">
        <f>+Trichardt!Q16</f>
        <v>0</v>
      </c>
      <c r="O16" s="40">
        <f>+Trichardt!R16</f>
        <v>0</v>
      </c>
      <c r="P16" s="40">
        <f>+Trichardt!S16</f>
        <v>0</v>
      </c>
      <c r="Q16" s="40">
        <f>+Trichardt!T16</f>
        <v>0</v>
      </c>
      <c r="R16" s="39">
        <f>+Trichardt!U16</f>
        <v>0</v>
      </c>
      <c r="S16" s="38">
        <f>+Trichardt!V16</f>
        <v>0</v>
      </c>
      <c r="T16" s="40">
        <f>+Trichardt!W16</f>
        <v>0</v>
      </c>
      <c r="U16" s="40">
        <f>+Trichardt!X16</f>
        <v>0</v>
      </c>
      <c r="V16" s="40">
        <f>+Trichardt!Y16</f>
        <v>0</v>
      </c>
      <c r="W16" s="40">
        <f>+Trichardt!Z16</f>
        <v>0</v>
      </c>
      <c r="X16" s="40">
        <f>+Trichardt!AA16</f>
        <v>0</v>
      </c>
      <c r="Y16" s="40">
        <f>+Trichardt!AB16</f>
        <v>0</v>
      </c>
      <c r="Z16" s="40">
        <f>+Trichardt!AC16</f>
        <v>0</v>
      </c>
      <c r="AA16" s="40">
        <f>+Trichardt!AD16</f>
        <v>0</v>
      </c>
      <c r="AB16" s="40">
        <f>+Trichardt!AE16</f>
        <v>0</v>
      </c>
      <c r="AC16" s="40">
        <f>+Trichardt!AF16</f>
        <v>0</v>
      </c>
      <c r="AD16" s="39">
        <f>+Trichardt!AG16</f>
        <v>0</v>
      </c>
      <c r="AE16" s="38">
        <f>+Trichardt!AH16</f>
        <v>0</v>
      </c>
      <c r="AF16" s="40">
        <f>+Trichardt!AI16</f>
        <v>0</v>
      </c>
      <c r="AG16" s="40">
        <f>+Trichardt!AJ16</f>
        <v>0</v>
      </c>
      <c r="AH16" s="40">
        <f>+Trichardt!AK16</f>
        <v>0</v>
      </c>
      <c r="AI16" s="40">
        <f>+Trichardt!AL16</f>
        <v>0</v>
      </c>
      <c r="AJ16" s="40">
        <f>+Trichardt!AM16</f>
        <v>0</v>
      </c>
      <c r="AK16" s="40">
        <f>+Trichardt!AN16</f>
        <v>0</v>
      </c>
      <c r="AL16" s="40">
        <f>+Trichardt!AO16</f>
        <v>0</v>
      </c>
      <c r="AM16" s="40">
        <f>+Trichardt!AP16</f>
        <v>0</v>
      </c>
      <c r="AN16" s="40">
        <f>+Trichardt!AQ16</f>
        <v>0</v>
      </c>
      <c r="AO16" s="40">
        <f>+Trichardt!AR16</f>
        <v>0</v>
      </c>
      <c r="AP16" s="39">
        <f>+Trichardt!AS16</f>
        <v>0</v>
      </c>
      <c r="AQ16" s="38">
        <f>+Trichardt!AT16</f>
        <v>0</v>
      </c>
      <c r="AR16" s="40">
        <f>+Trichardt!AU16</f>
        <v>0</v>
      </c>
      <c r="AS16" s="40">
        <f>+Trichardt!AV16</f>
        <v>0</v>
      </c>
      <c r="AT16" s="40">
        <f>+Trichardt!AW16</f>
        <v>0</v>
      </c>
      <c r="AU16" s="40">
        <f>+Trichardt!AX16</f>
        <v>0</v>
      </c>
      <c r="AV16" s="40">
        <f>+Trichardt!AY16</f>
        <v>0</v>
      </c>
      <c r="AW16" s="40">
        <f>+Trichardt!AZ16</f>
        <v>0</v>
      </c>
      <c r="AX16" s="40">
        <f>+Trichardt!BA16</f>
        <v>0</v>
      </c>
      <c r="AY16" s="40">
        <f>+Trichardt!BB16</f>
        <v>0</v>
      </c>
      <c r="AZ16" s="40">
        <f>+Trichardt!BC16</f>
        <v>0</v>
      </c>
      <c r="BA16" s="40">
        <f>+Trichardt!BD16</f>
        <v>0</v>
      </c>
      <c r="BB16" s="39">
        <f>+Trichardt!BE16</f>
        <v>0</v>
      </c>
      <c r="BC16" s="38">
        <f>+Trichardt!BF16</f>
        <v>0</v>
      </c>
      <c r="BD16" s="40">
        <f>+Trichardt!BG16</f>
        <v>0</v>
      </c>
      <c r="BE16" s="40">
        <f>+Trichardt!BH16</f>
        <v>0</v>
      </c>
      <c r="BF16" s="40">
        <f>+Trichardt!BI16</f>
        <v>0</v>
      </c>
      <c r="BG16" s="40">
        <f>+Trichardt!BJ16</f>
        <v>0</v>
      </c>
      <c r="BH16" s="40">
        <f>+Trichardt!BK16</f>
        <v>0</v>
      </c>
      <c r="BI16" s="40">
        <f>+Trichardt!BL16</f>
        <v>0</v>
      </c>
      <c r="BJ16" s="40">
        <f>+Trichardt!BM16</f>
        <v>0</v>
      </c>
      <c r="BK16" s="40">
        <f>+Trichardt!BN16</f>
        <v>0</v>
      </c>
      <c r="BL16" s="40">
        <f>+Trichardt!BO16</f>
        <v>0</v>
      </c>
      <c r="BM16" s="40">
        <f>+Trichardt!BP16</f>
        <v>0</v>
      </c>
      <c r="BN16" s="39">
        <f>+Trichardt!BQ16</f>
        <v>0</v>
      </c>
      <c r="BO16" s="38">
        <f>+Trichardt!BR16</f>
        <v>0</v>
      </c>
      <c r="BP16" s="40">
        <f>+Trichardt!BS16</f>
        <v>0</v>
      </c>
      <c r="BQ16" s="40">
        <f>+Trichardt!BT16</f>
        <v>0</v>
      </c>
      <c r="BR16" s="40">
        <f>+Trichardt!BU16</f>
        <v>0</v>
      </c>
      <c r="BS16" s="40">
        <f>+Trichardt!BV16</f>
        <v>0</v>
      </c>
      <c r="BT16" s="40">
        <f>+Trichardt!BW16</f>
        <v>0</v>
      </c>
      <c r="BU16" s="40">
        <f>+Trichardt!BX16</f>
        <v>0</v>
      </c>
      <c r="BV16" s="40">
        <f>+Trichardt!BY16</f>
        <v>0</v>
      </c>
      <c r="BW16" s="40">
        <f>+Trichardt!BZ16</f>
        <v>0</v>
      </c>
      <c r="BX16" s="40">
        <f>+Trichardt!CA16</f>
        <v>0</v>
      </c>
      <c r="BY16" s="40">
        <f>+Trichardt!CB16</f>
        <v>0</v>
      </c>
      <c r="BZ16" s="39">
        <f>+Trichardt!CC16</f>
        <v>0</v>
      </c>
    </row>
    <row r="17" spans="2:78" ht="15" customHeight="1">
      <c r="B17" s="391"/>
      <c r="C17" s="392"/>
      <c r="D17" s="41" t="s">
        <v>9</v>
      </c>
      <c r="E17" s="42">
        <f>+Trichardt!H17</f>
        <v>0</v>
      </c>
      <c r="F17" s="43">
        <f>+Trichardt!I17</f>
        <v>0</v>
      </c>
      <c r="G17" s="135">
        <f>+Trichardt!J17</f>
        <v>0</v>
      </c>
      <c r="H17" s="44">
        <f>+Trichardt!K17</f>
        <v>0</v>
      </c>
      <c r="I17" s="44">
        <f>+Trichardt!L17</f>
        <v>0</v>
      </c>
      <c r="J17" s="44">
        <f>+Trichardt!M17</f>
        <v>0</v>
      </c>
      <c r="K17" s="44">
        <f>+Trichardt!N17</f>
        <v>0</v>
      </c>
      <c r="L17" s="44">
        <f>+Trichardt!O17</f>
        <v>0</v>
      </c>
      <c r="M17" s="44">
        <f>+Trichardt!P17</f>
        <v>0</v>
      </c>
      <c r="N17" s="44">
        <f>+Trichardt!Q17</f>
        <v>0</v>
      </c>
      <c r="O17" s="44">
        <f>+Trichardt!R17</f>
        <v>0</v>
      </c>
      <c r="P17" s="44">
        <f>+Trichardt!S17</f>
        <v>0</v>
      </c>
      <c r="Q17" s="44">
        <f>+Trichardt!T17</f>
        <v>0</v>
      </c>
      <c r="R17" s="43">
        <f>+Trichardt!U17</f>
        <v>0</v>
      </c>
      <c r="S17" s="42">
        <f>+Trichardt!V17</f>
        <v>0</v>
      </c>
      <c r="T17" s="44">
        <f>+Trichardt!W17</f>
        <v>0</v>
      </c>
      <c r="U17" s="44">
        <f>+Trichardt!X17</f>
        <v>0</v>
      </c>
      <c r="V17" s="44">
        <f>+Trichardt!Y17</f>
        <v>0</v>
      </c>
      <c r="W17" s="44">
        <f>+Trichardt!Z17</f>
        <v>0</v>
      </c>
      <c r="X17" s="44">
        <f>+Trichardt!AA17</f>
        <v>0</v>
      </c>
      <c r="Y17" s="44">
        <f>+Trichardt!AB17</f>
        <v>0</v>
      </c>
      <c r="Z17" s="44">
        <f>+Trichardt!AC17</f>
        <v>0</v>
      </c>
      <c r="AA17" s="44">
        <f>+Trichardt!AD17</f>
        <v>0</v>
      </c>
      <c r="AB17" s="44">
        <f>+Trichardt!AE17</f>
        <v>0</v>
      </c>
      <c r="AC17" s="44">
        <f>+Trichardt!AF17</f>
        <v>0</v>
      </c>
      <c r="AD17" s="43">
        <f>+Trichardt!AG17</f>
        <v>0</v>
      </c>
      <c r="AE17" s="42">
        <f>+Trichardt!AH17</f>
        <v>0</v>
      </c>
      <c r="AF17" s="44">
        <f>+Trichardt!AI17</f>
        <v>0</v>
      </c>
      <c r="AG17" s="44">
        <f>+Trichardt!AJ17</f>
        <v>0</v>
      </c>
      <c r="AH17" s="44">
        <f>+Trichardt!AK17</f>
        <v>0</v>
      </c>
      <c r="AI17" s="44">
        <f>+Trichardt!AL17</f>
        <v>0</v>
      </c>
      <c r="AJ17" s="44">
        <f>+Trichardt!AM17</f>
        <v>0</v>
      </c>
      <c r="AK17" s="44">
        <f>+Trichardt!AN17</f>
        <v>0</v>
      </c>
      <c r="AL17" s="44">
        <f>+Trichardt!AO17</f>
        <v>0</v>
      </c>
      <c r="AM17" s="44">
        <f>+Trichardt!AP17</f>
        <v>0</v>
      </c>
      <c r="AN17" s="44">
        <f>+Trichardt!AQ17</f>
        <v>0</v>
      </c>
      <c r="AO17" s="44">
        <f>+Trichardt!AR17</f>
        <v>0</v>
      </c>
      <c r="AP17" s="43">
        <f>+Trichardt!AS17</f>
        <v>0</v>
      </c>
      <c r="AQ17" s="42">
        <f>+Trichardt!AT17</f>
        <v>0</v>
      </c>
      <c r="AR17" s="44">
        <f>+Trichardt!AU17</f>
        <v>0</v>
      </c>
      <c r="AS17" s="44">
        <f>+Trichardt!AV17</f>
        <v>0</v>
      </c>
      <c r="AT17" s="44">
        <f>+Trichardt!AW17</f>
        <v>0</v>
      </c>
      <c r="AU17" s="44">
        <f>+Trichardt!AX17</f>
        <v>0</v>
      </c>
      <c r="AV17" s="44">
        <f>+Trichardt!AY17</f>
        <v>0</v>
      </c>
      <c r="AW17" s="44">
        <f>+Trichardt!AZ17</f>
        <v>0</v>
      </c>
      <c r="AX17" s="44">
        <f>+Trichardt!BA17</f>
        <v>0</v>
      </c>
      <c r="AY17" s="44">
        <f>+Trichardt!BB17</f>
        <v>0</v>
      </c>
      <c r="AZ17" s="44">
        <f>+Trichardt!BC17</f>
        <v>0</v>
      </c>
      <c r="BA17" s="44">
        <f>+Trichardt!BD17</f>
        <v>0</v>
      </c>
      <c r="BB17" s="43">
        <f>+Trichardt!BE17</f>
        <v>0</v>
      </c>
      <c r="BC17" s="42">
        <f>+Trichardt!BF17</f>
        <v>0</v>
      </c>
      <c r="BD17" s="44">
        <f>+Trichardt!BG17</f>
        <v>0</v>
      </c>
      <c r="BE17" s="44">
        <f>+Trichardt!BH17</f>
        <v>0</v>
      </c>
      <c r="BF17" s="44">
        <f>+Trichardt!BI17</f>
        <v>0</v>
      </c>
      <c r="BG17" s="44">
        <f>+Trichardt!BJ17</f>
        <v>0</v>
      </c>
      <c r="BH17" s="44">
        <f>+Trichardt!BK17</f>
        <v>0</v>
      </c>
      <c r="BI17" s="44">
        <f>+Trichardt!BL17</f>
        <v>0</v>
      </c>
      <c r="BJ17" s="44">
        <f>+Trichardt!BM17</f>
        <v>0</v>
      </c>
      <c r="BK17" s="44">
        <f>+Trichardt!BN17</f>
        <v>0</v>
      </c>
      <c r="BL17" s="44">
        <f>+Trichardt!BO17</f>
        <v>0</v>
      </c>
      <c r="BM17" s="44">
        <f>+Trichardt!BP17</f>
        <v>0</v>
      </c>
      <c r="BN17" s="43">
        <f>+Trichardt!BQ17</f>
        <v>0</v>
      </c>
      <c r="BO17" s="42">
        <f>+Trichardt!BR17</f>
        <v>0</v>
      </c>
      <c r="BP17" s="44">
        <f>+Trichardt!BS17</f>
        <v>0</v>
      </c>
      <c r="BQ17" s="44">
        <f>+Trichardt!BT17</f>
        <v>0</v>
      </c>
      <c r="BR17" s="44">
        <f>+Trichardt!BU17</f>
        <v>0</v>
      </c>
      <c r="BS17" s="44">
        <f>+Trichardt!BV17</f>
        <v>0</v>
      </c>
      <c r="BT17" s="44">
        <f>+Trichardt!BW17</f>
        <v>0</v>
      </c>
      <c r="BU17" s="44">
        <f>+Trichardt!BX17</f>
        <v>0</v>
      </c>
      <c r="BV17" s="44">
        <f>+Trichardt!BY17</f>
        <v>0</v>
      </c>
      <c r="BW17" s="44">
        <f>+Trichardt!BZ17</f>
        <v>0</v>
      </c>
      <c r="BX17" s="44">
        <f>+Trichardt!CA17</f>
        <v>0</v>
      </c>
      <c r="BY17" s="44">
        <f>+Trichardt!CB17</f>
        <v>0</v>
      </c>
      <c r="BZ17" s="43">
        <f>+Trichardt!CC17</f>
        <v>0</v>
      </c>
    </row>
    <row r="18" spans="2:78" ht="15" customHeight="1">
      <c r="B18" s="391"/>
      <c r="C18" s="392"/>
      <c r="D18" s="41" t="s">
        <v>10</v>
      </c>
      <c r="E18" s="42">
        <f>+Trichardt!H18</f>
        <v>0</v>
      </c>
      <c r="F18" s="43">
        <f>+Trichardt!I18</f>
        <v>0</v>
      </c>
      <c r="G18" s="135">
        <f>+Trichardt!J18</f>
        <v>0</v>
      </c>
      <c r="H18" s="44">
        <f>+Trichardt!K18</f>
        <v>0</v>
      </c>
      <c r="I18" s="44">
        <f>+Trichardt!L18</f>
        <v>0</v>
      </c>
      <c r="J18" s="44">
        <f>+Trichardt!M18</f>
        <v>0</v>
      </c>
      <c r="K18" s="44">
        <f>+Trichardt!N18</f>
        <v>0</v>
      </c>
      <c r="L18" s="44">
        <f>+Trichardt!O18</f>
        <v>0</v>
      </c>
      <c r="M18" s="44">
        <f>+Trichardt!P18</f>
        <v>0</v>
      </c>
      <c r="N18" s="44">
        <f>+Trichardt!Q18</f>
        <v>0</v>
      </c>
      <c r="O18" s="44">
        <f>+Trichardt!R18</f>
        <v>0</v>
      </c>
      <c r="P18" s="44">
        <f>+Trichardt!S18</f>
        <v>0</v>
      </c>
      <c r="Q18" s="44">
        <f>+Trichardt!T18</f>
        <v>0</v>
      </c>
      <c r="R18" s="43">
        <f>+Trichardt!U18</f>
        <v>0</v>
      </c>
      <c r="S18" s="42">
        <f>+Trichardt!V18</f>
        <v>0</v>
      </c>
      <c r="T18" s="44">
        <f>+Trichardt!W18</f>
        <v>0</v>
      </c>
      <c r="U18" s="44">
        <f>+Trichardt!X18</f>
        <v>0</v>
      </c>
      <c r="V18" s="44">
        <f>+Trichardt!Y18</f>
        <v>0</v>
      </c>
      <c r="W18" s="44">
        <f>+Trichardt!Z18</f>
        <v>0</v>
      </c>
      <c r="X18" s="44">
        <f>+Trichardt!AA18</f>
        <v>0</v>
      </c>
      <c r="Y18" s="44">
        <f>+Trichardt!AB18</f>
        <v>0</v>
      </c>
      <c r="Z18" s="44">
        <f>+Trichardt!AC18</f>
        <v>0</v>
      </c>
      <c r="AA18" s="44">
        <f>+Trichardt!AD18</f>
        <v>0</v>
      </c>
      <c r="AB18" s="44">
        <f>+Trichardt!AE18</f>
        <v>0</v>
      </c>
      <c r="AC18" s="44">
        <f>+Trichardt!AF18</f>
        <v>0</v>
      </c>
      <c r="AD18" s="43">
        <f>+Trichardt!AG18</f>
        <v>0</v>
      </c>
      <c r="AE18" s="42">
        <f>+Trichardt!AH18</f>
        <v>0</v>
      </c>
      <c r="AF18" s="44">
        <f>+Trichardt!AI18</f>
        <v>0</v>
      </c>
      <c r="AG18" s="44">
        <f>+Trichardt!AJ18</f>
        <v>0</v>
      </c>
      <c r="AH18" s="44">
        <f>+Trichardt!AK18</f>
        <v>0</v>
      </c>
      <c r="AI18" s="44">
        <f>+Trichardt!AL18</f>
        <v>0</v>
      </c>
      <c r="AJ18" s="44">
        <f>+Trichardt!AM18</f>
        <v>0</v>
      </c>
      <c r="AK18" s="44">
        <f>+Trichardt!AN18</f>
        <v>0</v>
      </c>
      <c r="AL18" s="44">
        <f>+Trichardt!AO18</f>
        <v>0</v>
      </c>
      <c r="AM18" s="44">
        <f>+Trichardt!AP18</f>
        <v>0</v>
      </c>
      <c r="AN18" s="44">
        <f>+Trichardt!AQ18</f>
        <v>0</v>
      </c>
      <c r="AO18" s="44">
        <f>+Trichardt!AR18</f>
        <v>0</v>
      </c>
      <c r="AP18" s="43">
        <f>+Trichardt!AS18</f>
        <v>0</v>
      </c>
      <c r="AQ18" s="42">
        <f>+Trichardt!AT18</f>
        <v>0</v>
      </c>
      <c r="AR18" s="44">
        <f>+Trichardt!AU18</f>
        <v>0</v>
      </c>
      <c r="AS18" s="44">
        <f>+Trichardt!AV18</f>
        <v>0</v>
      </c>
      <c r="AT18" s="44">
        <f>+Trichardt!AW18</f>
        <v>0</v>
      </c>
      <c r="AU18" s="44">
        <f>+Trichardt!AX18</f>
        <v>0</v>
      </c>
      <c r="AV18" s="44">
        <f>+Trichardt!AY18</f>
        <v>0</v>
      </c>
      <c r="AW18" s="44">
        <f>+Trichardt!AZ18</f>
        <v>0</v>
      </c>
      <c r="AX18" s="44">
        <f>+Trichardt!BA18</f>
        <v>0</v>
      </c>
      <c r="AY18" s="44">
        <f>+Trichardt!BB18</f>
        <v>0</v>
      </c>
      <c r="AZ18" s="44">
        <f>+Trichardt!BC18</f>
        <v>0</v>
      </c>
      <c r="BA18" s="44">
        <f>+Trichardt!BD18</f>
        <v>0</v>
      </c>
      <c r="BB18" s="43">
        <f>+Trichardt!BE18</f>
        <v>0</v>
      </c>
      <c r="BC18" s="42">
        <f>+Trichardt!BF18</f>
        <v>0</v>
      </c>
      <c r="BD18" s="44">
        <f>+Trichardt!BG18</f>
        <v>0</v>
      </c>
      <c r="BE18" s="44">
        <f>+Trichardt!BH18</f>
        <v>0</v>
      </c>
      <c r="BF18" s="44">
        <f>+Trichardt!BI18</f>
        <v>0</v>
      </c>
      <c r="BG18" s="44">
        <f>+Trichardt!BJ18</f>
        <v>0</v>
      </c>
      <c r="BH18" s="44">
        <f>+Trichardt!BK18</f>
        <v>0</v>
      </c>
      <c r="BI18" s="44">
        <f>+Trichardt!BL18</f>
        <v>0</v>
      </c>
      <c r="BJ18" s="44">
        <f>+Trichardt!BM18</f>
        <v>0</v>
      </c>
      <c r="BK18" s="44">
        <f>+Trichardt!BN18</f>
        <v>0</v>
      </c>
      <c r="BL18" s="44">
        <f>+Trichardt!BO18</f>
        <v>0</v>
      </c>
      <c r="BM18" s="44">
        <f>+Trichardt!BP18</f>
        <v>0</v>
      </c>
      <c r="BN18" s="43">
        <f>+Trichardt!BQ18</f>
        <v>0</v>
      </c>
      <c r="BO18" s="42">
        <f>+Trichardt!BR18</f>
        <v>0</v>
      </c>
      <c r="BP18" s="44">
        <f>+Trichardt!BS18</f>
        <v>0</v>
      </c>
      <c r="BQ18" s="44">
        <f>+Trichardt!BT18</f>
        <v>0</v>
      </c>
      <c r="BR18" s="44">
        <f>+Trichardt!BU18</f>
        <v>0</v>
      </c>
      <c r="BS18" s="44">
        <f>+Trichardt!BV18</f>
        <v>0</v>
      </c>
      <c r="BT18" s="44">
        <f>+Trichardt!BW18</f>
        <v>0</v>
      </c>
      <c r="BU18" s="44">
        <f>+Trichardt!BX18</f>
        <v>0</v>
      </c>
      <c r="BV18" s="44">
        <f>+Trichardt!BY18</f>
        <v>0</v>
      </c>
      <c r="BW18" s="44">
        <f>+Trichardt!BZ18</f>
        <v>0</v>
      </c>
      <c r="BX18" s="44">
        <f>+Trichardt!CA18</f>
        <v>0</v>
      </c>
      <c r="BY18" s="44">
        <f>+Trichardt!CB18</f>
        <v>0</v>
      </c>
      <c r="BZ18" s="43">
        <f>+Trichardt!CC18</f>
        <v>0</v>
      </c>
    </row>
    <row r="19" spans="2:78" ht="15" customHeight="1">
      <c r="B19" s="379"/>
      <c r="C19" s="381"/>
      <c r="D19" s="45" t="s">
        <v>11</v>
      </c>
      <c r="E19" s="46">
        <f>+Trichardt!H19</f>
        <v>0</v>
      </c>
      <c r="F19" s="47">
        <f>+Trichardt!I19</f>
        <v>0</v>
      </c>
      <c r="G19" s="136">
        <f>+Trichardt!J19</f>
        <v>0</v>
      </c>
      <c r="H19" s="48">
        <f>+Trichardt!K19</f>
        <v>0</v>
      </c>
      <c r="I19" s="48">
        <f>+Trichardt!L19</f>
        <v>0</v>
      </c>
      <c r="J19" s="48">
        <f>+Trichardt!M19</f>
        <v>0</v>
      </c>
      <c r="K19" s="48">
        <f>+Trichardt!N19</f>
        <v>0</v>
      </c>
      <c r="L19" s="48">
        <f>+Trichardt!O19</f>
        <v>0</v>
      </c>
      <c r="M19" s="48">
        <f>+Trichardt!P19</f>
        <v>0</v>
      </c>
      <c r="N19" s="48">
        <f>+Trichardt!Q19</f>
        <v>0</v>
      </c>
      <c r="O19" s="48">
        <f>+Trichardt!R19</f>
        <v>0</v>
      </c>
      <c r="P19" s="48">
        <f>+Trichardt!S19</f>
        <v>0</v>
      </c>
      <c r="Q19" s="48">
        <f>+Trichardt!T19</f>
        <v>0</v>
      </c>
      <c r="R19" s="47">
        <f>+Trichardt!U19</f>
        <v>0</v>
      </c>
      <c r="S19" s="46">
        <f>+Trichardt!V19</f>
        <v>0</v>
      </c>
      <c r="T19" s="48">
        <f>+Trichardt!W19</f>
        <v>0</v>
      </c>
      <c r="U19" s="48">
        <f>+Trichardt!X19</f>
        <v>0</v>
      </c>
      <c r="V19" s="48">
        <f>+Trichardt!Y19</f>
        <v>0</v>
      </c>
      <c r="W19" s="48">
        <f>+Trichardt!Z19</f>
        <v>0</v>
      </c>
      <c r="X19" s="48">
        <f>+Trichardt!AA19</f>
        <v>0</v>
      </c>
      <c r="Y19" s="48">
        <f>+Trichardt!AB19</f>
        <v>0</v>
      </c>
      <c r="Z19" s="48">
        <f>+Trichardt!AC19</f>
        <v>0</v>
      </c>
      <c r="AA19" s="48">
        <f>+Trichardt!AD19</f>
        <v>0</v>
      </c>
      <c r="AB19" s="48">
        <f>+Trichardt!AE19</f>
        <v>0</v>
      </c>
      <c r="AC19" s="48">
        <f>+Trichardt!AF19</f>
        <v>0</v>
      </c>
      <c r="AD19" s="47">
        <f>+Trichardt!AG19</f>
        <v>0</v>
      </c>
      <c r="AE19" s="46">
        <f>+Trichardt!AH19</f>
        <v>0</v>
      </c>
      <c r="AF19" s="48">
        <f>+Trichardt!AI19</f>
        <v>0</v>
      </c>
      <c r="AG19" s="48">
        <f>+Trichardt!AJ19</f>
        <v>0</v>
      </c>
      <c r="AH19" s="48">
        <f>+Trichardt!AK19</f>
        <v>0</v>
      </c>
      <c r="AI19" s="48">
        <f>+Trichardt!AL19</f>
        <v>0</v>
      </c>
      <c r="AJ19" s="48">
        <f>+Trichardt!AM19</f>
        <v>0</v>
      </c>
      <c r="AK19" s="48">
        <f>+Trichardt!AN19</f>
        <v>0</v>
      </c>
      <c r="AL19" s="48">
        <f>+Trichardt!AO19</f>
        <v>0</v>
      </c>
      <c r="AM19" s="48">
        <f>+Trichardt!AP19</f>
        <v>0</v>
      </c>
      <c r="AN19" s="48">
        <f>+Trichardt!AQ19</f>
        <v>0</v>
      </c>
      <c r="AO19" s="48">
        <f>+Trichardt!AR19</f>
        <v>0</v>
      </c>
      <c r="AP19" s="47">
        <f>+Trichardt!AS19</f>
        <v>0</v>
      </c>
      <c r="AQ19" s="46">
        <f>+Trichardt!AT19</f>
        <v>0</v>
      </c>
      <c r="AR19" s="48">
        <f>+Trichardt!AU19</f>
        <v>0</v>
      </c>
      <c r="AS19" s="48">
        <f>+Trichardt!AV19</f>
        <v>0</v>
      </c>
      <c r="AT19" s="48">
        <f>+Trichardt!AW19</f>
        <v>0</v>
      </c>
      <c r="AU19" s="48">
        <f>+Trichardt!AX19</f>
        <v>0</v>
      </c>
      <c r="AV19" s="48">
        <f>+Trichardt!AY19</f>
        <v>0</v>
      </c>
      <c r="AW19" s="48">
        <f>+Trichardt!AZ19</f>
        <v>0</v>
      </c>
      <c r="AX19" s="48">
        <f>+Trichardt!BA19</f>
        <v>0</v>
      </c>
      <c r="AY19" s="48">
        <f>+Trichardt!BB19</f>
        <v>0</v>
      </c>
      <c r="AZ19" s="48">
        <f>+Trichardt!BC19</f>
        <v>0</v>
      </c>
      <c r="BA19" s="48">
        <f>+Trichardt!BD19</f>
        <v>0</v>
      </c>
      <c r="BB19" s="47">
        <f>+Trichardt!BE19</f>
        <v>0</v>
      </c>
      <c r="BC19" s="46">
        <f>+Trichardt!BF19</f>
        <v>0</v>
      </c>
      <c r="BD19" s="48">
        <f>+Trichardt!BG19</f>
        <v>0</v>
      </c>
      <c r="BE19" s="48">
        <f>+Trichardt!BH19</f>
        <v>0</v>
      </c>
      <c r="BF19" s="48">
        <f>+Trichardt!BI19</f>
        <v>0</v>
      </c>
      <c r="BG19" s="48">
        <f>+Trichardt!BJ19</f>
        <v>0</v>
      </c>
      <c r="BH19" s="48">
        <f>+Trichardt!BK19</f>
        <v>0</v>
      </c>
      <c r="BI19" s="48">
        <f>+Trichardt!BL19</f>
        <v>0</v>
      </c>
      <c r="BJ19" s="48">
        <f>+Trichardt!BM19</f>
        <v>0</v>
      </c>
      <c r="BK19" s="48">
        <f>+Trichardt!BN19</f>
        <v>0</v>
      </c>
      <c r="BL19" s="48">
        <f>+Trichardt!BO19</f>
        <v>0</v>
      </c>
      <c r="BM19" s="48">
        <f>+Trichardt!BP19</f>
        <v>0</v>
      </c>
      <c r="BN19" s="47">
        <f>+Trichardt!BQ19</f>
        <v>0</v>
      </c>
      <c r="BO19" s="46">
        <f>+Trichardt!BR19</f>
        <v>0</v>
      </c>
      <c r="BP19" s="48">
        <f>+Trichardt!BS19</f>
        <v>0</v>
      </c>
      <c r="BQ19" s="48">
        <f>+Trichardt!BT19</f>
        <v>0</v>
      </c>
      <c r="BR19" s="48">
        <f>+Trichardt!BU19</f>
        <v>0</v>
      </c>
      <c r="BS19" s="48">
        <f>+Trichardt!BV19</f>
        <v>0</v>
      </c>
      <c r="BT19" s="48">
        <f>+Trichardt!BW19</f>
        <v>0</v>
      </c>
      <c r="BU19" s="48">
        <f>+Trichardt!BX19</f>
        <v>0</v>
      </c>
      <c r="BV19" s="48">
        <f>+Trichardt!BY19</f>
        <v>0</v>
      </c>
      <c r="BW19" s="48">
        <f>+Trichardt!BZ19</f>
        <v>0</v>
      </c>
      <c r="BX19" s="48">
        <f>+Trichardt!CA19</f>
        <v>0</v>
      </c>
      <c r="BY19" s="48">
        <f>+Trichardt!CB19</f>
        <v>0</v>
      </c>
      <c r="BZ19" s="47">
        <f>+Trichardt!CC19</f>
        <v>0</v>
      </c>
    </row>
    <row r="20" spans="2:78">
      <c r="B20" s="376" t="str" cm="1">
        <f t="array" aca="1" ref="B20" ca="1">MID(CELL("filename",Ermelo!B2),FIND("]",CELL("filename"))+1,20)</f>
        <v>Ermelo</v>
      </c>
      <c r="C20" s="378"/>
      <c r="D20" s="37" t="s">
        <v>8</v>
      </c>
      <c r="E20" s="38">
        <f>+Ermelo!H16</f>
        <v>0</v>
      </c>
      <c r="F20" s="39">
        <f>+Ermelo!I16</f>
        <v>0</v>
      </c>
      <c r="G20" s="134">
        <f>+Ermelo!J16</f>
        <v>0</v>
      </c>
      <c r="H20" s="40">
        <f>+Ermelo!K16</f>
        <v>0</v>
      </c>
      <c r="I20" s="40">
        <f>+Ermelo!L16</f>
        <v>0</v>
      </c>
      <c r="J20" s="40">
        <f>+Ermelo!M16</f>
        <v>0</v>
      </c>
      <c r="K20" s="40">
        <f>+Ermelo!N16</f>
        <v>0</v>
      </c>
      <c r="L20" s="40">
        <f>+Ermelo!O16</f>
        <v>0</v>
      </c>
      <c r="M20" s="40">
        <f>+Ermelo!P16</f>
        <v>0</v>
      </c>
      <c r="N20" s="40">
        <f>+Ermelo!Q16</f>
        <v>0</v>
      </c>
      <c r="O20" s="40">
        <f>+Ermelo!R16</f>
        <v>0</v>
      </c>
      <c r="P20" s="40">
        <f>+Ermelo!S16</f>
        <v>0</v>
      </c>
      <c r="Q20" s="40">
        <f>+Ermelo!T16</f>
        <v>0</v>
      </c>
      <c r="R20" s="39">
        <f>+Ermelo!U16</f>
        <v>0</v>
      </c>
      <c r="S20" s="38">
        <f>+Ermelo!V16</f>
        <v>0</v>
      </c>
      <c r="T20" s="40">
        <f>+Ermelo!W16</f>
        <v>0</v>
      </c>
      <c r="U20" s="40">
        <f>+Ermelo!X16</f>
        <v>0</v>
      </c>
      <c r="V20" s="40">
        <f>+Ermelo!Y16</f>
        <v>0</v>
      </c>
      <c r="W20" s="40">
        <f>+Ermelo!Z16</f>
        <v>0</v>
      </c>
      <c r="X20" s="40">
        <f>+Ermelo!AA16</f>
        <v>0</v>
      </c>
      <c r="Y20" s="40">
        <f>+Ermelo!AB16</f>
        <v>0</v>
      </c>
      <c r="Z20" s="40">
        <f>+Ermelo!AC16</f>
        <v>0</v>
      </c>
      <c r="AA20" s="40">
        <f>+Ermelo!AD16</f>
        <v>0</v>
      </c>
      <c r="AB20" s="40">
        <f>+Ermelo!AE16</f>
        <v>0</v>
      </c>
      <c r="AC20" s="40">
        <f>+Ermelo!AF16</f>
        <v>0</v>
      </c>
      <c r="AD20" s="39">
        <f>+Ermelo!AG16</f>
        <v>0</v>
      </c>
      <c r="AE20" s="38">
        <f>+Ermelo!AH16</f>
        <v>0</v>
      </c>
      <c r="AF20" s="40">
        <f>+Ermelo!AI16</f>
        <v>0</v>
      </c>
      <c r="AG20" s="40">
        <f>+Ermelo!AJ16</f>
        <v>0</v>
      </c>
      <c r="AH20" s="40">
        <f>+Ermelo!AK16</f>
        <v>0</v>
      </c>
      <c r="AI20" s="40">
        <f>+Ermelo!AL16</f>
        <v>0</v>
      </c>
      <c r="AJ20" s="40">
        <f>+Ermelo!AM16</f>
        <v>0</v>
      </c>
      <c r="AK20" s="40">
        <f>+Ermelo!AN16</f>
        <v>0</v>
      </c>
      <c r="AL20" s="40">
        <f>+Ermelo!AO16</f>
        <v>0</v>
      </c>
      <c r="AM20" s="40">
        <f>+Ermelo!AP16</f>
        <v>0</v>
      </c>
      <c r="AN20" s="40">
        <f>+Ermelo!AQ16</f>
        <v>0</v>
      </c>
      <c r="AO20" s="40">
        <f>+Ermelo!AR16</f>
        <v>0</v>
      </c>
      <c r="AP20" s="39">
        <f>+Ermelo!AS16</f>
        <v>0</v>
      </c>
      <c r="AQ20" s="38">
        <f>+Ermelo!AT16</f>
        <v>0</v>
      </c>
      <c r="AR20" s="40">
        <f>+Ermelo!AU16</f>
        <v>0</v>
      </c>
      <c r="AS20" s="40">
        <f>+Ermelo!AV16</f>
        <v>0</v>
      </c>
      <c r="AT20" s="40">
        <f>+Ermelo!AW16</f>
        <v>0</v>
      </c>
      <c r="AU20" s="40">
        <f>+Ermelo!AX16</f>
        <v>0</v>
      </c>
      <c r="AV20" s="40">
        <f>+Ermelo!AY16</f>
        <v>0</v>
      </c>
      <c r="AW20" s="40">
        <f>+Ermelo!AZ16</f>
        <v>0</v>
      </c>
      <c r="AX20" s="40">
        <f>+Ermelo!BA16</f>
        <v>0</v>
      </c>
      <c r="AY20" s="40">
        <f>+Ermelo!BB16</f>
        <v>0</v>
      </c>
      <c r="AZ20" s="40">
        <f>+Ermelo!BC16</f>
        <v>0</v>
      </c>
      <c r="BA20" s="40">
        <f>+Ermelo!BD16</f>
        <v>0</v>
      </c>
      <c r="BB20" s="39">
        <f>+Ermelo!BE16</f>
        <v>0</v>
      </c>
      <c r="BC20" s="38">
        <f>+Ermelo!BF16</f>
        <v>0</v>
      </c>
      <c r="BD20" s="40">
        <f>+Ermelo!BG16</f>
        <v>0</v>
      </c>
      <c r="BE20" s="40">
        <f>+Ermelo!BH16</f>
        <v>0</v>
      </c>
      <c r="BF20" s="40">
        <f>+Ermelo!BI16</f>
        <v>0</v>
      </c>
      <c r="BG20" s="40">
        <f>+Ermelo!BJ16</f>
        <v>0</v>
      </c>
      <c r="BH20" s="40">
        <f>+Ermelo!BK16</f>
        <v>0</v>
      </c>
      <c r="BI20" s="40">
        <f>+Ermelo!BL16</f>
        <v>0</v>
      </c>
      <c r="BJ20" s="40">
        <f>+Ermelo!BM16</f>
        <v>0</v>
      </c>
      <c r="BK20" s="40">
        <f>+Ermelo!BN16</f>
        <v>0</v>
      </c>
      <c r="BL20" s="40">
        <f>+Ermelo!BO16</f>
        <v>0</v>
      </c>
      <c r="BM20" s="40">
        <f>+Ermelo!BP16</f>
        <v>0</v>
      </c>
      <c r="BN20" s="39">
        <f>+Ermelo!BQ16</f>
        <v>0</v>
      </c>
      <c r="BO20" s="38">
        <f>+Ermelo!BR16</f>
        <v>0</v>
      </c>
      <c r="BP20" s="40">
        <f>+Ermelo!BS16</f>
        <v>0</v>
      </c>
      <c r="BQ20" s="40">
        <f>+Ermelo!BT16</f>
        <v>0</v>
      </c>
      <c r="BR20" s="40">
        <f>+Ermelo!BU16</f>
        <v>0</v>
      </c>
      <c r="BS20" s="40">
        <f>+Ermelo!BV16</f>
        <v>0</v>
      </c>
      <c r="BT20" s="40">
        <f>+Ermelo!BW16</f>
        <v>0</v>
      </c>
      <c r="BU20" s="40">
        <f>+Ermelo!BX16</f>
        <v>0</v>
      </c>
      <c r="BV20" s="40">
        <f>+Ermelo!BY16</f>
        <v>0</v>
      </c>
      <c r="BW20" s="40">
        <f>+Ermelo!BZ16</f>
        <v>0</v>
      </c>
      <c r="BX20" s="40">
        <f>+Ermelo!CA16</f>
        <v>0</v>
      </c>
      <c r="BY20" s="40">
        <f>+Ermelo!CB16</f>
        <v>0</v>
      </c>
      <c r="BZ20" s="39">
        <f>+Ermelo!CC16</f>
        <v>0</v>
      </c>
    </row>
    <row r="21" spans="2:78" ht="15" customHeight="1">
      <c r="B21" s="391"/>
      <c r="C21" s="392"/>
      <c r="D21" s="41" t="s">
        <v>9</v>
      </c>
      <c r="E21" s="42">
        <f>+Ermelo!H17</f>
        <v>0</v>
      </c>
      <c r="F21" s="43">
        <f>+Ermelo!I17</f>
        <v>0</v>
      </c>
      <c r="G21" s="135">
        <f>+Ermelo!J17</f>
        <v>0</v>
      </c>
      <c r="H21" s="44">
        <f>+Ermelo!K17</f>
        <v>0</v>
      </c>
      <c r="I21" s="44">
        <f>+Ermelo!L17</f>
        <v>0</v>
      </c>
      <c r="J21" s="44">
        <f>+Ermelo!M17</f>
        <v>0</v>
      </c>
      <c r="K21" s="44">
        <f>+Ermelo!N17</f>
        <v>0</v>
      </c>
      <c r="L21" s="44">
        <f>+Ermelo!O17</f>
        <v>0</v>
      </c>
      <c r="M21" s="44">
        <f>+Ermelo!P17</f>
        <v>0</v>
      </c>
      <c r="N21" s="44">
        <f>+Ermelo!Q17</f>
        <v>0</v>
      </c>
      <c r="O21" s="44">
        <f>+Ermelo!R17</f>
        <v>0</v>
      </c>
      <c r="P21" s="44">
        <f>+Ermelo!S17</f>
        <v>0</v>
      </c>
      <c r="Q21" s="44">
        <f>+Ermelo!T17</f>
        <v>0</v>
      </c>
      <c r="R21" s="43">
        <f>+Ermelo!U17</f>
        <v>0</v>
      </c>
      <c r="S21" s="42">
        <f>+Ermelo!V17</f>
        <v>0</v>
      </c>
      <c r="T21" s="44">
        <f>+Ermelo!W17</f>
        <v>0</v>
      </c>
      <c r="U21" s="44">
        <f>+Ermelo!X17</f>
        <v>0</v>
      </c>
      <c r="V21" s="44">
        <f>+Ermelo!Y17</f>
        <v>0</v>
      </c>
      <c r="W21" s="44">
        <f>+Ermelo!Z17</f>
        <v>0</v>
      </c>
      <c r="X21" s="44">
        <f>+Ermelo!AA17</f>
        <v>0</v>
      </c>
      <c r="Y21" s="44">
        <f>+Ermelo!AB17</f>
        <v>0</v>
      </c>
      <c r="Z21" s="44">
        <f>+Ermelo!AC17</f>
        <v>0</v>
      </c>
      <c r="AA21" s="44">
        <f>+Ermelo!AD17</f>
        <v>0</v>
      </c>
      <c r="AB21" s="44">
        <f>+Ermelo!AE17</f>
        <v>0</v>
      </c>
      <c r="AC21" s="44">
        <f>+Ermelo!AF17</f>
        <v>0</v>
      </c>
      <c r="AD21" s="43">
        <f>+Ermelo!AG17</f>
        <v>0</v>
      </c>
      <c r="AE21" s="42">
        <f>+Ermelo!AH17</f>
        <v>0</v>
      </c>
      <c r="AF21" s="44">
        <f>+Ermelo!AI17</f>
        <v>0</v>
      </c>
      <c r="AG21" s="44">
        <f>+Ermelo!AJ17</f>
        <v>0</v>
      </c>
      <c r="AH21" s="44">
        <f>+Ermelo!AK17</f>
        <v>0</v>
      </c>
      <c r="AI21" s="44">
        <f>+Ermelo!AL17</f>
        <v>0</v>
      </c>
      <c r="AJ21" s="44">
        <f>+Ermelo!AM17</f>
        <v>0</v>
      </c>
      <c r="AK21" s="44">
        <f>+Ermelo!AN17</f>
        <v>0</v>
      </c>
      <c r="AL21" s="44">
        <f>+Ermelo!AO17</f>
        <v>0</v>
      </c>
      <c r="AM21" s="44">
        <f>+Ermelo!AP17</f>
        <v>0</v>
      </c>
      <c r="AN21" s="44">
        <f>+Ermelo!AQ17</f>
        <v>0</v>
      </c>
      <c r="AO21" s="44">
        <f>+Ermelo!AR17</f>
        <v>0</v>
      </c>
      <c r="AP21" s="43">
        <f>+Ermelo!AS17</f>
        <v>0</v>
      </c>
      <c r="AQ21" s="42">
        <f>+Ermelo!AT17</f>
        <v>0</v>
      </c>
      <c r="AR21" s="44">
        <f>+Ermelo!AU17</f>
        <v>0</v>
      </c>
      <c r="AS21" s="44">
        <f>+Ermelo!AV17</f>
        <v>0</v>
      </c>
      <c r="AT21" s="44">
        <f>+Ermelo!AW17</f>
        <v>0</v>
      </c>
      <c r="AU21" s="44">
        <f>+Ermelo!AX17</f>
        <v>0</v>
      </c>
      <c r="AV21" s="44">
        <f>+Ermelo!AY17</f>
        <v>0</v>
      </c>
      <c r="AW21" s="44">
        <f>+Ermelo!AZ17</f>
        <v>0</v>
      </c>
      <c r="AX21" s="44">
        <f>+Ermelo!BA17</f>
        <v>0</v>
      </c>
      <c r="AY21" s="44">
        <f>+Ermelo!BB17</f>
        <v>0</v>
      </c>
      <c r="AZ21" s="44">
        <f>+Ermelo!BC17</f>
        <v>0</v>
      </c>
      <c r="BA21" s="44">
        <f>+Ermelo!BD17</f>
        <v>0</v>
      </c>
      <c r="BB21" s="43">
        <f>+Ermelo!BE17</f>
        <v>0</v>
      </c>
      <c r="BC21" s="42">
        <f>+Ermelo!BF17</f>
        <v>0</v>
      </c>
      <c r="BD21" s="44">
        <f>+Ermelo!BG17</f>
        <v>0</v>
      </c>
      <c r="BE21" s="44">
        <f>+Ermelo!BH17</f>
        <v>0</v>
      </c>
      <c r="BF21" s="44">
        <f>+Ermelo!BI17</f>
        <v>0</v>
      </c>
      <c r="BG21" s="44">
        <f>+Ermelo!BJ17</f>
        <v>0</v>
      </c>
      <c r="BH21" s="44">
        <f>+Ermelo!BK17</f>
        <v>0</v>
      </c>
      <c r="BI21" s="44">
        <f>+Ermelo!BL17</f>
        <v>0</v>
      </c>
      <c r="BJ21" s="44">
        <f>+Ermelo!BM17</f>
        <v>0</v>
      </c>
      <c r="BK21" s="44">
        <f>+Ermelo!BN17</f>
        <v>0</v>
      </c>
      <c r="BL21" s="44">
        <f>+Ermelo!BO17</f>
        <v>0</v>
      </c>
      <c r="BM21" s="44">
        <f>+Ermelo!BP17</f>
        <v>0</v>
      </c>
      <c r="BN21" s="43">
        <f>+Ermelo!BQ17</f>
        <v>0</v>
      </c>
      <c r="BO21" s="42">
        <f>+Ermelo!BR17</f>
        <v>0</v>
      </c>
      <c r="BP21" s="44">
        <f>+Ermelo!BS17</f>
        <v>0</v>
      </c>
      <c r="BQ21" s="44">
        <f>+Ermelo!BT17</f>
        <v>0</v>
      </c>
      <c r="BR21" s="44">
        <f>+Ermelo!BU17</f>
        <v>0</v>
      </c>
      <c r="BS21" s="44">
        <f>+Ermelo!BV17</f>
        <v>0</v>
      </c>
      <c r="BT21" s="44">
        <f>+Ermelo!BW17</f>
        <v>0</v>
      </c>
      <c r="BU21" s="44">
        <f>+Ermelo!BX17</f>
        <v>0</v>
      </c>
      <c r="BV21" s="44">
        <f>+Ermelo!BY17</f>
        <v>0</v>
      </c>
      <c r="BW21" s="44">
        <f>+Ermelo!BZ17</f>
        <v>0</v>
      </c>
      <c r="BX21" s="44">
        <f>+Ermelo!CA17</f>
        <v>0</v>
      </c>
      <c r="BY21" s="44">
        <f>+Ermelo!CB17</f>
        <v>0</v>
      </c>
      <c r="BZ21" s="43">
        <f>+Ermelo!CC17</f>
        <v>0</v>
      </c>
    </row>
    <row r="22" spans="2:78" ht="15" customHeight="1">
      <c r="B22" s="391"/>
      <c r="C22" s="392"/>
      <c r="D22" s="41" t="s">
        <v>10</v>
      </c>
      <c r="E22" s="42">
        <f>+Ermelo!H18</f>
        <v>0</v>
      </c>
      <c r="F22" s="43">
        <f>+Ermelo!I18</f>
        <v>0</v>
      </c>
      <c r="G22" s="135">
        <f>+Ermelo!J18</f>
        <v>0</v>
      </c>
      <c r="H22" s="44">
        <f>+Ermelo!K18</f>
        <v>0</v>
      </c>
      <c r="I22" s="44">
        <f>+Ermelo!L18</f>
        <v>0</v>
      </c>
      <c r="J22" s="44">
        <f>+Ermelo!M18</f>
        <v>0</v>
      </c>
      <c r="K22" s="44">
        <f>+Ermelo!N18</f>
        <v>0</v>
      </c>
      <c r="L22" s="44">
        <f>+Ermelo!O18</f>
        <v>0</v>
      </c>
      <c r="M22" s="44">
        <f>+Ermelo!P18</f>
        <v>0</v>
      </c>
      <c r="N22" s="44">
        <f>+Ermelo!Q18</f>
        <v>0</v>
      </c>
      <c r="O22" s="44">
        <f>+Ermelo!R18</f>
        <v>0</v>
      </c>
      <c r="P22" s="44">
        <f>+Ermelo!S18</f>
        <v>0</v>
      </c>
      <c r="Q22" s="44">
        <f>+Ermelo!T18</f>
        <v>0</v>
      </c>
      <c r="R22" s="43">
        <f>+Ermelo!U18</f>
        <v>0</v>
      </c>
      <c r="S22" s="42">
        <f>+Ermelo!V18</f>
        <v>0</v>
      </c>
      <c r="T22" s="44">
        <f>+Ermelo!W18</f>
        <v>0</v>
      </c>
      <c r="U22" s="44">
        <f>+Ermelo!X18</f>
        <v>0</v>
      </c>
      <c r="V22" s="44">
        <f>+Ermelo!Y18</f>
        <v>0</v>
      </c>
      <c r="W22" s="44">
        <f>+Ermelo!Z18</f>
        <v>0</v>
      </c>
      <c r="X22" s="44">
        <f>+Ermelo!AA18</f>
        <v>0</v>
      </c>
      <c r="Y22" s="44">
        <f>+Ermelo!AB18</f>
        <v>0</v>
      </c>
      <c r="Z22" s="44">
        <f>+Ermelo!AC18</f>
        <v>0</v>
      </c>
      <c r="AA22" s="44">
        <f>+Ermelo!AD18</f>
        <v>0</v>
      </c>
      <c r="AB22" s="44">
        <f>+Ermelo!AE18</f>
        <v>0</v>
      </c>
      <c r="AC22" s="44">
        <f>+Ermelo!AF18</f>
        <v>0</v>
      </c>
      <c r="AD22" s="43">
        <f>+Ermelo!AG18</f>
        <v>0</v>
      </c>
      <c r="AE22" s="42">
        <f>+Ermelo!AH18</f>
        <v>0</v>
      </c>
      <c r="AF22" s="44">
        <f>+Ermelo!AI18</f>
        <v>0</v>
      </c>
      <c r="AG22" s="44">
        <f>+Ermelo!AJ18</f>
        <v>0</v>
      </c>
      <c r="AH22" s="44">
        <f>+Ermelo!AK18</f>
        <v>0</v>
      </c>
      <c r="AI22" s="44">
        <f>+Ermelo!AL18</f>
        <v>0</v>
      </c>
      <c r="AJ22" s="44">
        <f>+Ermelo!AM18</f>
        <v>0</v>
      </c>
      <c r="AK22" s="44">
        <f>+Ermelo!AN18</f>
        <v>0</v>
      </c>
      <c r="AL22" s="44">
        <f>+Ermelo!AO18</f>
        <v>0</v>
      </c>
      <c r="AM22" s="44">
        <f>+Ermelo!AP18</f>
        <v>0</v>
      </c>
      <c r="AN22" s="44">
        <f>+Ermelo!AQ18</f>
        <v>0</v>
      </c>
      <c r="AO22" s="44">
        <f>+Ermelo!AR18</f>
        <v>0</v>
      </c>
      <c r="AP22" s="43">
        <f>+Ermelo!AS18</f>
        <v>0</v>
      </c>
      <c r="AQ22" s="42">
        <f>+Ermelo!AT18</f>
        <v>0</v>
      </c>
      <c r="AR22" s="44">
        <f>+Ermelo!AU18</f>
        <v>0</v>
      </c>
      <c r="AS22" s="44">
        <f>+Ermelo!AV18</f>
        <v>0</v>
      </c>
      <c r="AT22" s="44">
        <f>+Ermelo!AW18</f>
        <v>0</v>
      </c>
      <c r="AU22" s="44">
        <f>+Ermelo!AX18</f>
        <v>0</v>
      </c>
      <c r="AV22" s="44">
        <f>+Ermelo!AY18</f>
        <v>0</v>
      </c>
      <c r="AW22" s="44">
        <f>+Ermelo!AZ18</f>
        <v>0</v>
      </c>
      <c r="AX22" s="44">
        <f>+Ermelo!BA18</f>
        <v>0</v>
      </c>
      <c r="AY22" s="44">
        <f>+Ermelo!BB18</f>
        <v>0</v>
      </c>
      <c r="AZ22" s="44">
        <f>+Ermelo!BC18</f>
        <v>0</v>
      </c>
      <c r="BA22" s="44">
        <f>+Ermelo!BD18</f>
        <v>0</v>
      </c>
      <c r="BB22" s="43">
        <f>+Ermelo!BE18</f>
        <v>0</v>
      </c>
      <c r="BC22" s="42">
        <f>+Ermelo!BF18</f>
        <v>0</v>
      </c>
      <c r="BD22" s="44">
        <f>+Ermelo!BG18</f>
        <v>0</v>
      </c>
      <c r="BE22" s="44">
        <f>+Ermelo!BH18</f>
        <v>0</v>
      </c>
      <c r="BF22" s="44">
        <f>+Ermelo!BI18</f>
        <v>0</v>
      </c>
      <c r="BG22" s="44">
        <f>+Ermelo!BJ18</f>
        <v>0</v>
      </c>
      <c r="BH22" s="44">
        <f>+Ermelo!BK18</f>
        <v>0</v>
      </c>
      <c r="BI22" s="44">
        <f>+Ermelo!BL18</f>
        <v>0</v>
      </c>
      <c r="BJ22" s="44">
        <f>+Ermelo!BM18</f>
        <v>0</v>
      </c>
      <c r="BK22" s="44">
        <f>+Ermelo!BN18</f>
        <v>0</v>
      </c>
      <c r="BL22" s="44">
        <f>+Ermelo!BO18</f>
        <v>0</v>
      </c>
      <c r="BM22" s="44">
        <f>+Ermelo!BP18</f>
        <v>0</v>
      </c>
      <c r="BN22" s="43">
        <f>+Ermelo!BQ18</f>
        <v>0</v>
      </c>
      <c r="BO22" s="42">
        <f>+Ermelo!BR18</f>
        <v>0</v>
      </c>
      <c r="BP22" s="44">
        <f>+Ermelo!BS18</f>
        <v>0</v>
      </c>
      <c r="BQ22" s="44">
        <f>+Ermelo!BT18</f>
        <v>0</v>
      </c>
      <c r="BR22" s="44">
        <f>+Ermelo!BU18</f>
        <v>0</v>
      </c>
      <c r="BS22" s="44">
        <f>+Ermelo!BV18</f>
        <v>0</v>
      </c>
      <c r="BT22" s="44">
        <f>+Ermelo!BW18</f>
        <v>0</v>
      </c>
      <c r="BU22" s="44">
        <f>+Ermelo!BX18</f>
        <v>0</v>
      </c>
      <c r="BV22" s="44">
        <f>+Ermelo!BY18</f>
        <v>0</v>
      </c>
      <c r="BW22" s="44">
        <f>+Ermelo!BZ18</f>
        <v>0</v>
      </c>
      <c r="BX22" s="44">
        <f>+Ermelo!CA18</f>
        <v>0</v>
      </c>
      <c r="BY22" s="44">
        <f>+Ermelo!CB18</f>
        <v>0</v>
      </c>
      <c r="BZ22" s="43">
        <f>+Ermelo!CC18</f>
        <v>0</v>
      </c>
    </row>
    <row r="23" spans="2:78" ht="15" customHeight="1">
      <c r="B23" s="379"/>
      <c r="C23" s="381"/>
      <c r="D23" s="45" t="s">
        <v>11</v>
      </c>
      <c r="E23" s="46">
        <f>+Ermelo!H19</f>
        <v>0</v>
      </c>
      <c r="F23" s="47">
        <f>+Ermelo!I19</f>
        <v>0</v>
      </c>
      <c r="G23" s="136">
        <f>+Ermelo!J19</f>
        <v>0</v>
      </c>
      <c r="H23" s="48">
        <f>+Ermelo!K19</f>
        <v>0</v>
      </c>
      <c r="I23" s="48">
        <f>+Ermelo!L19</f>
        <v>0</v>
      </c>
      <c r="J23" s="48">
        <f>+Ermelo!M19</f>
        <v>0</v>
      </c>
      <c r="K23" s="48">
        <f>+Ermelo!N19</f>
        <v>0</v>
      </c>
      <c r="L23" s="48">
        <f>+Ermelo!O19</f>
        <v>0</v>
      </c>
      <c r="M23" s="48">
        <f>+Ermelo!P19</f>
        <v>0</v>
      </c>
      <c r="N23" s="48">
        <f>+Ermelo!Q19</f>
        <v>0</v>
      </c>
      <c r="O23" s="48">
        <f>+Ermelo!R19</f>
        <v>0</v>
      </c>
      <c r="P23" s="48">
        <f>+Ermelo!S19</f>
        <v>0</v>
      </c>
      <c r="Q23" s="48">
        <f>+Ermelo!T19</f>
        <v>0</v>
      </c>
      <c r="R23" s="47">
        <f>+Ermelo!U19</f>
        <v>0</v>
      </c>
      <c r="S23" s="46">
        <f>+Ermelo!V19</f>
        <v>0</v>
      </c>
      <c r="T23" s="48">
        <f>+Ermelo!W19</f>
        <v>0</v>
      </c>
      <c r="U23" s="48">
        <f>+Ermelo!X19</f>
        <v>0</v>
      </c>
      <c r="V23" s="48">
        <f>+Ermelo!Y19</f>
        <v>0</v>
      </c>
      <c r="W23" s="48">
        <f>+Ermelo!Z19</f>
        <v>0</v>
      </c>
      <c r="X23" s="48">
        <f>+Ermelo!AA19</f>
        <v>0</v>
      </c>
      <c r="Y23" s="48">
        <f>+Ermelo!AB19</f>
        <v>0</v>
      </c>
      <c r="Z23" s="48">
        <f>+Ermelo!AC19</f>
        <v>0</v>
      </c>
      <c r="AA23" s="48">
        <f>+Ermelo!AD19</f>
        <v>0</v>
      </c>
      <c r="AB23" s="48">
        <f>+Ermelo!AE19</f>
        <v>0</v>
      </c>
      <c r="AC23" s="48">
        <f>+Ermelo!AF19</f>
        <v>0</v>
      </c>
      <c r="AD23" s="47">
        <f>+Ermelo!AG19</f>
        <v>0</v>
      </c>
      <c r="AE23" s="46">
        <f>+Ermelo!AH19</f>
        <v>0</v>
      </c>
      <c r="AF23" s="48">
        <f>+Ermelo!AI19</f>
        <v>0</v>
      </c>
      <c r="AG23" s="48">
        <f>+Ermelo!AJ19</f>
        <v>0</v>
      </c>
      <c r="AH23" s="48">
        <f>+Ermelo!AK19</f>
        <v>0</v>
      </c>
      <c r="AI23" s="48">
        <f>+Ermelo!AL19</f>
        <v>0</v>
      </c>
      <c r="AJ23" s="48">
        <f>+Ermelo!AM19</f>
        <v>0</v>
      </c>
      <c r="AK23" s="48">
        <f>+Ermelo!AN19</f>
        <v>0</v>
      </c>
      <c r="AL23" s="48">
        <f>+Ermelo!AO19</f>
        <v>0</v>
      </c>
      <c r="AM23" s="48">
        <f>+Ermelo!AP19</f>
        <v>0</v>
      </c>
      <c r="AN23" s="48">
        <f>+Ermelo!AQ19</f>
        <v>0</v>
      </c>
      <c r="AO23" s="48">
        <f>+Ermelo!AR19</f>
        <v>0</v>
      </c>
      <c r="AP23" s="47">
        <f>+Ermelo!AS19</f>
        <v>0</v>
      </c>
      <c r="AQ23" s="46">
        <f>+Ermelo!AT19</f>
        <v>0</v>
      </c>
      <c r="AR23" s="48">
        <f>+Ermelo!AU19</f>
        <v>0</v>
      </c>
      <c r="AS23" s="48">
        <f>+Ermelo!AV19</f>
        <v>0</v>
      </c>
      <c r="AT23" s="48">
        <f>+Ermelo!AW19</f>
        <v>0</v>
      </c>
      <c r="AU23" s="48">
        <f>+Ermelo!AX19</f>
        <v>0</v>
      </c>
      <c r="AV23" s="48">
        <f>+Ermelo!AY19</f>
        <v>0</v>
      </c>
      <c r="AW23" s="48">
        <f>+Ermelo!AZ19</f>
        <v>0</v>
      </c>
      <c r="AX23" s="48">
        <f>+Ermelo!BA19</f>
        <v>0</v>
      </c>
      <c r="AY23" s="48">
        <f>+Ermelo!BB19</f>
        <v>0</v>
      </c>
      <c r="AZ23" s="48">
        <f>+Ermelo!BC19</f>
        <v>0</v>
      </c>
      <c r="BA23" s="48">
        <f>+Ermelo!BD19</f>
        <v>0</v>
      </c>
      <c r="BB23" s="47">
        <f>+Ermelo!BE19</f>
        <v>0</v>
      </c>
      <c r="BC23" s="46">
        <f>+Ermelo!BF19</f>
        <v>0</v>
      </c>
      <c r="BD23" s="48">
        <f>+Ermelo!BG19</f>
        <v>0</v>
      </c>
      <c r="BE23" s="48">
        <f>+Ermelo!BH19</f>
        <v>0</v>
      </c>
      <c r="BF23" s="48">
        <f>+Ermelo!BI19</f>
        <v>0</v>
      </c>
      <c r="BG23" s="48">
        <f>+Ermelo!BJ19</f>
        <v>0</v>
      </c>
      <c r="BH23" s="48">
        <f>+Ermelo!BK19</f>
        <v>0</v>
      </c>
      <c r="BI23" s="48">
        <f>+Ermelo!BL19</f>
        <v>0</v>
      </c>
      <c r="BJ23" s="48">
        <f>+Ermelo!BM19</f>
        <v>0</v>
      </c>
      <c r="BK23" s="48">
        <f>+Ermelo!BN19</f>
        <v>0</v>
      </c>
      <c r="BL23" s="48">
        <f>+Ermelo!BO19</f>
        <v>0</v>
      </c>
      <c r="BM23" s="48">
        <f>+Ermelo!BP19</f>
        <v>0</v>
      </c>
      <c r="BN23" s="47">
        <f>+Ermelo!BQ19</f>
        <v>0</v>
      </c>
      <c r="BO23" s="46">
        <f>+Ermelo!BR19</f>
        <v>0</v>
      </c>
      <c r="BP23" s="48">
        <f>+Ermelo!BS19</f>
        <v>0</v>
      </c>
      <c r="BQ23" s="48">
        <f>+Ermelo!BT19</f>
        <v>0</v>
      </c>
      <c r="BR23" s="48">
        <f>+Ermelo!BU19</f>
        <v>0</v>
      </c>
      <c r="BS23" s="48">
        <f>+Ermelo!BV19</f>
        <v>0</v>
      </c>
      <c r="BT23" s="48">
        <f>+Ermelo!BW19</f>
        <v>0</v>
      </c>
      <c r="BU23" s="48">
        <f>+Ermelo!BX19</f>
        <v>0</v>
      </c>
      <c r="BV23" s="48">
        <f>+Ermelo!BY19</f>
        <v>0</v>
      </c>
      <c r="BW23" s="48">
        <f>+Ermelo!BZ19</f>
        <v>0</v>
      </c>
      <c r="BX23" s="48">
        <f>+Ermelo!CA19</f>
        <v>0</v>
      </c>
      <c r="BY23" s="48">
        <f>+Ermelo!CB19</f>
        <v>0</v>
      </c>
      <c r="BZ23" s="47">
        <f>+Ermelo!CC19</f>
        <v>0</v>
      </c>
    </row>
    <row r="24" spans="2:78">
      <c r="B24" s="369" t="s">
        <v>12</v>
      </c>
      <c r="C24" s="371" t="str">
        <f ca="1">+B4</f>
        <v>Gosforth</v>
      </c>
      <c r="D24" s="372"/>
      <c r="E24" s="38">
        <f t="shared" ref="E24:AJ24" si="2">+SUM(E4:E7)</f>
        <v>0</v>
      </c>
      <c r="F24" s="39">
        <f t="shared" si="2"/>
        <v>0</v>
      </c>
      <c r="G24" s="134">
        <f t="shared" si="2"/>
        <v>0</v>
      </c>
      <c r="H24" s="40">
        <f t="shared" si="2"/>
        <v>0</v>
      </c>
      <c r="I24" s="40">
        <f t="shared" si="2"/>
        <v>0</v>
      </c>
      <c r="J24" s="40">
        <f t="shared" si="2"/>
        <v>0</v>
      </c>
      <c r="K24" s="40">
        <f t="shared" si="2"/>
        <v>0</v>
      </c>
      <c r="L24" s="40">
        <f t="shared" si="2"/>
        <v>0</v>
      </c>
      <c r="M24" s="40">
        <f t="shared" si="2"/>
        <v>0</v>
      </c>
      <c r="N24" s="40">
        <f t="shared" si="2"/>
        <v>0</v>
      </c>
      <c r="O24" s="40">
        <f t="shared" si="2"/>
        <v>0</v>
      </c>
      <c r="P24" s="40">
        <f t="shared" si="2"/>
        <v>0</v>
      </c>
      <c r="Q24" s="40">
        <f t="shared" si="2"/>
        <v>0</v>
      </c>
      <c r="R24" s="39">
        <f t="shared" si="2"/>
        <v>0</v>
      </c>
      <c r="S24" s="38">
        <f t="shared" si="2"/>
        <v>0</v>
      </c>
      <c r="T24" s="40">
        <f t="shared" si="2"/>
        <v>0</v>
      </c>
      <c r="U24" s="40">
        <f t="shared" si="2"/>
        <v>0</v>
      </c>
      <c r="V24" s="40">
        <f t="shared" si="2"/>
        <v>0</v>
      </c>
      <c r="W24" s="40">
        <f t="shared" si="2"/>
        <v>0</v>
      </c>
      <c r="X24" s="40">
        <f t="shared" si="2"/>
        <v>0</v>
      </c>
      <c r="Y24" s="40">
        <f t="shared" si="2"/>
        <v>0</v>
      </c>
      <c r="Z24" s="40">
        <f t="shared" si="2"/>
        <v>0</v>
      </c>
      <c r="AA24" s="40">
        <f t="shared" si="2"/>
        <v>0</v>
      </c>
      <c r="AB24" s="40">
        <f t="shared" si="2"/>
        <v>0</v>
      </c>
      <c r="AC24" s="40">
        <f t="shared" si="2"/>
        <v>0</v>
      </c>
      <c r="AD24" s="39">
        <f t="shared" si="2"/>
        <v>0</v>
      </c>
      <c r="AE24" s="38">
        <f t="shared" si="2"/>
        <v>0</v>
      </c>
      <c r="AF24" s="40">
        <f t="shared" si="2"/>
        <v>0</v>
      </c>
      <c r="AG24" s="40">
        <f t="shared" si="2"/>
        <v>0</v>
      </c>
      <c r="AH24" s="40">
        <f t="shared" si="2"/>
        <v>0</v>
      </c>
      <c r="AI24" s="40">
        <f t="shared" si="2"/>
        <v>0</v>
      </c>
      <c r="AJ24" s="40">
        <f t="shared" si="2"/>
        <v>0</v>
      </c>
      <c r="AK24" s="40">
        <f t="shared" ref="AK24:BP24" si="3">+SUM(AK4:AK7)</f>
        <v>0</v>
      </c>
      <c r="AL24" s="40">
        <f t="shared" si="3"/>
        <v>0</v>
      </c>
      <c r="AM24" s="40">
        <f t="shared" si="3"/>
        <v>0</v>
      </c>
      <c r="AN24" s="40">
        <f t="shared" si="3"/>
        <v>0</v>
      </c>
      <c r="AO24" s="40">
        <f t="shared" si="3"/>
        <v>0</v>
      </c>
      <c r="AP24" s="39">
        <f t="shared" si="3"/>
        <v>0</v>
      </c>
      <c r="AQ24" s="38">
        <f t="shared" si="3"/>
        <v>0</v>
      </c>
      <c r="AR24" s="40">
        <f t="shared" si="3"/>
        <v>0</v>
      </c>
      <c r="AS24" s="40">
        <f t="shared" si="3"/>
        <v>0</v>
      </c>
      <c r="AT24" s="40">
        <f t="shared" si="3"/>
        <v>0</v>
      </c>
      <c r="AU24" s="40">
        <f t="shared" si="3"/>
        <v>0</v>
      </c>
      <c r="AV24" s="40">
        <f t="shared" si="3"/>
        <v>0</v>
      </c>
      <c r="AW24" s="40">
        <f t="shared" si="3"/>
        <v>0</v>
      </c>
      <c r="AX24" s="40">
        <f t="shared" si="3"/>
        <v>0</v>
      </c>
      <c r="AY24" s="40">
        <f t="shared" si="3"/>
        <v>0</v>
      </c>
      <c r="AZ24" s="40">
        <f t="shared" si="3"/>
        <v>0</v>
      </c>
      <c r="BA24" s="40">
        <f t="shared" si="3"/>
        <v>0</v>
      </c>
      <c r="BB24" s="39">
        <f t="shared" si="3"/>
        <v>0</v>
      </c>
      <c r="BC24" s="38">
        <f t="shared" si="3"/>
        <v>0</v>
      </c>
      <c r="BD24" s="40">
        <f t="shared" si="3"/>
        <v>0</v>
      </c>
      <c r="BE24" s="40">
        <f t="shared" si="3"/>
        <v>0</v>
      </c>
      <c r="BF24" s="40">
        <f t="shared" si="3"/>
        <v>0</v>
      </c>
      <c r="BG24" s="40">
        <f t="shared" si="3"/>
        <v>0</v>
      </c>
      <c r="BH24" s="40">
        <f t="shared" si="3"/>
        <v>0</v>
      </c>
      <c r="BI24" s="40">
        <f t="shared" si="3"/>
        <v>0</v>
      </c>
      <c r="BJ24" s="40">
        <f t="shared" si="3"/>
        <v>0</v>
      </c>
      <c r="BK24" s="40">
        <f t="shared" si="3"/>
        <v>0</v>
      </c>
      <c r="BL24" s="40">
        <f t="shared" si="3"/>
        <v>0</v>
      </c>
      <c r="BM24" s="40">
        <f t="shared" si="3"/>
        <v>0</v>
      </c>
      <c r="BN24" s="39">
        <f t="shared" si="3"/>
        <v>0</v>
      </c>
      <c r="BO24" s="38">
        <f t="shared" si="3"/>
        <v>0</v>
      </c>
      <c r="BP24" s="40">
        <f t="shared" si="3"/>
        <v>0</v>
      </c>
      <c r="BQ24" s="40">
        <f t="shared" ref="BQ24:BZ24" si="4">+SUM(BQ4:BQ7)</f>
        <v>0</v>
      </c>
      <c r="BR24" s="40">
        <f t="shared" si="4"/>
        <v>0</v>
      </c>
      <c r="BS24" s="40">
        <f t="shared" si="4"/>
        <v>0</v>
      </c>
      <c r="BT24" s="40">
        <f t="shared" si="4"/>
        <v>0</v>
      </c>
      <c r="BU24" s="40">
        <f t="shared" si="4"/>
        <v>0</v>
      </c>
      <c r="BV24" s="40">
        <f t="shared" si="4"/>
        <v>0</v>
      </c>
      <c r="BW24" s="40">
        <f t="shared" si="4"/>
        <v>0</v>
      </c>
      <c r="BX24" s="40">
        <f t="shared" si="4"/>
        <v>0</v>
      </c>
      <c r="BY24" s="40">
        <f t="shared" si="4"/>
        <v>0</v>
      </c>
      <c r="BZ24" s="39">
        <f t="shared" si="4"/>
        <v>0</v>
      </c>
    </row>
    <row r="25" spans="2:78" ht="15" customHeight="1">
      <c r="B25" s="370"/>
      <c r="C25" s="386" t="str">
        <f ca="1">+B8</f>
        <v>Dalpark</v>
      </c>
      <c r="D25" s="387"/>
      <c r="E25" s="42">
        <f t="shared" ref="E25:AJ25" si="5">+SUM(E8:E11)</f>
        <v>0</v>
      </c>
      <c r="F25" s="43">
        <f t="shared" si="5"/>
        <v>0</v>
      </c>
      <c r="G25" s="135">
        <f t="shared" si="5"/>
        <v>0</v>
      </c>
      <c r="H25" s="44">
        <f t="shared" si="5"/>
        <v>0</v>
      </c>
      <c r="I25" s="44">
        <f t="shared" si="5"/>
        <v>0</v>
      </c>
      <c r="J25" s="44">
        <f t="shared" si="5"/>
        <v>0</v>
      </c>
      <c r="K25" s="44">
        <f t="shared" si="5"/>
        <v>0</v>
      </c>
      <c r="L25" s="44">
        <f t="shared" si="5"/>
        <v>0</v>
      </c>
      <c r="M25" s="44">
        <f t="shared" si="5"/>
        <v>0</v>
      </c>
      <c r="N25" s="44">
        <f t="shared" si="5"/>
        <v>0</v>
      </c>
      <c r="O25" s="44">
        <f t="shared" si="5"/>
        <v>0</v>
      </c>
      <c r="P25" s="44">
        <f t="shared" si="5"/>
        <v>0</v>
      </c>
      <c r="Q25" s="44">
        <f t="shared" si="5"/>
        <v>0</v>
      </c>
      <c r="R25" s="43">
        <f t="shared" si="5"/>
        <v>0</v>
      </c>
      <c r="S25" s="42">
        <f t="shared" si="5"/>
        <v>0</v>
      </c>
      <c r="T25" s="44">
        <f t="shared" si="5"/>
        <v>0</v>
      </c>
      <c r="U25" s="44">
        <f t="shared" si="5"/>
        <v>0</v>
      </c>
      <c r="V25" s="44">
        <f t="shared" si="5"/>
        <v>0</v>
      </c>
      <c r="W25" s="44">
        <f t="shared" si="5"/>
        <v>0</v>
      </c>
      <c r="X25" s="44">
        <f t="shared" si="5"/>
        <v>0</v>
      </c>
      <c r="Y25" s="44">
        <f t="shared" si="5"/>
        <v>0</v>
      </c>
      <c r="Z25" s="44">
        <f t="shared" si="5"/>
        <v>0</v>
      </c>
      <c r="AA25" s="44">
        <f t="shared" si="5"/>
        <v>0</v>
      </c>
      <c r="AB25" s="44">
        <f t="shared" si="5"/>
        <v>0</v>
      </c>
      <c r="AC25" s="44">
        <f t="shared" si="5"/>
        <v>0</v>
      </c>
      <c r="AD25" s="43">
        <f t="shared" si="5"/>
        <v>0</v>
      </c>
      <c r="AE25" s="42">
        <f t="shared" si="5"/>
        <v>0</v>
      </c>
      <c r="AF25" s="44">
        <f t="shared" si="5"/>
        <v>0</v>
      </c>
      <c r="AG25" s="44">
        <f t="shared" si="5"/>
        <v>0</v>
      </c>
      <c r="AH25" s="44">
        <f t="shared" si="5"/>
        <v>0</v>
      </c>
      <c r="AI25" s="44">
        <f t="shared" si="5"/>
        <v>0</v>
      </c>
      <c r="AJ25" s="44">
        <f t="shared" si="5"/>
        <v>0</v>
      </c>
      <c r="AK25" s="44">
        <f t="shared" ref="AK25:BP25" si="6">+SUM(AK8:AK11)</f>
        <v>0</v>
      </c>
      <c r="AL25" s="44">
        <f t="shared" si="6"/>
        <v>0</v>
      </c>
      <c r="AM25" s="44">
        <f t="shared" si="6"/>
        <v>0</v>
      </c>
      <c r="AN25" s="44">
        <f t="shared" si="6"/>
        <v>0</v>
      </c>
      <c r="AO25" s="44">
        <f t="shared" si="6"/>
        <v>0</v>
      </c>
      <c r="AP25" s="43">
        <f t="shared" si="6"/>
        <v>0</v>
      </c>
      <c r="AQ25" s="42">
        <f t="shared" si="6"/>
        <v>0</v>
      </c>
      <c r="AR25" s="44">
        <f t="shared" si="6"/>
        <v>0</v>
      </c>
      <c r="AS25" s="44">
        <f t="shared" si="6"/>
        <v>0</v>
      </c>
      <c r="AT25" s="44">
        <f t="shared" si="6"/>
        <v>0</v>
      </c>
      <c r="AU25" s="44">
        <f t="shared" si="6"/>
        <v>0</v>
      </c>
      <c r="AV25" s="44">
        <f t="shared" si="6"/>
        <v>0</v>
      </c>
      <c r="AW25" s="44">
        <f t="shared" si="6"/>
        <v>0</v>
      </c>
      <c r="AX25" s="44">
        <f t="shared" si="6"/>
        <v>0</v>
      </c>
      <c r="AY25" s="44">
        <f t="shared" si="6"/>
        <v>0</v>
      </c>
      <c r="AZ25" s="44">
        <f t="shared" si="6"/>
        <v>0</v>
      </c>
      <c r="BA25" s="44">
        <f t="shared" si="6"/>
        <v>0</v>
      </c>
      <c r="BB25" s="43">
        <f t="shared" si="6"/>
        <v>0</v>
      </c>
      <c r="BC25" s="42">
        <f t="shared" si="6"/>
        <v>0</v>
      </c>
      <c r="BD25" s="44">
        <f t="shared" si="6"/>
        <v>0</v>
      </c>
      <c r="BE25" s="44">
        <f t="shared" si="6"/>
        <v>0</v>
      </c>
      <c r="BF25" s="44">
        <f t="shared" si="6"/>
        <v>0</v>
      </c>
      <c r="BG25" s="44">
        <f t="shared" si="6"/>
        <v>0</v>
      </c>
      <c r="BH25" s="44">
        <f t="shared" si="6"/>
        <v>0</v>
      </c>
      <c r="BI25" s="44">
        <f t="shared" si="6"/>
        <v>0</v>
      </c>
      <c r="BJ25" s="44">
        <f t="shared" si="6"/>
        <v>0</v>
      </c>
      <c r="BK25" s="44">
        <f t="shared" si="6"/>
        <v>0</v>
      </c>
      <c r="BL25" s="44">
        <f t="shared" si="6"/>
        <v>0</v>
      </c>
      <c r="BM25" s="44">
        <f t="shared" si="6"/>
        <v>0</v>
      </c>
      <c r="BN25" s="43">
        <f t="shared" si="6"/>
        <v>0</v>
      </c>
      <c r="BO25" s="42">
        <f t="shared" si="6"/>
        <v>0</v>
      </c>
      <c r="BP25" s="44">
        <f t="shared" si="6"/>
        <v>0</v>
      </c>
      <c r="BQ25" s="44">
        <f t="shared" ref="BQ25:BZ25" si="7">+SUM(BQ8:BQ11)</f>
        <v>0</v>
      </c>
      <c r="BR25" s="44">
        <f t="shared" si="7"/>
        <v>0</v>
      </c>
      <c r="BS25" s="44">
        <f t="shared" si="7"/>
        <v>0</v>
      </c>
      <c r="BT25" s="44">
        <f t="shared" si="7"/>
        <v>0</v>
      </c>
      <c r="BU25" s="44">
        <f t="shared" si="7"/>
        <v>0</v>
      </c>
      <c r="BV25" s="44">
        <f t="shared" si="7"/>
        <v>0</v>
      </c>
      <c r="BW25" s="44">
        <f t="shared" si="7"/>
        <v>0</v>
      </c>
      <c r="BX25" s="44">
        <f t="shared" si="7"/>
        <v>0</v>
      </c>
      <c r="BY25" s="44">
        <f t="shared" si="7"/>
        <v>0</v>
      </c>
      <c r="BZ25" s="43">
        <f t="shared" si="7"/>
        <v>0</v>
      </c>
    </row>
    <row r="26" spans="2:78" ht="15" customHeight="1">
      <c r="B26" s="370"/>
      <c r="C26" s="386" t="str">
        <f ca="1">+B12</f>
        <v>Leandra</v>
      </c>
      <c r="D26" s="387"/>
      <c r="E26" s="42">
        <f>+SUM(E12:E15)</f>
        <v>0</v>
      </c>
      <c r="F26" s="43">
        <f t="shared" ref="F26:BQ26" si="8">+SUM(F12:F15)</f>
        <v>0</v>
      </c>
      <c r="G26" s="135">
        <f t="shared" si="8"/>
        <v>0</v>
      </c>
      <c r="H26" s="44">
        <f t="shared" si="8"/>
        <v>0</v>
      </c>
      <c r="I26" s="44">
        <f t="shared" si="8"/>
        <v>0</v>
      </c>
      <c r="J26" s="44">
        <f t="shared" si="8"/>
        <v>0</v>
      </c>
      <c r="K26" s="44">
        <f t="shared" si="8"/>
        <v>0</v>
      </c>
      <c r="L26" s="44">
        <f t="shared" si="8"/>
        <v>0</v>
      </c>
      <c r="M26" s="44">
        <f t="shared" si="8"/>
        <v>0</v>
      </c>
      <c r="N26" s="44">
        <f t="shared" si="8"/>
        <v>0</v>
      </c>
      <c r="O26" s="44">
        <f t="shared" si="8"/>
        <v>0</v>
      </c>
      <c r="P26" s="44">
        <f t="shared" si="8"/>
        <v>0</v>
      </c>
      <c r="Q26" s="44">
        <f t="shared" si="8"/>
        <v>0</v>
      </c>
      <c r="R26" s="43">
        <f t="shared" si="8"/>
        <v>0</v>
      </c>
      <c r="S26" s="42">
        <f t="shared" si="8"/>
        <v>0</v>
      </c>
      <c r="T26" s="44">
        <f t="shared" si="8"/>
        <v>0</v>
      </c>
      <c r="U26" s="44">
        <f t="shared" si="8"/>
        <v>0</v>
      </c>
      <c r="V26" s="44">
        <f t="shared" si="8"/>
        <v>0</v>
      </c>
      <c r="W26" s="44">
        <f t="shared" si="8"/>
        <v>0</v>
      </c>
      <c r="X26" s="44">
        <f t="shared" si="8"/>
        <v>0</v>
      </c>
      <c r="Y26" s="44">
        <f t="shared" si="8"/>
        <v>0</v>
      </c>
      <c r="Z26" s="44">
        <f t="shared" si="8"/>
        <v>0</v>
      </c>
      <c r="AA26" s="44">
        <f t="shared" si="8"/>
        <v>0</v>
      </c>
      <c r="AB26" s="44">
        <f t="shared" si="8"/>
        <v>0</v>
      </c>
      <c r="AC26" s="44">
        <f t="shared" si="8"/>
        <v>0</v>
      </c>
      <c r="AD26" s="43">
        <f t="shared" si="8"/>
        <v>0</v>
      </c>
      <c r="AE26" s="42">
        <f t="shared" si="8"/>
        <v>0</v>
      </c>
      <c r="AF26" s="44">
        <f t="shared" si="8"/>
        <v>0</v>
      </c>
      <c r="AG26" s="44">
        <f t="shared" si="8"/>
        <v>0</v>
      </c>
      <c r="AH26" s="44">
        <f t="shared" si="8"/>
        <v>0</v>
      </c>
      <c r="AI26" s="44">
        <f t="shared" si="8"/>
        <v>0</v>
      </c>
      <c r="AJ26" s="44">
        <f t="shared" si="8"/>
        <v>0</v>
      </c>
      <c r="AK26" s="44">
        <f t="shared" si="8"/>
        <v>0</v>
      </c>
      <c r="AL26" s="44">
        <f t="shared" si="8"/>
        <v>0</v>
      </c>
      <c r="AM26" s="44">
        <f t="shared" si="8"/>
        <v>0</v>
      </c>
      <c r="AN26" s="44">
        <f t="shared" si="8"/>
        <v>0</v>
      </c>
      <c r="AO26" s="44">
        <f t="shared" si="8"/>
        <v>0</v>
      </c>
      <c r="AP26" s="43">
        <f t="shared" si="8"/>
        <v>0</v>
      </c>
      <c r="AQ26" s="42">
        <f t="shared" si="8"/>
        <v>0</v>
      </c>
      <c r="AR26" s="44">
        <f t="shared" si="8"/>
        <v>0</v>
      </c>
      <c r="AS26" s="44">
        <f t="shared" si="8"/>
        <v>0</v>
      </c>
      <c r="AT26" s="44">
        <f t="shared" si="8"/>
        <v>0</v>
      </c>
      <c r="AU26" s="44">
        <f t="shared" si="8"/>
        <v>0</v>
      </c>
      <c r="AV26" s="44">
        <f t="shared" si="8"/>
        <v>0</v>
      </c>
      <c r="AW26" s="44">
        <f t="shared" si="8"/>
        <v>0</v>
      </c>
      <c r="AX26" s="44">
        <f t="shared" si="8"/>
        <v>0</v>
      </c>
      <c r="AY26" s="44">
        <f t="shared" si="8"/>
        <v>0</v>
      </c>
      <c r="AZ26" s="44">
        <f t="shared" si="8"/>
        <v>0</v>
      </c>
      <c r="BA26" s="44">
        <f t="shared" si="8"/>
        <v>0</v>
      </c>
      <c r="BB26" s="43">
        <f t="shared" si="8"/>
        <v>0</v>
      </c>
      <c r="BC26" s="42">
        <f t="shared" si="8"/>
        <v>0</v>
      </c>
      <c r="BD26" s="44">
        <f t="shared" si="8"/>
        <v>0</v>
      </c>
      <c r="BE26" s="44">
        <f t="shared" si="8"/>
        <v>0</v>
      </c>
      <c r="BF26" s="44">
        <f t="shared" si="8"/>
        <v>0</v>
      </c>
      <c r="BG26" s="44">
        <f t="shared" si="8"/>
        <v>0</v>
      </c>
      <c r="BH26" s="44">
        <f t="shared" si="8"/>
        <v>0</v>
      </c>
      <c r="BI26" s="44">
        <f t="shared" si="8"/>
        <v>0</v>
      </c>
      <c r="BJ26" s="44">
        <f t="shared" si="8"/>
        <v>0</v>
      </c>
      <c r="BK26" s="44">
        <f t="shared" si="8"/>
        <v>0</v>
      </c>
      <c r="BL26" s="44">
        <f t="shared" si="8"/>
        <v>0</v>
      </c>
      <c r="BM26" s="44">
        <f t="shared" si="8"/>
        <v>0</v>
      </c>
      <c r="BN26" s="43">
        <f t="shared" si="8"/>
        <v>0</v>
      </c>
      <c r="BO26" s="42">
        <f t="shared" si="8"/>
        <v>0</v>
      </c>
      <c r="BP26" s="44">
        <f t="shared" si="8"/>
        <v>0</v>
      </c>
      <c r="BQ26" s="44">
        <f t="shared" si="8"/>
        <v>0</v>
      </c>
      <c r="BR26" s="44">
        <f t="shared" ref="BR26:BZ26" si="9">+SUM(BR12:BR15)</f>
        <v>0</v>
      </c>
      <c r="BS26" s="44">
        <f t="shared" si="9"/>
        <v>0</v>
      </c>
      <c r="BT26" s="44">
        <f t="shared" si="9"/>
        <v>0</v>
      </c>
      <c r="BU26" s="44">
        <f t="shared" si="9"/>
        <v>0</v>
      </c>
      <c r="BV26" s="44">
        <f t="shared" si="9"/>
        <v>0</v>
      </c>
      <c r="BW26" s="44">
        <f t="shared" si="9"/>
        <v>0</v>
      </c>
      <c r="BX26" s="44">
        <f t="shared" si="9"/>
        <v>0</v>
      </c>
      <c r="BY26" s="44">
        <f t="shared" si="9"/>
        <v>0</v>
      </c>
      <c r="BZ26" s="43">
        <f t="shared" si="9"/>
        <v>0</v>
      </c>
    </row>
    <row r="27" spans="2:78" ht="15" customHeight="1">
      <c r="B27" s="370"/>
      <c r="C27" s="386" t="str">
        <f ca="1">+B16</f>
        <v>Trichardt</v>
      </c>
      <c r="D27" s="387"/>
      <c r="E27" s="42">
        <f>+SUM(E16:E19)</f>
        <v>0</v>
      </c>
      <c r="F27" s="43">
        <f t="shared" ref="F27:BQ27" si="10">+SUM(F16:F19)</f>
        <v>0</v>
      </c>
      <c r="G27" s="135">
        <f t="shared" si="10"/>
        <v>0</v>
      </c>
      <c r="H27" s="44">
        <f t="shared" si="10"/>
        <v>0</v>
      </c>
      <c r="I27" s="44">
        <f t="shared" si="10"/>
        <v>0</v>
      </c>
      <c r="J27" s="44">
        <f t="shared" si="10"/>
        <v>0</v>
      </c>
      <c r="K27" s="44">
        <f t="shared" si="10"/>
        <v>0</v>
      </c>
      <c r="L27" s="44">
        <f t="shared" si="10"/>
        <v>0</v>
      </c>
      <c r="M27" s="44">
        <f t="shared" si="10"/>
        <v>0</v>
      </c>
      <c r="N27" s="44">
        <f t="shared" si="10"/>
        <v>0</v>
      </c>
      <c r="O27" s="44">
        <f t="shared" si="10"/>
        <v>0</v>
      </c>
      <c r="P27" s="44">
        <f t="shared" si="10"/>
        <v>0</v>
      </c>
      <c r="Q27" s="44">
        <f t="shared" si="10"/>
        <v>0</v>
      </c>
      <c r="R27" s="43">
        <f t="shared" si="10"/>
        <v>0</v>
      </c>
      <c r="S27" s="42">
        <f t="shared" si="10"/>
        <v>0</v>
      </c>
      <c r="T27" s="44">
        <f t="shared" si="10"/>
        <v>0</v>
      </c>
      <c r="U27" s="44">
        <f t="shared" si="10"/>
        <v>0</v>
      </c>
      <c r="V27" s="44">
        <f t="shared" si="10"/>
        <v>0</v>
      </c>
      <c r="W27" s="44">
        <f t="shared" si="10"/>
        <v>0</v>
      </c>
      <c r="X27" s="44">
        <f t="shared" si="10"/>
        <v>0</v>
      </c>
      <c r="Y27" s="44">
        <f t="shared" si="10"/>
        <v>0</v>
      </c>
      <c r="Z27" s="44">
        <f t="shared" si="10"/>
        <v>0</v>
      </c>
      <c r="AA27" s="44">
        <f t="shared" si="10"/>
        <v>0</v>
      </c>
      <c r="AB27" s="44">
        <f t="shared" si="10"/>
        <v>0</v>
      </c>
      <c r="AC27" s="44">
        <f t="shared" si="10"/>
        <v>0</v>
      </c>
      <c r="AD27" s="43">
        <f t="shared" si="10"/>
        <v>0</v>
      </c>
      <c r="AE27" s="42">
        <f t="shared" si="10"/>
        <v>0</v>
      </c>
      <c r="AF27" s="44">
        <f t="shared" si="10"/>
        <v>0</v>
      </c>
      <c r="AG27" s="44">
        <f t="shared" si="10"/>
        <v>0</v>
      </c>
      <c r="AH27" s="44">
        <f t="shared" si="10"/>
        <v>0</v>
      </c>
      <c r="AI27" s="44">
        <f t="shared" si="10"/>
        <v>0</v>
      </c>
      <c r="AJ27" s="44">
        <f t="shared" si="10"/>
        <v>0</v>
      </c>
      <c r="AK27" s="44">
        <f t="shared" si="10"/>
        <v>0</v>
      </c>
      <c r="AL27" s="44">
        <f t="shared" si="10"/>
        <v>0</v>
      </c>
      <c r="AM27" s="44">
        <f t="shared" si="10"/>
        <v>0</v>
      </c>
      <c r="AN27" s="44">
        <f t="shared" si="10"/>
        <v>0</v>
      </c>
      <c r="AO27" s="44">
        <f t="shared" si="10"/>
        <v>0</v>
      </c>
      <c r="AP27" s="43">
        <f t="shared" si="10"/>
        <v>0</v>
      </c>
      <c r="AQ27" s="42">
        <f t="shared" si="10"/>
        <v>0</v>
      </c>
      <c r="AR27" s="44">
        <f t="shared" si="10"/>
        <v>0</v>
      </c>
      <c r="AS27" s="44">
        <f t="shared" si="10"/>
        <v>0</v>
      </c>
      <c r="AT27" s="44">
        <f t="shared" si="10"/>
        <v>0</v>
      </c>
      <c r="AU27" s="44">
        <f t="shared" si="10"/>
        <v>0</v>
      </c>
      <c r="AV27" s="44">
        <f t="shared" si="10"/>
        <v>0</v>
      </c>
      <c r="AW27" s="44">
        <f t="shared" si="10"/>
        <v>0</v>
      </c>
      <c r="AX27" s="44">
        <f t="shared" si="10"/>
        <v>0</v>
      </c>
      <c r="AY27" s="44">
        <f t="shared" si="10"/>
        <v>0</v>
      </c>
      <c r="AZ27" s="44">
        <f t="shared" si="10"/>
        <v>0</v>
      </c>
      <c r="BA27" s="44">
        <f t="shared" si="10"/>
        <v>0</v>
      </c>
      <c r="BB27" s="43">
        <f t="shared" si="10"/>
        <v>0</v>
      </c>
      <c r="BC27" s="42">
        <f t="shared" si="10"/>
        <v>0</v>
      </c>
      <c r="BD27" s="44">
        <f t="shared" si="10"/>
        <v>0</v>
      </c>
      <c r="BE27" s="44">
        <f t="shared" si="10"/>
        <v>0</v>
      </c>
      <c r="BF27" s="44">
        <f t="shared" si="10"/>
        <v>0</v>
      </c>
      <c r="BG27" s="44">
        <f t="shared" si="10"/>
        <v>0</v>
      </c>
      <c r="BH27" s="44">
        <f t="shared" si="10"/>
        <v>0</v>
      </c>
      <c r="BI27" s="44">
        <f t="shared" si="10"/>
        <v>0</v>
      </c>
      <c r="BJ27" s="44">
        <f t="shared" si="10"/>
        <v>0</v>
      </c>
      <c r="BK27" s="44">
        <f t="shared" si="10"/>
        <v>0</v>
      </c>
      <c r="BL27" s="44">
        <f t="shared" si="10"/>
        <v>0</v>
      </c>
      <c r="BM27" s="44">
        <f t="shared" si="10"/>
        <v>0</v>
      </c>
      <c r="BN27" s="43">
        <f t="shared" si="10"/>
        <v>0</v>
      </c>
      <c r="BO27" s="42">
        <f t="shared" si="10"/>
        <v>0</v>
      </c>
      <c r="BP27" s="44">
        <f t="shared" si="10"/>
        <v>0</v>
      </c>
      <c r="BQ27" s="44">
        <f t="shared" si="10"/>
        <v>0</v>
      </c>
      <c r="BR27" s="44">
        <f t="shared" ref="BR27:BZ27" si="11">+SUM(BR16:BR19)</f>
        <v>0</v>
      </c>
      <c r="BS27" s="44">
        <f t="shared" si="11"/>
        <v>0</v>
      </c>
      <c r="BT27" s="44">
        <f t="shared" si="11"/>
        <v>0</v>
      </c>
      <c r="BU27" s="44">
        <f t="shared" si="11"/>
        <v>0</v>
      </c>
      <c r="BV27" s="44">
        <f t="shared" si="11"/>
        <v>0</v>
      </c>
      <c r="BW27" s="44">
        <f t="shared" si="11"/>
        <v>0</v>
      </c>
      <c r="BX27" s="44">
        <f t="shared" si="11"/>
        <v>0</v>
      </c>
      <c r="BY27" s="44">
        <f t="shared" si="11"/>
        <v>0</v>
      </c>
      <c r="BZ27" s="43">
        <f t="shared" si="11"/>
        <v>0</v>
      </c>
    </row>
    <row r="28" spans="2:78" ht="15" customHeight="1">
      <c r="B28" s="370"/>
      <c r="C28" s="386" t="str">
        <f ca="1">+B20</f>
        <v>Ermelo</v>
      </c>
      <c r="D28" s="387"/>
      <c r="E28" s="42">
        <f>+SUM(E20:E23)</f>
        <v>0</v>
      </c>
      <c r="F28" s="43">
        <f t="shared" ref="F28:BP28" si="12">+SUM(F20:F23)</f>
        <v>0</v>
      </c>
      <c r="G28" s="135">
        <f t="shared" si="12"/>
        <v>0</v>
      </c>
      <c r="H28" s="44">
        <f t="shared" si="12"/>
        <v>0</v>
      </c>
      <c r="I28" s="44">
        <f t="shared" si="12"/>
        <v>0</v>
      </c>
      <c r="J28" s="44">
        <f t="shared" si="12"/>
        <v>0</v>
      </c>
      <c r="K28" s="44">
        <f t="shared" si="12"/>
        <v>0</v>
      </c>
      <c r="L28" s="44">
        <f t="shared" si="12"/>
        <v>0</v>
      </c>
      <c r="M28" s="44">
        <f t="shared" si="12"/>
        <v>0</v>
      </c>
      <c r="N28" s="44">
        <f t="shared" si="12"/>
        <v>0</v>
      </c>
      <c r="O28" s="44">
        <f t="shared" si="12"/>
        <v>0</v>
      </c>
      <c r="P28" s="44">
        <f t="shared" si="12"/>
        <v>0</v>
      </c>
      <c r="Q28" s="44">
        <f t="shared" si="12"/>
        <v>0</v>
      </c>
      <c r="R28" s="43">
        <f t="shared" si="12"/>
        <v>0</v>
      </c>
      <c r="S28" s="42">
        <f t="shared" si="12"/>
        <v>0</v>
      </c>
      <c r="T28" s="44">
        <f t="shared" si="12"/>
        <v>0</v>
      </c>
      <c r="U28" s="44">
        <f t="shared" si="12"/>
        <v>0</v>
      </c>
      <c r="V28" s="44">
        <f t="shared" si="12"/>
        <v>0</v>
      </c>
      <c r="W28" s="44">
        <f t="shared" si="12"/>
        <v>0</v>
      </c>
      <c r="X28" s="44">
        <f t="shared" si="12"/>
        <v>0</v>
      </c>
      <c r="Y28" s="44">
        <f t="shared" si="12"/>
        <v>0</v>
      </c>
      <c r="Z28" s="44">
        <f t="shared" si="12"/>
        <v>0</v>
      </c>
      <c r="AA28" s="44">
        <f t="shared" si="12"/>
        <v>0</v>
      </c>
      <c r="AB28" s="44">
        <f t="shared" si="12"/>
        <v>0</v>
      </c>
      <c r="AC28" s="44">
        <f t="shared" si="12"/>
        <v>0</v>
      </c>
      <c r="AD28" s="43">
        <f t="shared" si="12"/>
        <v>0</v>
      </c>
      <c r="AE28" s="42">
        <f t="shared" si="12"/>
        <v>0</v>
      </c>
      <c r="AF28" s="44">
        <f t="shared" si="12"/>
        <v>0</v>
      </c>
      <c r="AG28" s="44">
        <f t="shared" si="12"/>
        <v>0</v>
      </c>
      <c r="AH28" s="44">
        <f t="shared" si="12"/>
        <v>0</v>
      </c>
      <c r="AI28" s="44">
        <f t="shared" si="12"/>
        <v>0</v>
      </c>
      <c r="AJ28" s="44">
        <f t="shared" si="12"/>
        <v>0</v>
      </c>
      <c r="AK28" s="44">
        <f t="shared" si="12"/>
        <v>0</v>
      </c>
      <c r="AL28" s="44">
        <f t="shared" si="12"/>
        <v>0</v>
      </c>
      <c r="AM28" s="44">
        <f t="shared" si="12"/>
        <v>0</v>
      </c>
      <c r="AN28" s="44">
        <f t="shared" si="12"/>
        <v>0</v>
      </c>
      <c r="AO28" s="44">
        <f t="shared" si="12"/>
        <v>0</v>
      </c>
      <c r="AP28" s="43">
        <f t="shared" si="12"/>
        <v>0</v>
      </c>
      <c r="AQ28" s="42">
        <f t="shared" si="12"/>
        <v>0</v>
      </c>
      <c r="AR28" s="44">
        <f t="shared" si="12"/>
        <v>0</v>
      </c>
      <c r="AS28" s="44">
        <f t="shared" si="12"/>
        <v>0</v>
      </c>
      <c r="AT28" s="44">
        <f t="shared" si="12"/>
        <v>0</v>
      </c>
      <c r="AU28" s="44">
        <f t="shared" si="12"/>
        <v>0</v>
      </c>
      <c r="AV28" s="44">
        <f t="shared" si="12"/>
        <v>0</v>
      </c>
      <c r="AW28" s="44">
        <f t="shared" si="12"/>
        <v>0</v>
      </c>
      <c r="AX28" s="44">
        <f t="shared" si="12"/>
        <v>0</v>
      </c>
      <c r="AY28" s="44">
        <f t="shared" si="12"/>
        <v>0</v>
      </c>
      <c r="AZ28" s="44">
        <f t="shared" si="12"/>
        <v>0</v>
      </c>
      <c r="BA28" s="44">
        <f t="shared" si="12"/>
        <v>0</v>
      </c>
      <c r="BB28" s="43">
        <f t="shared" si="12"/>
        <v>0</v>
      </c>
      <c r="BC28" s="42">
        <f t="shared" si="12"/>
        <v>0</v>
      </c>
      <c r="BD28" s="44">
        <f t="shared" si="12"/>
        <v>0</v>
      </c>
      <c r="BE28" s="44">
        <f t="shared" si="12"/>
        <v>0</v>
      </c>
      <c r="BF28" s="44">
        <f t="shared" si="12"/>
        <v>0</v>
      </c>
      <c r="BG28" s="44">
        <f t="shared" si="12"/>
        <v>0</v>
      </c>
      <c r="BH28" s="44">
        <f t="shared" si="12"/>
        <v>0</v>
      </c>
      <c r="BI28" s="44">
        <f t="shared" si="12"/>
        <v>0</v>
      </c>
      <c r="BJ28" s="44">
        <f t="shared" si="12"/>
        <v>0</v>
      </c>
      <c r="BK28" s="44">
        <f t="shared" si="12"/>
        <v>0</v>
      </c>
      <c r="BL28" s="44">
        <f t="shared" si="12"/>
        <v>0</v>
      </c>
      <c r="BM28" s="44">
        <f t="shared" si="12"/>
        <v>0</v>
      </c>
      <c r="BN28" s="43">
        <f t="shared" si="12"/>
        <v>0</v>
      </c>
      <c r="BO28" s="42">
        <f t="shared" si="12"/>
        <v>0</v>
      </c>
      <c r="BP28" s="44">
        <f t="shared" si="12"/>
        <v>0</v>
      </c>
      <c r="BQ28" s="44">
        <f t="shared" ref="BQ28:BZ28" si="13">+SUM(BQ20:BQ23)</f>
        <v>0</v>
      </c>
      <c r="BR28" s="44">
        <f t="shared" si="13"/>
        <v>0</v>
      </c>
      <c r="BS28" s="44">
        <f t="shared" si="13"/>
        <v>0</v>
      </c>
      <c r="BT28" s="44">
        <f t="shared" si="13"/>
        <v>0</v>
      </c>
      <c r="BU28" s="44">
        <f t="shared" si="13"/>
        <v>0</v>
      </c>
      <c r="BV28" s="44">
        <f t="shared" si="13"/>
        <v>0</v>
      </c>
      <c r="BW28" s="44">
        <f t="shared" si="13"/>
        <v>0</v>
      </c>
      <c r="BX28" s="44">
        <f t="shared" si="13"/>
        <v>0</v>
      </c>
      <c r="BY28" s="44">
        <f t="shared" si="13"/>
        <v>0</v>
      </c>
      <c r="BZ28" s="43">
        <f t="shared" si="13"/>
        <v>0</v>
      </c>
    </row>
    <row r="29" spans="2:78" ht="15" customHeight="1">
      <c r="B29" s="388" t="s">
        <v>13</v>
      </c>
      <c r="C29" s="389"/>
      <c r="D29" s="390"/>
      <c r="E29" s="49">
        <f t="shared" ref="E29:BP29" si="14">+SUM(E24:E28)</f>
        <v>0</v>
      </c>
      <c r="F29" s="50">
        <f t="shared" si="14"/>
        <v>0</v>
      </c>
      <c r="G29" s="137">
        <f t="shared" si="14"/>
        <v>0</v>
      </c>
      <c r="H29" s="116">
        <f t="shared" si="14"/>
        <v>0</v>
      </c>
      <c r="I29" s="116">
        <f t="shared" si="14"/>
        <v>0</v>
      </c>
      <c r="J29" s="116">
        <f t="shared" si="14"/>
        <v>0</v>
      </c>
      <c r="K29" s="116">
        <f t="shared" si="14"/>
        <v>0</v>
      </c>
      <c r="L29" s="116">
        <f t="shared" si="14"/>
        <v>0</v>
      </c>
      <c r="M29" s="116">
        <f t="shared" si="14"/>
        <v>0</v>
      </c>
      <c r="N29" s="116">
        <f t="shared" si="14"/>
        <v>0</v>
      </c>
      <c r="O29" s="116">
        <f t="shared" si="14"/>
        <v>0</v>
      </c>
      <c r="P29" s="116">
        <f t="shared" si="14"/>
        <v>0</v>
      </c>
      <c r="Q29" s="116">
        <f t="shared" si="14"/>
        <v>0</v>
      </c>
      <c r="R29" s="50">
        <f t="shared" si="14"/>
        <v>0</v>
      </c>
      <c r="S29" s="49">
        <f t="shared" si="14"/>
        <v>0</v>
      </c>
      <c r="T29" s="116">
        <f t="shared" si="14"/>
        <v>0</v>
      </c>
      <c r="U29" s="116">
        <f t="shared" si="14"/>
        <v>0</v>
      </c>
      <c r="V29" s="116">
        <f t="shared" si="14"/>
        <v>0</v>
      </c>
      <c r="W29" s="116">
        <f t="shared" si="14"/>
        <v>0</v>
      </c>
      <c r="X29" s="116">
        <f t="shared" si="14"/>
        <v>0</v>
      </c>
      <c r="Y29" s="116">
        <f t="shared" si="14"/>
        <v>0</v>
      </c>
      <c r="Z29" s="116">
        <f t="shared" si="14"/>
        <v>0</v>
      </c>
      <c r="AA29" s="116">
        <f t="shared" si="14"/>
        <v>0</v>
      </c>
      <c r="AB29" s="116">
        <f t="shared" si="14"/>
        <v>0</v>
      </c>
      <c r="AC29" s="116">
        <f t="shared" si="14"/>
        <v>0</v>
      </c>
      <c r="AD29" s="50">
        <f t="shared" si="14"/>
        <v>0</v>
      </c>
      <c r="AE29" s="49">
        <f t="shared" si="14"/>
        <v>0</v>
      </c>
      <c r="AF29" s="116">
        <f t="shared" si="14"/>
        <v>0</v>
      </c>
      <c r="AG29" s="116">
        <f t="shared" si="14"/>
        <v>0</v>
      </c>
      <c r="AH29" s="116">
        <f t="shared" si="14"/>
        <v>0</v>
      </c>
      <c r="AI29" s="116">
        <f t="shared" si="14"/>
        <v>0</v>
      </c>
      <c r="AJ29" s="116">
        <f t="shared" si="14"/>
        <v>0</v>
      </c>
      <c r="AK29" s="116">
        <f t="shared" si="14"/>
        <v>0</v>
      </c>
      <c r="AL29" s="116">
        <f t="shared" si="14"/>
        <v>0</v>
      </c>
      <c r="AM29" s="116">
        <f t="shared" si="14"/>
        <v>0</v>
      </c>
      <c r="AN29" s="116">
        <f t="shared" si="14"/>
        <v>0</v>
      </c>
      <c r="AO29" s="116">
        <f t="shared" si="14"/>
        <v>0</v>
      </c>
      <c r="AP29" s="50">
        <f t="shared" si="14"/>
        <v>0</v>
      </c>
      <c r="AQ29" s="49">
        <f t="shared" si="14"/>
        <v>0</v>
      </c>
      <c r="AR29" s="116">
        <f t="shared" si="14"/>
        <v>0</v>
      </c>
      <c r="AS29" s="116">
        <f t="shared" si="14"/>
        <v>0</v>
      </c>
      <c r="AT29" s="116">
        <f t="shared" si="14"/>
        <v>0</v>
      </c>
      <c r="AU29" s="116">
        <f t="shared" si="14"/>
        <v>0</v>
      </c>
      <c r="AV29" s="116">
        <f t="shared" si="14"/>
        <v>0</v>
      </c>
      <c r="AW29" s="116">
        <f t="shared" si="14"/>
        <v>0</v>
      </c>
      <c r="AX29" s="116">
        <f t="shared" si="14"/>
        <v>0</v>
      </c>
      <c r="AY29" s="116">
        <f t="shared" si="14"/>
        <v>0</v>
      </c>
      <c r="AZ29" s="116">
        <f t="shared" si="14"/>
        <v>0</v>
      </c>
      <c r="BA29" s="116">
        <f t="shared" si="14"/>
        <v>0</v>
      </c>
      <c r="BB29" s="50">
        <f t="shared" si="14"/>
        <v>0</v>
      </c>
      <c r="BC29" s="49">
        <f t="shared" si="14"/>
        <v>0</v>
      </c>
      <c r="BD29" s="116">
        <f t="shared" si="14"/>
        <v>0</v>
      </c>
      <c r="BE29" s="116">
        <f t="shared" si="14"/>
        <v>0</v>
      </c>
      <c r="BF29" s="116">
        <f t="shared" si="14"/>
        <v>0</v>
      </c>
      <c r="BG29" s="116">
        <f t="shared" si="14"/>
        <v>0</v>
      </c>
      <c r="BH29" s="116">
        <f t="shared" si="14"/>
        <v>0</v>
      </c>
      <c r="BI29" s="116">
        <f t="shared" si="14"/>
        <v>0</v>
      </c>
      <c r="BJ29" s="116">
        <f t="shared" si="14"/>
        <v>0</v>
      </c>
      <c r="BK29" s="116">
        <f t="shared" si="14"/>
        <v>0</v>
      </c>
      <c r="BL29" s="116">
        <f t="shared" si="14"/>
        <v>0</v>
      </c>
      <c r="BM29" s="116">
        <f t="shared" si="14"/>
        <v>0</v>
      </c>
      <c r="BN29" s="50">
        <f t="shared" si="14"/>
        <v>0</v>
      </c>
      <c r="BO29" s="49">
        <f t="shared" si="14"/>
        <v>0</v>
      </c>
      <c r="BP29" s="116">
        <f t="shared" si="14"/>
        <v>0</v>
      </c>
      <c r="BQ29" s="116">
        <f t="shared" ref="BQ29:BZ29" si="15">+SUM(BQ24:BQ28)</f>
        <v>0</v>
      </c>
      <c r="BR29" s="116">
        <f t="shared" si="15"/>
        <v>0</v>
      </c>
      <c r="BS29" s="116">
        <f t="shared" si="15"/>
        <v>0</v>
      </c>
      <c r="BT29" s="116">
        <f t="shared" si="15"/>
        <v>0</v>
      </c>
      <c r="BU29" s="116">
        <f t="shared" si="15"/>
        <v>0</v>
      </c>
      <c r="BV29" s="116">
        <f t="shared" si="15"/>
        <v>0</v>
      </c>
      <c r="BW29" s="116">
        <f t="shared" si="15"/>
        <v>0</v>
      </c>
      <c r="BX29" s="116">
        <f t="shared" si="15"/>
        <v>0</v>
      </c>
      <c r="BY29" s="116">
        <f t="shared" si="15"/>
        <v>0</v>
      </c>
      <c r="BZ29" s="50">
        <f t="shared" si="15"/>
        <v>0</v>
      </c>
    </row>
    <row r="30" spans="2:78" ht="15" customHeight="1"/>
    <row r="31" spans="2:78">
      <c r="B31" s="376" t="s">
        <v>5</v>
      </c>
      <c r="C31" s="377"/>
      <c r="D31" s="378"/>
      <c r="E31" s="382" t="s">
        <v>7</v>
      </c>
      <c r="F31" s="383"/>
      <c r="G31" s="367">
        <v>1</v>
      </c>
      <c r="H31" s="367"/>
      <c r="I31" s="367"/>
      <c r="J31" s="367"/>
      <c r="K31" s="367"/>
      <c r="L31" s="367"/>
      <c r="M31" s="367"/>
      <c r="N31" s="367"/>
      <c r="O31" s="367"/>
      <c r="P31" s="367"/>
      <c r="Q31" s="367"/>
      <c r="R31" s="368"/>
      <c r="S31" s="366">
        <f>+G31+1</f>
        <v>2</v>
      </c>
      <c r="T31" s="367"/>
      <c r="U31" s="367"/>
      <c r="V31" s="367"/>
      <c r="W31" s="367"/>
      <c r="X31" s="367"/>
      <c r="Y31" s="367"/>
      <c r="Z31" s="367"/>
      <c r="AA31" s="367"/>
      <c r="AB31" s="367"/>
      <c r="AC31" s="367"/>
      <c r="AD31" s="368"/>
      <c r="AE31" s="366">
        <f>+S31+1</f>
        <v>3</v>
      </c>
      <c r="AF31" s="367"/>
      <c r="AG31" s="367"/>
      <c r="AH31" s="367"/>
      <c r="AI31" s="367"/>
      <c r="AJ31" s="367"/>
      <c r="AK31" s="367"/>
      <c r="AL31" s="367"/>
      <c r="AM31" s="367"/>
      <c r="AN31" s="367"/>
      <c r="AO31" s="367"/>
      <c r="AP31" s="368"/>
      <c r="AQ31" s="366">
        <f>+AE31+1</f>
        <v>4</v>
      </c>
      <c r="AR31" s="367"/>
      <c r="AS31" s="367"/>
      <c r="AT31" s="367"/>
      <c r="AU31" s="367"/>
      <c r="AV31" s="367"/>
      <c r="AW31" s="367"/>
      <c r="AX31" s="367"/>
      <c r="AY31" s="367"/>
      <c r="AZ31" s="367"/>
      <c r="BA31" s="367"/>
      <c r="BB31" s="368"/>
      <c r="BC31" s="366">
        <f>+AQ31+1</f>
        <v>5</v>
      </c>
      <c r="BD31" s="367"/>
      <c r="BE31" s="367"/>
      <c r="BF31" s="367"/>
      <c r="BG31" s="367"/>
      <c r="BH31" s="367"/>
      <c r="BI31" s="367"/>
      <c r="BJ31" s="367"/>
      <c r="BK31" s="367"/>
      <c r="BL31" s="367"/>
      <c r="BM31" s="367"/>
      <c r="BN31" s="368"/>
      <c r="BO31" s="366">
        <f>+BC31+1</f>
        <v>6</v>
      </c>
      <c r="BP31" s="367"/>
      <c r="BQ31" s="367"/>
      <c r="BR31" s="367"/>
      <c r="BS31" s="367"/>
      <c r="BT31" s="367"/>
      <c r="BU31" s="367"/>
      <c r="BV31" s="367"/>
      <c r="BW31" s="367"/>
      <c r="BX31" s="367"/>
      <c r="BY31" s="367"/>
      <c r="BZ31" s="368"/>
    </row>
    <row r="32" spans="2:78">
      <c r="B32" s="379"/>
      <c r="C32" s="380"/>
      <c r="D32" s="381"/>
      <c r="E32" s="34">
        <f>+E$3</f>
        <v>45523</v>
      </c>
      <c r="F32" s="35">
        <f t="shared" ref="F32:BQ32" si="16">+F$3</f>
        <v>45565</v>
      </c>
      <c r="G32" s="133">
        <f t="shared" si="16"/>
        <v>45596</v>
      </c>
      <c r="H32" s="36">
        <f t="shared" si="16"/>
        <v>45626</v>
      </c>
      <c r="I32" s="36">
        <f t="shared" si="16"/>
        <v>45657</v>
      </c>
      <c r="J32" s="36">
        <f t="shared" si="16"/>
        <v>45688</v>
      </c>
      <c r="K32" s="36">
        <f t="shared" si="16"/>
        <v>45716</v>
      </c>
      <c r="L32" s="36">
        <f t="shared" si="16"/>
        <v>45747</v>
      </c>
      <c r="M32" s="36">
        <f t="shared" si="16"/>
        <v>45777</v>
      </c>
      <c r="N32" s="36">
        <f t="shared" si="16"/>
        <v>45808</v>
      </c>
      <c r="O32" s="36">
        <f t="shared" si="16"/>
        <v>45838</v>
      </c>
      <c r="P32" s="36">
        <f t="shared" si="16"/>
        <v>45869</v>
      </c>
      <c r="Q32" s="36">
        <f t="shared" si="16"/>
        <v>45900</v>
      </c>
      <c r="R32" s="35">
        <f t="shared" si="16"/>
        <v>45930</v>
      </c>
      <c r="S32" s="34">
        <f t="shared" si="16"/>
        <v>45961</v>
      </c>
      <c r="T32" s="36">
        <f t="shared" si="16"/>
        <v>45991</v>
      </c>
      <c r="U32" s="36">
        <f t="shared" si="16"/>
        <v>46022</v>
      </c>
      <c r="V32" s="36">
        <f t="shared" si="16"/>
        <v>46053</v>
      </c>
      <c r="W32" s="36">
        <f t="shared" si="16"/>
        <v>46081</v>
      </c>
      <c r="X32" s="36">
        <f t="shared" si="16"/>
        <v>46112</v>
      </c>
      <c r="Y32" s="36">
        <f t="shared" si="16"/>
        <v>46142</v>
      </c>
      <c r="Z32" s="36">
        <f t="shared" si="16"/>
        <v>46173</v>
      </c>
      <c r="AA32" s="36">
        <f t="shared" si="16"/>
        <v>46203</v>
      </c>
      <c r="AB32" s="36">
        <f t="shared" si="16"/>
        <v>46234</v>
      </c>
      <c r="AC32" s="36">
        <f t="shared" si="16"/>
        <v>46265</v>
      </c>
      <c r="AD32" s="35">
        <f t="shared" si="16"/>
        <v>46295</v>
      </c>
      <c r="AE32" s="34">
        <f t="shared" si="16"/>
        <v>46326</v>
      </c>
      <c r="AF32" s="36">
        <f t="shared" si="16"/>
        <v>46356</v>
      </c>
      <c r="AG32" s="36">
        <f t="shared" si="16"/>
        <v>46387</v>
      </c>
      <c r="AH32" s="36">
        <f t="shared" si="16"/>
        <v>46418</v>
      </c>
      <c r="AI32" s="36">
        <f t="shared" si="16"/>
        <v>46446</v>
      </c>
      <c r="AJ32" s="36">
        <f t="shared" si="16"/>
        <v>46477</v>
      </c>
      <c r="AK32" s="36">
        <f t="shared" si="16"/>
        <v>46507</v>
      </c>
      <c r="AL32" s="36">
        <f t="shared" si="16"/>
        <v>46538</v>
      </c>
      <c r="AM32" s="36">
        <f t="shared" si="16"/>
        <v>46568</v>
      </c>
      <c r="AN32" s="36">
        <f t="shared" si="16"/>
        <v>46599</v>
      </c>
      <c r="AO32" s="36">
        <f t="shared" si="16"/>
        <v>46630</v>
      </c>
      <c r="AP32" s="35">
        <f t="shared" si="16"/>
        <v>46660</v>
      </c>
      <c r="AQ32" s="34">
        <f t="shared" si="16"/>
        <v>46691</v>
      </c>
      <c r="AR32" s="36">
        <f t="shared" si="16"/>
        <v>46721</v>
      </c>
      <c r="AS32" s="36">
        <f t="shared" si="16"/>
        <v>46752</v>
      </c>
      <c r="AT32" s="36">
        <f t="shared" si="16"/>
        <v>46783</v>
      </c>
      <c r="AU32" s="36">
        <f t="shared" si="16"/>
        <v>46812</v>
      </c>
      <c r="AV32" s="36">
        <f t="shared" si="16"/>
        <v>46843</v>
      </c>
      <c r="AW32" s="36">
        <f t="shared" si="16"/>
        <v>46873</v>
      </c>
      <c r="AX32" s="36">
        <f t="shared" si="16"/>
        <v>46904</v>
      </c>
      <c r="AY32" s="36">
        <f t="shared" si="16"/>
        <v>46934</v>
      </c>
      <c r="AZ32" s="36">
        <f t="shared" si="16"/>
        <v>46965</v>
      </c>
      <c r="BA32" s="36">
        <f t="shared" si="16"/>
        <v>46996</v>
      </c>
      <c r="BB32" s="35">
        <f t="shared" si="16"/>
        <v>47026</v>
      </c>
      <c r="BC32" s="34">
        <f t="shared" si="16"/>
        <v>47057</v>
      </c>
      <c r="BD32" s="36">
        <f t="shared" si="16"/>
        <v>47087</v>
      </c>
      <c r="BE32" s="36">
        <f t="shared" si="16"/>
        <v>47118</v>
      </c>
      <c r="BF32" s="36">
        <f t="shared" si="16"/>
        <v>47149</v>
      </c>
      <c r="BG32" s="36">
        <f t="shared" si="16"/>
        <v>47177</v>
      </c>
      <c r="BH32" s="36">
        <f t="shared" si="16"/>
        <v>47208</v>
      </c>
      <c r="BI32" s="36">
        <f t="shared" si="16"/>
        <v>47238</v>
      </c>
      <c r="BJ32" s="36">
        <f t="shared" si="16"/>
        <v>47269</v>
      </c>
      <c r="BK32" s="36">
        <f t="shared" si="16"/>
        <v>47299</v>
      </c>
      <c r="BL32" s="36">
        <f t="shared" si="16"/>
        <v>47330</v>
      </c>
      <c r="BM32" s="36">
        <f t="shared" si="16"/>
        <v>47361</v>
      </c>
      <c r="BN32" s="35">
        <f t="shared" si="16"/>
        <v>47391</v>
      </c>
      <c r="BO32" s="34">
        <f t="shared" si="16"/>
        <v>47422</v>
      </c>
      <c r="BP32" s="36">
        <f t="shared" si="16"/>
        <v>47452</v>
      </c>
      <c r="BQ32" s="36">
        <f t="shared" si="16"/>
        <v>47483</v>
      </c>
      <c r="BR32" s="36">
        <f t="shared" ref="BR32:BZ32" si="17">+BR$3</f>
        <v>47514</v>
      </c>
      <c r="BS32" s="36">
        <f t="shared" si="17"/>
        <v>47542</v>
      </c>
      <c r="BT32" s="36">
        <f t="shared" si="17"/>
        <v>47573</v>
      </c>
      <c r="BU32" s="36">
        <f t="shared" si="17"/>
        <v>47603</v>
      </c>
      <c r="BV32" s="36">
        <f t="shared" si="17"/>
        <v>47634</v>
      </c>
      <c r="BW32" s="36">
        <f t="shared" si="17"/>
        <v>47664</v>
      </c>
      <c r="BX32" s="36">
        <f t="shared" si="17"/>
        <v>47695</v>
      </c>
      <c r="BY32" s="36">
        <f t="shared" si="17"/>
        <v>47726</v>
      </c>
      <c r="BZ32" s="35">
        <f t="shared" si="17"/>
        <v>47756</v>
      </c>
    </row>
    <row r="33" spans="2:78" ht="15" customHeight="1">
      <c r="B33" s="369"/>
      <c r="C33" s="371" t="str">
        <f ca="1">+B4</f>
        <v>Gosforth</v>
      </c>
      <c r="D33" s="372"/>
      <c r="E33" s="38">
        <f>+Gosforth!H13</f>
        <v>0</v>
      </c>
      <c r="F33" s="39">
        <f>+Gosforth!I13</f>
        <v>0</v>
      </c>
      <c r="G33" s="134">
        <f>+Gosforth!J13</f>
        <v>0</v>
      </c>
      <c r="H33" s="40">
        <f>+Gosforth!K13</f>
        <v>0</v>
      </c>
      <c r="I33" s="40">
        <f>+Gosforth!L13</f>
        <v>0</v>
      </c>
      <c r="J33" s="40">
        <f>+Gosforth!M13</f>
        <v>0</v>
      </c>
      <c r="K33" s="40">
        <f>+Gosforth!N13</f>
        <v>0</v>
      </c>
      <c r="L33" s="40">
        <f>+Gosforth!O13</f>
        <v>0</v>
      </c>
      <c r="M33" s="40">
        <f>+Gosforth!P13</f>
        <v>0</v>
      </c>
      <c r="N33" s="40">
        <f>+Gosforth!Q13</f>
        <v>0</v>
      </c>
      <c r="O33" s="40">
        <f>+Gosforth!R13</f>
        <v>0</v>
      </c>
      <c r="P33" s="40">
        <f>+Gosforth!S13</f>
        <v>0</v>
      </c>
      <c r="Q33" s="40">
        <f>+Gosforth!T13</f>
        <v>0</v>
      </c>
      <c r="R33" s="39">
        <f>+Gosforth!U13</f>
        <v>0</v>
      </c>
      <c r="S33" s="38">
        <f>+Gosforth!V13</f>
        <v>0</v>
      </c>
      <c r="T33" s="40">
        <f>+Gosforth!W13</f>
        <v>0</v>
      </c>
      <c r="U33" s="40">
        <f>+Gosforth!X13</f>
        <v>0</v>
      </c>
      <c r="V33" s="40">
        <f>+Gosforth!Y13</f>
        <v>0</v>
      </c>
      <c r="W33" s="40">
        <f>+Gosforth!Z13</f>
        <v>0</v>
      </c>
      <c r="X33" s="40">
        <f>+Gosforth!AA13</f>
        <v>0</v>
      </c>
      <c r="Y33" s="40">
        <f>+Gosforth!AB13</f>
        <v>0</v>
      </c>
      <c r="Z33" s="40">
        <f>+Gosforth!AC13</f>
        <v>0</v>
      </c>
      <c r="AA33" s="40">
        <f>+Gosforth!AD13</f>
        <v>0</v>
      </c>
      <c r="AB33" s="40">
        <f>+Gosforth!AE13</f>
        <v>0</v>
      </c>
      <c r="AC33" s="40">
        <f>+Gosforth!AF13</f>
        <v>0</v>
      </c>
      <c r="AD33" s="39">
        <f>+Gosforth!AG13</f>
        <v>0</v>
      </c>
      <c r="AE33" s="38">
        <f>+Gosforth!AH13</f>
        <v>0</v>
      </c>
      <c r="AF33" s="40">
        <f>+Gosforth!AI13</f>
        <v>0</v>
      </c>
      <c r="AG33" s="40">
        <f>+Gosforth!AJ13</f>
        <v>0</v>
      </c>
      <c r="AH33" s="40">
        <f>+Gosforth!AK13</f>
        <v>0</v>
      </c>
      <c r="AI33" s="40">
        <f>+Gosforth!AL13</f>
        <v>0</v>
      </c>
      <c r="AJ33" s="40">
        <f>+Gosforth!AM13</f>
        <v>0</v>
      </c>
      <c r="AK33" s="40">
        <f>+Gosforth!AN13</f>
        <v>0</v>
      </c>
      <c r="AL33" s="40">
        <f>+Gosforth!AO13</f>
        <v>0</v>
      </c>
      <c r="AM33" s="40">
        <f>+Gosforth!AP13</f>
        <v>0</v>
      </c>
      <c r="AN33" s="40">
        <f>+Gosforth!AQ13</f>
        <v>0</v>
      </c>
      <c r="AO33" s="40">
        <f>+Gosforth!AR13</f>
        <v>0</v>
      </c>
      <c r="AP33" s="39">
        <f>+Gosforth!AS13</f>
        <v>0</v>
      </c>
      <c r="AQ33" s="38">
        <f>+Gosforth!AT13</f>
        <v>0</v>
      </c>
      <c r="AR33" s="40">
        <f>+Gosforth!AU13</f>
        <v>0</v>
      </c>
      <c r="AS33" s="40">
        <f>+Gosforth!AV13</f>
        <v>0</v>
      </c>
      <c r="AT33" s="40">
        <f>+Gosforth!AW13</f>
        <v>0</v>
      </c>
      <c r="AU33" s="40">
        <f>+Gosforth!AX13</f>
        <v>0</v>
      </c>
      <c r="AV33" s="40">
        <f>+Gosforth!AY13</f>
        <v>0</v>
      </c>
      <c r="AW33" s="40">
        <f>+Gosforth!AZ13</f>
        <v>0</v>
      </c>
      <c r="AX33" s="40">
        <f>+Gosforth!BA13</f>
        <v>0</v>
      </c>
      <c r="AY33" s="40">
        <f>+Gosforth!BB13</f>
        <v>0</v>
      </c>
      <c r="AZ33" s="40">
        <f>+Gosforth!BC13</f>
        <v>0</v>
      </c>
      <c r="BA33" s="40">
        <f>+Gosforth!BD13</f>
        <v>0</v>
      </c>
      <c r="BB33" s="39">
        <f>+Gosforth!BE13</f>
        <v>0</v>
      </c>
      <c r="BC33" s="38">
        <f>+Gosforth!BF13</f>
        <v>0</v>
      </c>
      <c r="BD33" s="40">
        <f>+Gosforth!BG13</f>
        <v>0</v>
      </c>
      <c r="BE33" s="40">
        <f>+Gosforth!BH13</f>
        <v>0</v>
      </c>
      <c r="BF33" s="40">
        <f>+Gosforth!BI13</f>
        <v>0</v>
      </c>
      <c r="BG33" s="40">
        <f>+Gosforth!BJ13</f>
        <v>0</v>
      </c>
      <c r="BH33" s="40">
        <f>+Gosforth!BK13</f>
        <v>0</v>
      </c>
      <c r="BI33" s="40">
        <f>+Gosforth!BL13</f>
        <v>0</v>
      </c>
      <c r="BJ33" s="40">
        <f>+Gosforth!BM13</f>
        <v>0</v>
      </c>
      <c r="BK33" s="40">
        <f>+Gosforth!BN13</f>
        <v>0</v>
      </c>
      <c r="BL33" s="40">
        <f>+Gosforth!BO13</f>
        <v>0</v>
      </c>
      <c r="BM33" s="40">
        <f>+Gosforth!BP13</f>
        <v>0</v>
      </c>
      <c r="BN33" s="39">
        <f>+Gosforth!BQ13</f>
        <v>0</v>
      </c>
      <c r="BO33" s="38">
        <f>+Gosforth!BR13</f>
        <v>0</v>
      </c>
      <c r="BP33" s="40">
        <f>+Gosforth!BS13</f>
        <v>0</v>
      </c>
      <c r="BQ33" s="40">
        <f>+Gosforth!BT13</f>
        <v>0</v>
      </c>
      <c r="BR33" s="40">
        <f>+Gosforth!BU13</f>
        <v>0</v>
      </c>
      <c r="BS33" s="40">
        <f>+Gosforth!BV13</f>
        <v>0</v>
      </c>
      <c r="BT33" s="40">
        <f>+Gosforth!BW13</f>
        <v>0</v>
      </c>
      <c r="BU33" s="40">
        <f>+Gosforth!BX13</f>
        <v>0</v>
      </c>
      <c r="BV33" s="40">
        <f>+Gosforth!BY13</f>
        <v>0</v>
      </c>
      <c r="BW33" s="40">
        <f>+Gosforth!BZ13</f>
        <v>0</v>
      </c>
      <c r="BX33" s="40">
        <f>+Gosforth!CA13</f>
        <v>0</v>
      </c>
      <c r="BY33" s="40">
        <f>+Gosforth!CB13</f>
        <v>0</v>
      </c>
      <c r="BZ33" s="39">
        <f>+Gosforth!CC13</f>
        <v>0</v>
      </c>
    </row>
    <row r="34" spans="2:78" ht="15" customHeight="1">
      <c r="B34" s="370"/>
      <c r="C34" s="386" t="str">
        <f ca="1">+B8</f>
        <v>Dalpark</v>
      </c>
      <c r="D34" s="387"/>
      <c r="E34" s="42">
        <f>+Dalpark!H13</f>
        <v>0</v>
      </c>
      <c r="F34" s="43">
        <f>+Dalpark!I13</f>
        <v>0</v>
      </c>
      <c r="G34" s="135">
        <f>+Dalpark!J13</f>
        <v>0</v>
      </c>
      <c r="H34" s="44">
        <f>+Dalpark!K13</f>
        <v>0</v>
      </c>
      <c r="I34" s="44">
        <f>+Dalpark!L13</f>
        <v>0</v>
      </c>
      <c r="J34" s="44">
        <f>+Dalpark!M13</f>
        <v>0</v>
      </c>
      <c r="K34" s="44">
        <f>+Dalpark!N13</f>
        <v>0</v>
      </c>
      <c r="L34" s="44">
        <f>+Dalpark!O13</f>
        <v>0</v>
      </c>
      <c r="M34" s="44">
        <f>+Dalpark!P13</f>
        <v>0</v>
      </c>
      <c r="N34" s="44">
        <f>+Dalpark!Q13</f>
        <v>0</v>
      </c>
      <c r="O34" s="44">
        <f>+Dalpark!R13</f>
        <v>0</v>
      </c>
      <c r="P34" s="44">
        <f>+Dalpark!S13</f>
        <v>0</v>
      </c>
      <c r="Q34" s="44">
        <f>+Dalpark!T13</f>
        <v>0</v>
      </c>
      <c r="R34" s="43">
        <f>+Dalpark!U13</f>
        <v>0</v>
      </c>
      <c r="S34" s="42">
        <f>+Dalpark!V13</f>
        <v>0</v>
      </c>
      <c r="T34" s="44">
        <f>+Dalpark!W13</f>
        <v>0</v>
      </c>
      <c r="U34" s="44">
        <f>+Dalpark!X13</f>
        <v>0</v>
      </c>
      <c r="V34" s="44">
        <f>+Dalpark!Y13</f>
        <v>0</v>
      </c>
      <c r="W34" s="44">
        <f>+Dalpark!Z13</f>
        <v>0</v>
      </c>
      <c r="X34" s="44">
        <f>+Dalpark!AA13</f>
        <v>0</v>
      </c>
      <c r="Y34" s="44">
        <f>+Dalpark!AB13</f>
        <v>0</v>
      </c>
      <c r="Z34" s="44">
        <f>+Dalpark!AC13</f>
        <v>0</v>
      </c>
      <c r="AA34" s="44">
        <f>+Dalpark!AD13</f>
        <v>0</v>
      </c>
      <c r="AB34" s="44">
        <f>+Dalpark!AE13</f>
        <v>0</v>
      </c>
      <c r="AC34" s="44">
        <f>+Dalpark!AF13</f>
        <v>0</v>
      </c>
      <c r="AD34" s="43">
        <f>+Dalpark!AG13</f>
        <v>0</v>
      </c>
      <c r="AE34" s="42">
        <f>+Dalpark!AH13</f>
        <v>0</v>
      </c>
      <c r="AF34" s="44">
        <f>+Dalpark!AI13</f>
        <v>0</v>
      </c>
      <c r="AG34" s="44">
        <f>+Dalpark!AJ13</f>
        <v>0</v>
      </c>
      <c r="AH34" s="44">
        <f>+Dalpark!AK13</f>
        <v>0</v>
      </c>
      <c r="AI34" s="44">
        <f>+Dalpark!AL13</f>
        <v>0</v>
      </c>
      <c r="AJ34" s="44">
        <f>+Dalpark!AM13</f>
        <v>0</v>
      </c>
      <c r="AK34" s="44">
        <f>+Dalpark!AN13</f>
        <v>0</v>
      </c>
      <c r="AL34" s="44">
        <f>+Dalpark!AO13</f>
        <v>0</v>
      </c>
      <c r="AM34" s="44">
        <f>+Dalpark!AP13</f>
        <v>0</v>
      </c>
      <c r="AN34" s="44">
        <f>+Dalpark!AQ13</f>
        <v>0</v>
      </c>
      <c r="AO34" s="44">
        <f>+Dalpark!AR13</f>
        <v>0</v>
      </c>
      <c r="AP34" s="43">
        <f>+Dalpark!AS13</f>
        <v>0</v>
      </c>
      <c r="AQ34" s="42">
        <f>+Dalpark!AT13</f>
        <v>0</v>
      </c>
      <c r="AR34" s="44">
        <f>+Dalpark!AU13</f>
        <v>0</v>
      </c>
      <c r="AS34" s="44">
        <f>+Dalpark!AV13</f>
        <v>0</v>
      </c>
      <c r="AT34" s="44">
        <f>+Dalpark!AW13</f>
        <v>0</v>
      </c>
      <c r="AU34" s="44">
        <f>+Dalpark!AX13</f>
        <v>0</v>
      </c>
      <c r="AV34" s="44">
        <f>+Dalpark!AY13</f>
        <v>0</v>
      </c>
      <c r="AW34" s="44">
        <f>+Dalpark!AZ13</f>
        <v>0</v>
      </c>
      <c r="AX34" s="44">
        <f>+Dalpark!BA13</f>
        <v>0</v>
      </c>
      <c r="AY34" s="44">
        <f>+Dalpark!BB13</f>
        <v>0</v>
      </c>
      <c r="AZ34" s="44">
        <f>+Dalpark!BC13</f>
        <v>0</v>
      </c>
      <c r="BA34" s="44">
        <f>+Dalpark!BD13</f>
        <v>0</v>
      </c>
      <c r="BB34" s="43">
        <f>+Dalpark!BE13</f>
        <v>0</v>
      </c>
      <c r="BC34" s="42">
        <f>+Dalpark!BF13</f>
        <v>0</v>
      </c>
      <c r="BD34" s="44">
        <f>+Dalpark!BG13</f>
        <v>0</v>
      </c>
      <c r="BE34" s="44">
        <f>+Dalpark!BH13</f>
        <v>0</v>
      </c>
      <c r="BF34" s="44">
        <f>+Dalpark!BI13</f>
        <v>0</v>
      </c>
      <c r="BG34" s="44">
        <f>+Dalpark!BJ13</f>
        <v>0</v>
      </c>
      <c r="BH34" s="44">
        <f>+Dalpark!BK13</f>
        <v>0</v>
      </c>
      <c r="BI34" s="44">
        <f>+Dalpark!BL13</f>
        <v>0</v>
      </c>
      <c r="BJ34" s="44">
        <f>+Dalpark!BM13</f>
        <v>0</v>
      </c>
      <c r="BK34" s="44">
        <f>+Dalpark!BN13</f>
        <v>0</v>
      </c>
      <c r="BL34" s="44">
        <f>+Dalpark!BO13</f>
        <v>0</v>
      </c>
      <c r="BM34" s="44">
        <f>+Dalpark!BP13</f>
        <v>0</v>
      </c>
      <c r="BN34" s="43">
        <f>+Dalpark!BQ13</f>
        <v>0</v>
      </c>
      <c r="BO34" s="42">
        <f>+Dalpark!BR13</f>
        <v>0</v>
      </c>
      <c r="BP34" s="44">
        <f>+Dalpark!BS13</f>
        <v>0</v>
      </c>
      <c r="BQ34" s="44">
        <f>+Dalpark!BT13</f>
        <v>0</v>
      </c>
      <c r="BR34" s="44">
        <f>+Dalpark!BU13</f>
        <v>0</v>
      </c>
      <c r="BS34" s="44">
        <f>+Dalpark!BV13</f>
        <v>0</v>
      </c>
      <c r="BT34" s="44">
        <f>+Dalpark!BW13</f>
        <v>0</v>
      </c>
      <c r="BU34" s="44">
        <f>+Dalpark!BX13</f>
        <v>0</v>
      </c>
      <c r="BV34" s="44">
        <f>+Dalpark!BY13</f>
        <v>0</v>
      </c>
      <c r="BW34" s="44">
        <f>+Dalpark!BZ13</f>
        <v>0</v>
      </c>
      <c r="BX34" s="44">
        <f>+Dalpark!CA13</f>
        <v>0</v>
      </c>
      <c r="BY34" s="44">
        <f>+Dalpark!CB13</f>
        <v>0</v>
      </c>
      <c r="BZ34" s="43">
        <f>+Dalpark!CC13</f>
        <v>0</v>
      </c>
    </row>
    <row r="35" spans="2:78" ht="15" customHeight="1">
      <c r="B35" s="370"/>
      <c r="C35" s="386" t="str">
        <f ca="1">+B12</f>
        <v>Leandra</v>
      </c>
      <c r="D35" s="387"/>
      <c r="E35" s="42">
        <f>+Leandra!H13</f>
        <v>0</v>
      </c>
      <c r="F35" s="43">
        <f>+Leandra!I13</f>
        <v>0</v>
      </c>
      <c r="G35" s="135">
        <f>+Leandra!J13</f>
        <v>0</v>
      </c>
      <c r="H35" s="44">
        <f>+Leandra!K13</f>
        <v>0</v>
      </c>
      <c r="I35" s="44">
        <f>+Leandra!L13</f>
        <v>0</v>
      </c>
      <c r="J35" s="44">
        <f>+Leandra!M13</f>
        <v>0</v>
      </c>
      <c r="K35" s="44">
        <f>+Leandra!N13</f>
        <v>0</v>
      </c>
      <c r="L35" s="44">
        <f>+Leandra!O13</f>
        <v>0</v>
      </c>
      <c r="M35" s="44">
        <f>+Leandra!P13</f>
        <v>0</v>
      </c>
      <c r="N35" s="44">
        <f>+Leandra!Q13</f>
        <v>0</v>
      </c>
      <c r="O35" s="44">
        <f>+Leandra!R13</f>
        <v>0</v>
      </c>
      <c r="P35" s="44">
        <f>+Leandra!S13</f>
        <v>0</v>
      </c>
      <c r="Q35" s="44">
        <f>+Leandra!T13</f>
        <v>0</v>
      </c>
      <c r="R35" s="43">
        <f>+Leandra!U13</f>
        <v>0</v>
      </c>
      <c r="S35" s="42">
        <f>+Leandra!V13</f>
        <v>0</v>
      </c>
      <c r="T35" s="44">
        <f>+Leandra!W13</f>
        <v>0</v>
      </c>
      <c r="U35" s="44">
        <f>+Leandra!X13</f>
        <v>0</v>
      </c>
      <c r="V35" s="44">
        <f>+Leandra!Y13</f>
        <v>0</v>
      </c>
      <c r="W35" s="44">
        <f>+Leandra!Z13</f>
        <v>0</v>
      </c>
      <c r="X35" s="44">
        <f>+Leandra!AA13</f>
        <v>0</v>
      </c>
      <c r="Y35" s="44">
        <f>+Leandra!AB13</f>
        <v>0</v>
      </c>
      <c r="Z35" s="44">
        <f>+Leandra!AC13</f>
        <v>0</v>
      </c>
      <c r="AA35" s="44">
        <f>+Leandra!AD13</f>
        <v>0</v>
      </c>
      <c r="AB35" s="44">
        <f>+Leandra!AE13</f>
        <v>0</v>
      </c>
      <c r="AC35" s="44">
        <f>+Leandra!AF13</f>
        <v>0</v>
      </c>
      <c r="AD35" s="43">
        <f>+Leandra!AG13</f>
        <v>0</v>
      </c>
      <c r="AE35" s="42">
        <f>+Leandra!AH13</f>
        <v>0</v>
      </c>
      <c r="AF35" s="44">
        <f>+Leandra!AI13</f>
        <v>0</v>
      </c>
      <c r="AG35" s="44">
        <f>+Leandra!AJ13</f>
        <v>0</v>
      </c>
      <c r="AH35" s="44">
        <f>+Leandra!AK13</f>
        <v>0</v>
      </c>
      <c r="AI35" s="44">
        <f>+Leandra!AL13</f>
        <v>0</v>
      </c>
      <c r="AJ35" s="44">
        <f>+Leandra!AM13</f>
        <v>0</v>
      </c>
      <c r="AK35" s="44">
        <f>+Leandra!AN13</f>
        <v>0</v>
      </c>
      <c r="AL35" s="44">
        <f>+Leandra!AO13</f>
        <v>0</v>
      </c>
      <c r="AM35" s="44">
        <f>+Leandra!AP13</f>
        <v>0</v>
      </c>
      <c r="AN35" s="44">
        <f>+Leandra!AQ13</f>
        <v>0</v>
      </c>
      <c r="AO35" s="44">
        <f>+Leandra!AR13</f>
        <v>0</v>
      </c>
      <c r="AP35" s="43">
        <f>+Leandra!AS13</f>
        <v>0</v>
      </c>
      <c r="AQ35" s="42">
        <f>+Leandra!AT13</f>
        <v>0</v>
      </c>
      <c r="AR35" s="44">
        <f>+Leandra!AU13</f>
        <v>0</v>
      </c>
      <c r="AS35" s="44">
        <f>+Leandra!AV13</f>
        <v>0</v>
      </c>
      <c r="AT35" s="44">
        <f>+Leandra!AW13</f>
        <v>0</v>
      </c>
      <c r="AU35" s="44">
        <f>+Leandra!AX13</f>
        <v>0</v>
      </c>
      <c r="AV35" s="44">
        <f>+Leandra!AY13</f>
        <v>0</v>
      </c>
      <c r="AW35" s="44">
        <f>+Leandra!AZ13</f>
        <v>0</v>
      </c>
      <c r="AX35" s="44">
        <f>+Leandra!BA13</f>
        <v>0</v>
      </c>
      <c r="AY35" s="44">
        <f>+Leandra!BB13</f>
        <v>0</v>
      </c>
      <c r="AZ35" s="44">
        <f>+Leandra!BC13</f>
        <v>0</v>
      </c>
      <c r="BA35" s="44">
        <f>+Leandra!BD13</f>
        <v>0</v>
      </c>
      <c r="BB35" s="43">
        <f>+Leandra!BE13</f>
        <v>0</v>
      </c>
      <c r="BC35" s="42">
        <f>+Leandra!BF13</f>
        <v>0</v>
      </c>
      <c r="BD35" s="44">
        <f>+Leandra!BG13</f>
        <v>0</v>
      </c>
      <c r="BE35" s="44">
        <f>+Leandra!BH13</f>
        <v>0</v>
      </c>
      <c r="BF35" s="44">
        <f>+Leandra!BI13</f>
        <v>0</v>
      </c>
      <c r="BG35" s="44">
        <f>+Leandra!BJ13</f>
        <v>0</v>
      </c>
      <c r="BH35" s="44">
        <f>+Leandra!BK13</f>
        <v>0</v>
      </c>
      <c r="BI35" s="44">
        <f>+Leandra!BL13</f>
        <v>0</v>
      </c>
      <c r="BJ35" s="44">
        <f>+Leandra!BM13</f>
        <v>0</v>
      </c>
      <c r="BK35" s="44">
        <f>+Leandra!BN13</f>
        <v>0</v>
      </c>
      <c r="BL35" s="44">
        <f>+Leandra!BO13</f>
        <v>0</v>
      </c>
      <c r="BM35" s="44">
        <f>+Leandra!BP13</f>
        <v>0</v>
      </c>
      <c r="BN35" s="43">
        <f>+Leandra!BQ13</f>
        <v>0</v>
      </c>
      <c r="BO35" s="42">
        <f>+Leandra!BR13</f>
        <v>0</v>
      </c>
      <c r="BP35" s="44">
        <f>+Leandra!BS13</f>
        <v>0</v>
      </c>
      <c r="BQ35" s="44">
        <f>+Leandra!BT13</f>
        <v>0</v>
      </c>
      <c r="BR35" s="44">
        <f>+Leandra!BU13</f>
        <v>0</v>
      </c>
      <c r="BS35" s="44">
        <f>+Leandra!BV13</f>
        <v>0</v>
      </c>
      <c r="BT35" s="44">
        <f>+Leandra!BW13</f>
        <v>0</v>
      </c>
      <c r="BU35" s="44">
        <f>+Leandra!BX13</f>
        <v>0</v>
      </c>
      <c r="BV35" s="44">
        <f>+Leandra!BY13</f>
        <v>0</v>
      </c>
      <c r="BW35" s="44">
        <f>+Leandra!BZ13</f>
        <v>0</v>
      </c>
      <c r="BX35" s="44">
        <f>+Leandra!CA13</f>
        <v>0</v>
      </c>
      <c r="BY35" s="44">
        <f>+Leandra!CB13</f>
        <v>0</v>
      </c>
      <c r="BZ35" s="43">
        <f>+Leandra!CC13</f>
        <v>0</v>
      </c>
    </row>
    <row r="36" spans="2:78" ht="15" customHeight="1">
      <c r="B36" s="370"/>
      <c r="C36" s="386" t="str">
        <f ca="1">+B16</f>
        <v>Trichardt</v>
      </c>
      <c r="D36" s="387"/>
      <c r="E36" s="42">
        <f>+Trichardt!H13</f>
        <v>0</v>
      </c>
      <c r="F36" s="43">
        <f>+Trichardt!I13</f>
        <v>0</v>
      </c>
      <c r="G36" s="135">
        <f>+Trichardt!J13</f>
        <v>0</v>
      </c>
      <c r="H36" s="44">
        <f>+Trichardt!K13</f>
        <v>0</v>
      </c>
      <c r="I36" s="44">
        <f>+Trichardt!L13</f>
        <v>0</v>
      </c>
      <c r="J36" s="44">
        <f>+Trichardt!M13</f>
        <v>0</v>
      </c>
      <c r="K36" s="44">
        <f>+Trichardt!N13</f>
        <v>0</v>
      </c>
      <c r="L36" s="44">
        <f>+Trichardt!O13</f>
        <v>0</v>
      </c>
      <c r="M36" s="44">
        <f>+Trichardt!P13</f>
        <v>0</v>
      </c>
      <c r="N36" s="44">
        <f>+Trichardt!Q13</f>
        <v>0</v>
      </c>
      <c r="O36" s="44">
        <f>+Trichardt!R13</f>
        <v>0</v>
      </c>
      <c r="P36" s="44">
        <f>+Trichardt!S13</f>
        <v>0</v>
      </c>
      <c r="Q36" s="44">
        <f>+Trichardt!T13</f>
        <v>0</v>
      </c>
      <c r="R36" s="43">
        <f>+Trichardt!U13</f>
        <v>0</v>
      </c>
      <c r="S36" s="42">
        <f>+Trichardt!V13</f>
        <v>0</v>
      </c>
      <c r="T36" s="44">
        <f>+Trichardt!W13</f>
        <v>0</v>
      </c>
      <c r="U36" s="44">
        <f>+Trichardt!X13</f>
        <v>0</v>
      </c>
      <c r="V36" s="44">
        <f>+Trichardt!Y13</f>
        <v>0</v>
      </c>
      <c r="W36" s="44">
        <f>+Trichardt!Z13</f>
        <v>0</v>
      </c>
      <c r="X36" s="44">
        <f>+Trichardt!AA13</f>
        <v>0</v>
      </c>
      <c r="Y36" s="44">
        <f>+Trichardt!AB13</f>
        <v>0</v>
      </c>
      <c r="Z36" s="44">
        <f>+Trichardt!AC13</f>
        <v>0</v>
      </c>
      <c r="AA36" s="44">
        <f>+Trichardt!AD13</f>
        <v>0</v>
      </c>
      <c r="AB36" s="44">
        <f>+Trichardt!AE13</f>
        <v>0</v>
      </c>
      <c r="AC36" s="44">
        <f>+Trichardt!AF13</f>
        <v>0</v>
      </c>
      <c r="AD36" s="43">
        <f>+Trichardt!AG13</f>
        <v>0</v>
      </c>
      <c r="AE36" s="42">
        <f>+Trichardt!AH13</f>
        <v>0</v>
      </c>
      <c r="AF36" s="44">
        <f>+Trichardt!AI13</f>
        <v>0</v>
      </c>
      <c r="AG36" s="44">
        <f>+Trichardt!AJ13</f>
        <v>0</v>
      </c>
      <c r="AH36" s="44">
        <f>+Trichardt!AK13</f>
        <v>0</v>
      </c>
      <c r="AI36" s="44">
        <f>+Trichardt!AL13</f>
        <v>0</v>
      </c>
      <c r="AJ36" s="44">
        <f>+Trichardt!AM13</f>
        <v>0</v>
      </c>
      <c r="AK36" s="44">
        <f>+Trichardt!AN13</f>
        <v>0</v>
      </c>
      <c r="AL36" s="44">
        <f>+Trichardt!AO13</f>
        <v>0</v>
      </c>
      <c r="AM36" s="44">
        <f>+Trichardt!AP13</f>
        <v>0</v>
      </c>
      <c r="AN36" s="44">
        <f>+Trichardt!AQ13</f>
        <v>0</v>
      </c>
      <c r="AO36" s="44">
        <f>+Trichardt!AR13</f>
        <v>0</v>
      </c>
      <c r="AP36" s="43">
        <f>+Trichardt!AS13</f>
        <v>0</v>
      </c>
      <c r="AQ36" s="42">
        <f>+Trichardt!AT13</f>
        <v>0</v>
      </c>
      <c r="AR36" s="44">
        <f>+Trichardt!AU13</f>
        <v>0</v>
      </c>
      <c r="AS36" s="44">
        <f>+Trichardt!AV13</f>
        <v>0</v>
      </c>
      <c r="AT36" s="44">
        <f>+Trichardt!AW13</f>
        <v>0</v>
      </c>
      <c r="AU36" s="44">
        <f>+Trichardt!AX13</f>
        <v>0</v>
      </c>
      <c r="AV36" s="44">
        <f>+Trichardt!AY13</f>
        <v>0</v>
      </c>
      <c r="AW36" s="44">
        <f>+Trichardt!AZ13</f>
        <v>0</v>
      </c>
      <c r="AX36" s="44">
        <f>+Trichardt!BA13</f>
        <v>0</v>
      </c>
      <c r="AY36" s="44">
        <f>+Trichardt!BB13</f>
        <v>0</v>
      </c>
      <c r="AZ36" s="44">
        <f>+Trichardt!BC13</f>
        <v>0</v>
      </c>
      <c r="BA36" s="44">
        <f>+Trichardt!BD13</f>
        <v>0</v>
      </c>
      <c r="BB36" s="43">
        <f>+Trichardt!BE13</f>
        <v>0</v>
      </c>
      <c r="BC36" s="42">
        <f>+Trichardt!BF13</f>
        <v>0</v>
      </c>
      <c r="BD36" s="44">
        <f>+Trichardt!BG13</f>
        <v>0</v>
      </c>
      <c r="BE36" s="44">
        <f>+Trichardt!BH13</f>
        <v>0</v>
      </c>
      <c r="BF36" s="44">
        <f>+Trichardt!BI13</f>
        <v>0</v>
      </c>
      <c r="BG36" s="44">
        <f>+Trichardt!BJ13</f>
        <v>0</v>
      </c>
      <c r="BH36" s="44">
        <f>+Trichardt!BK13</f>
        <v>0</v>
      </c>
      <c r="BI36" s="44">
        <f>+Trichardt!BL13</f>
        <v>0</v>
      </c>
      <c r="BJ36" s="44">
        <f>+Trichardt!BM13</f>
        <v>0</v>
      </c>
      <c r="BK36" s="44">
        <f>+Trichardt!BN13</f>
        <v>0</v>
      </c>
      <c r="BL36" s="44">
        <f>+Trichardt!BO13</f>
        <v>0</v>
      </c>
      <c r="BM36" s="44">
        <f>+Trichardt!BP13</f>
        <v>0</v>
      </c>
      <c r="BN36" s="43">
        <f>+Trichardt!BQ13</f>
        <v>0</v>
      </c>
      <c r="BO36" s="42">
        <f>+Trichardt!BR13</f>
        <v>0</v>
      </c>
      <c r="BP36" s="44">
        <f>+Trichardt!BS13</f>
        <v>0</v>
      </c>
      <c r="BQ36" s="44">
        <f>+Trichardt!BT13</f>
        <v>0</v>
      </c>
      <c r="BR36" s="44">
        <f>+Trichardt!BU13</f>
        <v>0</v>
      </c>
      <c r="BS36" s="44">
        <f>+Trichardt!BV13</f>
        <v>0</v>
      </c>
      <c r="BT36" s="44">
        <f>+Trichardt!BW13</f>
        <v>0</v>
      </c>
      <c r="BU36" s="44">
        <f>+Trichardt!BX13</f>
        <v>0</v>
      </c>
      <c r="BV36" s="44">
        <f>+Trichardt!BY13</f>
        <v>0</v>
      </c>
      <c r="BW36" s="44">
        <f>+Trichardt!BZ13</f>
        <v>0</v>
      </c>
      <c r="BX36" s="44">
        <f>+Trichardt!CA13</f>
        <v>0</v>
      </c>
      <c r="BY36" s="44">
        <f>+Trichardt!CB13</f>
        <v>0</v>
      </c>
      <c r="BZ36" s="43">
        <f>+Trichardt!CC13</f>
        <v>0</v>
      </c>
    </row>
    <row r="37" spans="2:78">
      <c r="B37" s="370"/>
      <c r="C37" s="386" t="str">
        <f ca="1">+B20</f>
        <v>Ermelo</v>
      </c>
      <c r="D37" s="387"/>
      <c r="E37" s="42">
        <f>+Ermelo!H13</f>
        <v>0</v>
      </c>
      <c r="F37" s="43">
        <f>+Ermelo!I13</f>
        <v>0</v>
      </c>
      <c r="G37" s="135">
        <f>+Ermelo!J13</f>
        <v>0</v>
      </c>
      <c r="H37" s="44">
        <f>+Ermelo!K13</f>
        <v>0</v>
      </c>
      <c r="I37" s="44">
        <f>+Ermelo!L13</f>
        <v>0</v>
      </c>
      <c r="J37" s="44">
        <f>+Ermelo!M13</f>
        <v>0</v>
      </c>
      <c r="K37" s="44">
        <f>+Ermelo!N13</f>
        <v>0</v>
      </c>
      <c r="L37" s="44">
        <f>+Ermelo!O13</f>
        <v>0</v>
      </c>
      <c r="M37" s="44">
        <f>+Ermelo!P13</f>
        <v>0</v>
      </c>
      <c r="N37" s="44">
        <f>+Ermelo!Q13</f>
        <v>0</v>
      </c>
      <c r="O37" s="44">
        <f>+Ermelo!R13</f>
        <v>0</v>
      </c>
      <c r="P37" s="44">
        <f>+Ermelo!S13</f>
        <v>0</v>
      </c>
      <c r="Q37" s="44">
        <f>+Ermelo!T13</f>
        <v>0</v>
      </c>
      <c r="R37" s="43">
        <f>+Ermelo!U13</f>
        <v>0</v>
      </c>
      <c r="S37" s="42">
        <f>+Ermelo!V13</f>
        <v>0</v>
      </c>
      <c r="T37" s="44">
        <f>+Ermelo!W13</f>
        <v>0</v>
      </c>
      <c r="U37" s="44">
        <f>+Ermelo!X13</f>
        <v>0</v>
      </c>
      <c r="V37" s="44">
        <f>+Ermelo!Y13</f>
        <v>0</v>
      </c>
      <c r="W37" s="44">
        <f>+Ermelo!Z13</f>
        <v>0</v>
      </c>
      <c r="X37" s="44">
        <f>+Ermelo!AA13</f>
        <v>0</v>
      </c>
      <c r="Y37" s="44">
        <f>+Ermelo!AB13</f>
        <v>0</v>
      </c>
      <c r="Z37" s="44">
        <f>+Ermelo!AC13</f>
        <v>0</v>
      </c>
      <c r="AA37" s="44">
        <f>+Ermelo!AD13</f>
        <v>0</v>
      </c>
      <c r="AB37" s="44">
        <f>+Ermelo!AE13</f>
        <v>0</v>
      </c>
      <c r="AC37" s="44">
        <f>+Ermelo!AF13</f>
        <v>0</v>
      </c>
      <c r="AD37" s="43">
        <f>+Ermelo!AG13</f>
        <v>0</v>
      </c>
      <c r="AE37" s="42">
        <f>+Ermelo!AH13</f>
        <v>0</v>
      </c>
      <c r="AF37" s="44">
        <f>+Ermelo!AI13</f>
        <v>0</v>
      </c>
      <c r="AG37" s="44">
        <f>+Ermelo!AJ13</f>
        <v>0</v>
      </c>
      <c r="AH37" s="44">
        <f>+Ermelo!AK13</f>
        <v>0</v>
      </c>
      <c r="AI37" s="44">
        <f>+Ermelo!AL13</f>
        <v>0</v>
      </c>
      <c r="AJ37" s="44">
        <f>+Ermelo!AM13</f>
        <v>0</v>
      </c>
      <c r="AK37" s="44">
        <f>+Ermelo!AN13</f>
        <v>0</v>
      </c>
      <c r="AL37" s="44">
        <f>+Ermelo!AO13</f>
        <v>0</v>
      </c>
      <c r="AM37" s="44">
        <f>+Ermelo!AP13</f>
        <v>0</v>
      </c>
      <c r="AN37" s="44">
        <f>+Ermelo!AQ13</f>
        <v>0</v>
      </c>
      <c r="AO37" s="44">
        <f>+Ermelo!AR13</f>
        <v>0</v>
      </c>
      <c r="AP37" s="43">
        <f>+Ermelo!AS13</f>
        <v>0</v>
      </c>
      <c r="AQ37" s="42">
        <f>+Ermelo!AT13</f>
        <v>0</v>
      </c>
      <c r="AR37" s="44">
        <f>+Ermelo!AU13</f>
        <v>0</v>
      </c>
      <c r="AS37" s="44">
        <f>+Ermelo!AV13</f>
        <v>0</v>
      </c>
      <c r="AT37" s="44">
        <f>+Ermelo!AW13</f>
        <v>0</v>
      </c>
      <c r="AU37" s="44">
        <f>+Ermelo!AX13</f>
        <v>0</v>
      </c>
      <c r="AV37" s="44">
        <f>+Ermelo!AY13</f>
        <v>0</v>
      </c>
      <c r="AW37" s="44">
        <f>+Ermelo!AZ13</f>
        <v>0</v>
      </c>
      <c r="AX37" s="44">
        <f>+Ermelo!BA13</f>
        <v>0</v>
      </c>
      <c r="AY37" s="44">
        <f>+Ermelo!BB13</f>
        <v>0</v>
      </c>
      <c r="AZ37" s="44">
        <f>+Ermelo!BC13</f>
        <v>0</v>
      </c>
      <c r="BA37" s="44">
        <f>+Ermelo!BD13</f>
        <v>0</v>
      </c>
      <c r="BB37" s="43">
        <f>+Ermelo!BE13</f>
        <v>0</v>
      </c>
      <c r="BC37" s="42">
        <f>+Ermelo!BF13</f>
        <v>0</v>
      </c>
      <c r="BD37" s="44">
        <f>+Ermelo!BG13</f>
        <v>0</v>
      </c>
      <c r="BE37" s="44">
        <f>+Ermelo!BH13</f>
        <v>0</v>
      </c>
      <c r="BF37" s="44">
        <f>+Ermelo!BI13</f>
        <v>0</v>
      </c>
      <c r="BG37" s="44">
        <f>+Ermelo!BJ13</f>
        <v>0</v>
      </c>
      <c r="BH37" s="44">
        <f>+Ermelo!BK13</f>
        <v>0</v>
      </c>
      <c r="BI37" s="44">
        <f>+Ermelo!BL13</f>
        <v>0</v>
      </c>
      <c r="BJ37" s="44">
        <f>+Ermelo!BM13</f>
        <v>0</v>
      </c>
      <c r="BK37" s="44">
        <f>+Ermelo!BN13</f>
        <v>0</v>
      </c>
      <c r="BL37" s="44">
        <f>+Ermelo!BO13</f>
        <v>0</v>
      </c>
      <c r="BM37" s="44">
        <f>+Ermelo!BP13</f>
        <v>0</v>
      </c>
      <c r="BN37" s="43">
        <f>+Ermelo!BQ13</f>
        <v>0</v>
      </c>
      <c r="BO37" s="42">
        <f>+Ermelo!BR13</f>
        <v>0</v>
      </c>
      <c r="BP37" s="44">
        <f>+Ermelo!BS13</f>
        <v>0</v>
      </c>
      <c r="BQ37" s="44">
        <f>+Ermelo!BT13</f>
        <v>0</v>
      </c>
      <c r="BR37" s="44">
        <f>+Ermelo!BU13</f>
        <v>0</v>
      </c>
      <c r="BS37" s="44">
        <f>+Ermelo!BV13</f>
        <v>0</v>
      </c>
      <c r="BT37" s="44">
        <f>+Ermelo!BW13</f>
        <v>0</v>
      </c>
      <c r="BU37" s="44">
        <f>+Ermelo!BX13</f>
        <v>0</v>
      </c>
      <c r="BV37" s="44">
        <f>+Ermelo!BY13</f>
        <v>0</v>
      </c>
      <c r="BW37" s="44">
        <f>+Ermelo!BZ13</f>
        <v>0</v>
      </c>
      <c r="BX37" s="44">
        <f>+Ermelo!CA13</f>
        <v>0</v>
      </c>
      <c r="BY37" s="44">
        <f>+Ermelo!CB13</f>
        <v>0</v>
      </c>
      <c r="BZ37" s="43">
        <f>+Ermelo!CC13</f>
        <v>0</v>
      </c>
    </row>
    <row r="38" spans="2:78" s="33" customFormat="1">
      <c r="B38" s="398" t="s">
        <v>14</v>
      </c>
      <c r="C38" s="399"/>
      <c r="D38" s="400"/>
      <c r="E38" s="51">
        <f t="shared" ref="E38:BP38" si="18">+SUM(E33:E37)</f>
        <v>0</v>
      </c>
      <c r="F38" s="52">
        <f t="shared" si="18"/>
        <v>0</v>
      </c>
      <c r="G38" s="138">
        <f t="shared" si="18"/>
        <v>0</v>
      </c>
      <c r="H38" s="117">
        <f t="shared" si="18"/>
        <v>0</v>
      </c>
      <c r="I38" s="117">
        <f t="shared" si="18"/>
        <v>0</v>
      </c>
      <c r="J38" s="117">
        <f t="shared" si="18"/>
        <v>0</v>
      </c>
      <c r="K38" s="117">
        <f t="shared" si="18"/>
        <v>0</v>
      </c>
      <c r="L38" s="117">
        <f t="shared" si="18"/>
        <v>0</v>
      </c>
      <c r="M38" s="117">
        <f t="shared" si="18"/>
        <v>0</v>
      </c>
      <c r="N38" s="117">
        <f t="shared" si="18"/>
        <v>0</v>
      </c>
      <c r="O38" s="117">
        <f t="shared" si="18"/>
        <v>0</v>
      </c>
      <c r="P38" s="117">
        <f t="shared" si="18"/>
        <v>0</v>
      </c>
      <c r="Q38" s="117">
        <f t="shared" si="18"/>
        <v>0</v>
      </c>
      <c r="R38" s="52">
        <f t="shared" si="18"/>
        <v>0</v>
      </c>
      <c r="S38" s="51">
        <f t="shared" si="18"/>
        <v>0</v>
      </c>
      <c r="T38" s="117">
        <f t="shared" si="18"/>
        <v>0</v>
      </c>
      <c r="U38" s="117">
        <f t="shared" si="18"/>
        <v>0</v>
      </c>
      <c r="V38" s="117">
        <f t="shared" si="18"/>
        <v>0</v>
      </c>
      <c r="W38" s="117">
        <f t="shared" si="18"/>
        <v>0</v>
      </c>
      <c r="X38" s="117">
        <f t="shared" si="18"/>
        <v>0</v>
      </c>
      <c r="Y38" s="117">
        <f t="shared" si="18"/>
        <v>0</v>
      </c>
      <c r="Z38" s="117">
        <f t="shared" si="18"/>
        <v>0</v>
      </c>
      <c r="AA38" s="117">
        <f t="shared" si="18"/>
        <v>0</v>
      </c>
      <c r="AB38" s="117">
        <f t="shared" si="18"/>
        <v>0</v>
      </c>
      <c r="AC38" s="117">
        <f t="shared" si="18"/>
        <v>0</v>
      </c>
      <c r="AD38" s="52">
        <f t="shared" si="18"/>
        <v>0</v>
      </c>
      <c r="AE38" s="51">
        <f t="shared" si="18"/>
        <v>0</v>
      </c>
      <c r="AF38" s="117">
        <f t="shared" si="18"/>
        <v>0</v>
      </c>
      <c r="AG38" s="117">
        <f t="shared" si="18"/>
        <v>0</v>
      </c>
      <c r="AH38" s="117">
        <f t="shared" si="18"/>
        <v>0</v>
      </c>
      <c r="AI38" s="117">
        <f t="shared" si="18"/>
        <v>0</v>
      </c>
      <c r="AJ38" s="117">
        <f t="shared" si="18"/>
        <v>0</v>
      </c>
      <c r="AK38" s="117">
        <f t="shared" si="18"/>
        <v>0</v>
      </c>
      <c r="AL38" s="117">
        <f t="shared" si="18"/>
        <v>0</v>
      </c>
      <c r="AM38" s="117">
        <f t="shared" si="18"/>
        <v>0</v>
      </c>
      <c r="AN38" s="117">
        <f t="shared" si="18"/>
        <v>0</v>
      </c>
      <c r="AO38" s="117">
        <f t="shared" si="18"/>
        <v>0</v>
      </c>
      <c r="AP38" s="52">
        <f t="shared" si="18"/>
        <v>0</v>
      </c>
      <c r="AQ38" s="51">
        <f t="shared" si="18"/>
        <v>0</v>
      </c>
      <c r="AR38" s="117">
        <f t="shared" si="18"/>
        <v>0</v>
      </c>
      <c r="AS38" s="117">
        <f t="shared" si="18"/>
        <v>0</v>
      </c>
      <c r="AT38" s="117">
        <f t="shared" si="18"/>
        <v>0</v>
      </c>
      <c r="AU38" s="117">
        <f t="shared" si="18"/>
        <v>0</v>
      </c>
      <c r="AV38" s="117">
        <f t="shared" si="18"/>
        <v>0</v>
      </c>
      <c r="AW38" s="117">
        <f t="shared" si="18"/>
        <v>0</v>
      </c>
      <c r="AX38" s="117">
        <f t="shared" si="18"/>
        <v>0</v>
      </c>
      <c r="AY38" s="117">
        <f t="shared" si="18"/>
        <v>0</v>
      </c>
      <c r="AZ38" s="117">
        <f t="shared" si="18"/>
        <v>0</v>
      </c>
      <c r="BA38" s="117">
        <f t="shared" si="18"/>
        <v>0</v>
      </c>
      <c r="BB38" s="52">
        <f t="shared" si="18"/>
        <v>0</v>
      </c>
      <c r="BC38" s="51">
        <f t="shared" si="18"/>
        <v>0</v>
      </c>
      <c r="BD38" s="117">
        <f t="shared" si="18"/>
        <v>0</v>
      </c>
      <c r="BE38" s="117">
        <f t="shared" si="18"/>
        <v>0</v>
      </c>
      <c r="BF38" s="117">
        <f t="shared" si="18"/>
        <v>0</v>
      </c>
      <c r="BG38" s="117">
        <f t="shared" si="18"/>
        <v>0</v>
      </c>
      <c r="BH38" s="117">
        <f t="shared" si="18"/>
        <v>0</v>
      </c>
      <c r="BI38" s="117">
        <f t="shared" si="18"/>
        <v>0</v>
      </c>
      <c r="BJ38" s="117">
        <f t="shared" si="18"/>
        <v>0</v>
      </c>
      <c r="BK38" s="117">
        <f t="shared" si="18"/>
        <v>0</v>
      </c>
      <c r="BL38" s="117">
        <f t="shared" si="18"/>
        <v>0</v>
      </c>
      <c r="BM38" s="117">
        <f t="shared" si="18"/>
        <v>0</v>
      </c>
      <c r="BN38" s="52">
        <f t="shared" si="18"/>
        <v>0</v>
      </c>
      <c r="BO38" s="51">
        <f t="shared" si="18"/>
        <v>0</v>
      </c>
      <c r="BP38" s="117">
        <f t="shared" si="18"/>
        <v>0</v>
      </c>
      <c r="BQ38" s="117">
        <f t="shared" ref="BQ38:BZ38" si="19">+SUM(BQ33:BQ37)</f>
        <v>0</v>
      </c>
      <c r="BR38" s="117">
        <f t="shared" si="19"/>
        <v>0</v>
      </c>
      <c r="BS38" s="117">
        <f t="shared" si="19"/>
        <v>0</v>
      </c>
      <c r="BT38" s="117">
        <f t="shared" si="19"/>
        <v>0</v>
      </c>
      <c r="BU38" s="117">
        <f t="shared" si="19"/>
        <v>0</v>
      </c>
      <c r="BV38" s="117">
        <f t="shared" si="19"/>
        <v>0</v>
      </c>
      <c r="BW38" s="117">
        <f t="shared" si="19"/>
        <v>0</v>
      </c>
      <c r="BX38" s="117">
        <f t="shared" si="19"/>
        <v>0</v>
      </c>
      <c r="BY38" s="117">
        <f t="shared" si="19"/>
        <v>0</v>
      </c>
      <c r="BZ38" s="52">
        <f t="shared" si="19"/>
        <v>0</v>
      </c>
    </row>
    <row r="39" spans="2:78" s="33" customFormat="1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</row>
    <row r="40" spans="2:78" ht="15" customHeight="1">
      <c r="B40" s="376" t="s">
        <v>5</v>
      </c>
      <c r="C40" s="377"/>
      <c r="D40" s="378"/>
      <c r="E40" s="382" t="s">
        <v>7</v>
      </c>
      <c r="F40" s="383"/>
      <c r="G40" s="367">
        <v>1</v>
      </c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68"/>
      <c r="S40" s="366">
        <f>+G40+1</f>
        <v>2</v>
      </c>
      <c r="T40" s="367"/>
      <c r="U40" s="367"/>
      <c r="V40" s="367"/>
      <c r="W40" s="367"/>
      <c r="X40" s="367"/>
      <c r="Y40" s="367"/>
      <c r="Z40" s="367"/>
      <c r="AA40" s="367"/>
      <c r="AB40" s="367"/>
      <c r="AC40" s="367"/>
      <c r="AD40" s="368"/>
      <c r="AE40" s="366">
        <f>+S40+1</f>
        <v>3</v>
      </c>
      <c r="AF40" s="367"/>
      <c r="AG40" s="367"/>
      <c r="AH40" s="367"/>
      <c r="AI40" s="367"/>
      <c r="AJ40" s="367"/>
      <c r="AK40" s="367"/>
      <c r="AL40" s="367"/>
      <c r="AM40" s="367"/>
      <c r="AN40" s="367"/>
      <c r="AO40" s="367"/>
      <c r="AP40" s="368"/>
      <c r="AQ40" s="366">
        <f>+AE40+1</f>
        <v>4</v>
      </c>
      <c r="AR40" s="367"/>
      <c r="AS40" s="367"/>
      <c r="AT40" s="367"/>
      <c r="AU40" s="367"/>
      <c r="AV40" s="367"/>
      <c r="AW40" s="367"/>
      <c r="AX40" s="367"/>
      <c r="AY40" s="367"/>
      <c r="AZ40" s="367"/>
      <c r="BA40" s="367"/>
      <c r="BB40" s="368"/>
      <c r="BC40" s="366">
        <f>+AQ40+1</f>
        <v>5</v>
      </c>
      <c r="BD40" s="367"/>
      <c r="BE40" s="367"/>
      <c r="BF40" s="367"/>
      <c r="BG40" s="367"/>
      <c r="BH40" s="367"/>
      <c r="BI40" s="367"/>
      <c r="BJ40" s="367"/>
      <c r="BK40" s="367"/>
      <c r="BL40" s="367"/>
      <c r="BM40" s="367"/>
      <c r="BN40" s="368"/>
      <c r="BO40" s="366">
        <f>+BC40+1</f>
        <v>6</v>
      </c>
      <c r="BP40" s="367"/>
      <c r="BQ40" s="367"/>
      <c r="BR40" s="367"/>
      <c r="BS40" s="367"/>
      <c r="BT40" s="367"/>
      <c r="BU40" s="367"/>
      <c r="BV40" s="367"/>
      <c r="BW40" s="367"/>
      <c r="BX40" s="367"/>
      <c r="BY40" s="367"/>
      <c r="BZ40" s="368"/>
    </row>
    <row r="41" spans="2:78">
      <c r="B41" s="379"/>
      <c r="C41" s="380"/>
      <c r="D41" s="381"/>
      <c r="E41" s="34">
        <f>+E$3</f>
        <v>45523</v>
      </c>
      <c r="F41" s="35">
        <f t="shared" ref="F41:BQ41" si="20">+F$3</f>
        <v>45565</v>
      </c>
      <c r="G41" s="133">
        <f t="shared" si="20"/>
        <v>45596</v>
      </c>
      <c r="H41" s="36">
        <f t="shared" si="20"/>
        <v>45626</v>
      </c>
      <c r="I41" s="36">
        <f t="shared" si="20"/>
        <v>45657</v>
      </c>
      <c r="J41" s="36">
        <f t="shared" si="20"/>
        <v>45688</v>
      </c>
      <c r="K41" s="36">
        <f t="shared" si="20"/>
        <v>45716</v>
      </c>
      <c r="L41" s="36">
        <f t="shared" si="20"/>
        <v>45747</v>
      </c>
      <c r="M41" s="36">
        <f t="shared" si="20"/>
        <v>45777</v>
      </c>
      <c r="N41" s="36">
        <f t="shared" si="20"/>
        <v>45808</v>
      </c>
      <c r="O41" s="36">
        <f t="shared" si="20"/>
        <v>45838</v>
      </c>
      <c r="P41" s="36">
        <f t="shared" si="20"/>
        <v>45869</v>
      </c>
      <c r="Q41" s="36">
        <f t="shared" si="20"/>
        <v>45900</v>
      </c>
      <c r="R41" s="35">
        <f t="shared" si="20"/>
        <v>45930</v>
      </c>
      <c r="S41" s="34">
        <f t="shared" si="20"/>
        <v>45961</v>
      </c>
      <c r="T41" s="36">
        <f t="shared" si="20"/>
        <v>45991</v>
      </c>
      <c r="U41" s="36">
        <f t="shared" si="20"/>
        <v>46022</v>
      </c>
      <c r="V41" s="36">
        <f t="shared" si="20"/>
        <v>46053</v>
      </c>
      <c r="W41" s="36">
        <f t="shared" si="20"/>
        <v>46081</v>
      </c>
      <c r="X41" s="36">
        <f t="shared" si="20"/>
        <v>46112</v>
      </c>
      <c r="Y41" s="36">
        <f t="shared" si="20"/>
        <v>46142</v>
      </c>
      <c r="Z41" s="36">
        <f t="shared" si="20"/>
        <v>46173</v>
      </c>
      <c r="AA41" s="36">
        <f t="shared" si="20"/>
        <v>46203</v>
      </c>
      <c r="AB41" s="36">
        <f t="shared" si="20"/>
        <v>46234</v>
      </c>
      <c r="AC41" s="36">
        <f t="shared" si="20"/>
        <v>46265</v>
      </c>
      <c r="AD41" s="35">
        <f t="shared" si="20"/>
        <v>46295</v>
      </c>
      <c r="AE41" s="34">
        <f t="shared" si="20"/>
        <v>46326</v>
      </c>
      <c r="AF41" s="36">
        <f t="shared" si="20"/>
        <v>46356</v>
      </c>
      <c r="AG41" s="36">
        <f t="shared" si="20"/>
        <v>46387</v>
      </c>
      <c r="AH41" s="36">
        <f t="shared" si="20"/>
        <v>46418</v>
      </c>
      <c r="AI41" s="36">
        <f t="shared" si="20"/>
        <v>46446</v>
      </c>
      <c r="AJ41" s="36">
        <f t="shared" si="20"/>
        <v>46477</v>
      </c>
      <c r="AK41" s="36">
        <f t="shared" si="20"/>
        <v>46507</v>
      </c>
      <c r="AL41" s="36">
        <f t="shared" si="20"/>
        <v>46538</v>
      </c>
      <c r="AM41" s="36">
        <f t="shared" si="20"/>
        <v>46568</v>
      </c>
      <c r="AN41" s="36">
        <f t="shared" si="20"/>
        <v>46599</v>
      </c>
      <c r="AO41" s="36">
        <f t="shared" si="20"/>
        <v>46630</v>
      </c>
      <c r="AP41" s="35">
        <f t="shared" si="20"/>
        <v>46660</v>
      </c>
      <c r="AQ41" s="34">
        <f t="shared" si="20"/>
        <v>46691</v>
      </c>
      <c r="AR41" s="36">
        <f t="shared" si="20"/>
        <v>46721</v>
      </c>
      <c r="AS41" s="36">
        <f t="shared" si="20"/>
        <v>46752</v>
      </c>
      <c r="AT41" s="36">
        <f t="shared" si="20"/>
        <v>46783</v>
      </c>
      <c r="AU41" s="36">
        <f t="shared" si="20"/>
        <v>46812</v>
      </c>
      <c r="AV41" s="36">
        <f t="shared" si="20"/>
        <v>46843</v>
      </c>
      <c r="AW41" s="36">
        <f t="shared" si="20"/>
        <v>46873</v>
      </c>
      <c r="AX41" s="36">
        <f t="shared" si="20"/>
        <v>46904</v>
      </c>
      <c r="AY41" s="36">
        <f t="shared" si="20"/>
        <v>46934</v>
      </c>
      <c r="AZ41" s="36">
        <f t="shared" si="20"/>
        <v>46965</v>
      </c>
      <c r="BA41" s="36">
        <f t="shared" si="20"/>
        <v>46996</v>
      </c>
      <c r="BB41" s="35">
        <f t="shared" si="20"/>
        <v>47026</v>
      </c>
      <c r="BC41" s="34">
        <f t="shared" si="20"/>
        <v>47057</v>
      </c>
      <c r="BD41" s="36">
        <f t="shared" si="20"/>
        <v>47087</v>
      </c>
      <c r="BE41" s="36">
        <f t="shared" si="20"/>
        <v>47118</v>
      </c>
      <c r="BF41" s="36">
        <f t="shared" si="20"/>
        <v>47149</v>
      </c>
      <c r="BG41" s="36">
        <f t="shared" si="20"/>
        <v>47177</v>
      </c>
      <c r="BH41" s="36">
        <f t="shared" si="20"/>
        <v>47208</v>
      </c>
      <c r="BI41" s="36">
        <f t="shared" si="20"/>
        <v>47238</v>
      </c>
      <c r="BJ41" s="36">
        <f t="shared" si="20"/>
        <v>47269</v>
      </c>
      <c r="BK41" s="36">
        <f t="shared" si="20"/>
        <v>47299</v>
      </c>
      <c r="BL41" s="36">
        <f t="shared" si="20"/>
        <v>47330</v>
      </c>
      <c r="BM41" s="36">
        <f t="shared" si="20"/>
        <v>47361</v>
      </c>
      <c r="BN41" s="35">
        <f t="shared" si="20"/>
        <v>47391</v>
      </c>
      <c r="BO41" s="34">
        <f t="shared" si="20"/>
        <v>47422</v>
      </c>
      <c r="BP41" s="36">
        <f t="shared" si="20"/>
        <v>47452</v>
      </c>
      <c r="BQ41" s="36">
        <f t="shared" si="20"/>
        <v>47483</v>
      </c>
      <c r="BR41" s="36">
        <f t="shared" ref="BR41:BZ41" si="21">+BR$3</f>
        <v>47514</v>
      </c>
      <c r="BS41" s="36">
        <f t="shared" si="21"/>
        <v>47542</v>
      </c>
      <c r="BT41" s="36">
        <f t="shared" si="21"/>
        <v>47573</v>
      </c>
      <c r="BU41" s="36">
        <f t="shared" si="21"/>
        <v>47603</v>
      </c>
      <c r="BV41" s="36">
        <f t="shared" si="21"/>
        <v>47634</v>
      </c>
      <c r="BW41" s="36">
        <f t="shared" si="21"/>
        <v>47664</v>
      </c>
      <c r="BX41" s="36">
        <f t="shared" si="21"/>
        <v>47695</v>
      </c>
      <c r="BY41" s="36">
        <f t="shared" si="21"/>
        <v>47726</v>
      </c>
      <c r="BZ41" s="35">
        <f t="shared" si="21"/>
        <v>47756</v>
      </c>
    </row>
    <row r="42" spans="2:78">
      <c r="B42" s="369"/>
      <c r="C42" s="371" t="str">
        <f ca="1">+B4</f>
        <v>Gosforth</v>
      </c>
      <c r="D42" s="372"/>
      <c r="E42" s="38">
        <f>+Gosforth!H14</f>
        <v>0</v>
      </c>
      <c r="F42" s="39">
        <f>+Gosforth!I14</f>
        <v>0</v>
      </c>
      <c r="G42" s="134">
        <f>+Gosforth!J14</f>
        <v>0</v>
      </c>
      <c r="H42" s="40">
        <f>+Gosforth!K14</f>
        <v>0</v>
      </c>
      <c r="I42" s="40">
        <f>+Gosforth!L14</f>
        <v>0</v>
      </c>
      <c r="J42" s="40">
        <f>+Gosforth!M14</f>
        <v>0</v>
      </c>
      <c r="K42" s="40">
        <f>+Gosforth!N14</f>
        <v>0</v>
      </c>
      <c r="L42" s="40">
        <f>+Gosforth!O14</f>
        <v>0</v>
      </c>
      <c r="M42" s="40">
        <f>+Gosforth!P14</f>
        <v>0</v>
      </c>
      <c r="N42" s="40">
        <f>+Gosforth!Q14</f>
        <v>0</v>
      </c>
      <c r="O42" s="40">
        <f>+Gosforth!R14</f>
        <v>0</v>
      </c>
      <c r="P42" s="40">
        <f>+Gosforth!S14</f>
        <v>0</v>
      </c>
      <c r="Q42" s="40">
        <f>+Gosforth!T14</f>
        <v>0</v>
      </c>
      <c r="R42" s="39">
        <f>+Gosforth!U14</f>
        <v>0</v>
      </c>
      <c r="S42" s="38">
        <f>+Gosforth!V14</f>
        <v>0</v>
      </c>
      <c r="T42" s="40">
        <f>+Gosforth!W14</f>
        <v>0</v>
      </c>
      <c r="U42" s="40">
        <f>+Gosforth!X14</f>
        <v>0</v>
      </c>
      <c r="V42" s="40">
        <f>+Gosforth!Y14</f>
        <v>0</v>
      </c>
      <c r="W42" s="40">
        <f>+Gosforth!Z14</f>
        <v>0</v>
      </c>
      <c r="X42" s="40">
        <f>+Gosforth!AA14</f>
        <v>0</v>
      </c>
      <c r="Y42" s="40">
        <f>+Gosforth!AB14</f>
        <v>0</v>
      </c>
      <c r="Z42" s="40">
        <f>+Gosforth!AC14</f>
        <v>0</v>
      </c>
      <c r="AA42" s="40">
        <f>+Gosforth!AD14</f>
        <v>0</v>
      </c>
      <c r="AB42" s="40">
        <f>+Gosforth!AE14</f>
        <v>0</v>
      </c>
      <c r="AC42" s="40">
        <f>+Gosforth!AF14</f>
        <v>0</v>
      </c>
      <c r="AD42" s="39">
        <f>+Gosforth!AG14</f>
        <v>100000</v>
      </c>
      <c r="AE42" s="38">
        <f>+Gosforth!AH14</f>
        <v>0</v>
      </c>
      <c r="AF42" s="40">
        <f>+Gosforth!AI14</f>
        <v>0</v>
      </c>
      <c r="AG42" s="40">
        <f>+Gosforth!AJ14</f>
        <v>0</v>
      </c>
      <c r="AH42" s="40">
        <f>+Gosforth!AK14</f>
        <v>0</v>
      </c>
      <c r="AI42" s="40">
        <f>+Gosforth!AL14</f>
        <v>0</v>
      </c>
      <c r="AJ42" s="40">
        <f>+Gosforth!AM14</f>
        <v>0</v>
      </c>
      <c r="AK42" s="40">
        <f>+Gosforth!AN14</f>
        <v>0</v>
      </c>
      <c r="AL42" s="40">
        <f>+Gosforth!AO14</f>
        <v>0</v>
      </c>
      <c r="AM42" s="40">
        <f>+Gosforth!AP14</f>
        <v>0</v>
      </c>
      <c r="AN42" s="40">
        <f>+Gosforth!AQ14</f>
        <v>0</v>
      </c>
      <c r="AO42" s="40">
        <f>+Gosforth!AR14</f>
        <v>0</v>
      </c>
      <c r="AP42" s="39">
        <f>+Gosforth!AS14</f>
        <v>100000</v>
      </c>
      <c r="AQ42" s="38">
        <f>+Gosforth!AT14</f>
        <v>0</v>
      </c>
      <c r="AR42" s="40">
        <f>+Gosforth!AU14</f>
        <v>0</v>
      </c>
      <c r="AS42" s="40">
        <f>+Gosforth!AV14</f>
        <v>0</v>
      </c>
      <c r="AT42" s="40">
        <f>+Gosforth!AW14</f>
        <v>0</v>
      </c>
      <c r="AU42" s="40">
        <f>+Gosforth!AX14</f>
        <v>0</v>
      </c>
      <c r="AV42" s="40">
        <f>+Gosforth!AY14</f>
        <v>0</v>
      </c>
      <c r="AW42" s="40">
        <f>+Gosforth!AZ14</f>
        <v>0</v>
      </c>
      <c r="AX42" s="40">
        <f>+Gosforth!BA14</f>
        <v>0</v>
      </c>
      <c r="AY42" s="40">
        <f>+Gosforth!BB14</f>
        <v>0</v>
      </c>
      <c r="AZ42" s="40">
        <f>+Gosforth!BC14</f>
        <v>0</v>
      </c>
      <c r="BA42" s="40">
        <f>+Gosforth!BD14</f>
        <v>0</v>
      </c>
      <c r="BB42" s="39">
        <f>+Gosforth!BE14</f>
        <v>100000</v>
      </c>
      <c r="BC42" s="38">
        <f>+Gosforth!BF14</f>
        <v>0</v>
      </c>
      <c r="BD42" s="40">
        <f>+Gosforth!BG14</f>
        <v>0</v>
      </c>
      <c r="BE42" s="40">
        <f>+Gosforth!BH14</f>
        <v>0</v>
      </c>
      <c r="BF42" s="40">
        <f>+Gosforth!BI14</f>
        <v>0</v>
      </c>
      <c r="BG42" s="40">
        <f>+Gosforth!BJ14</f>
        <v>0</v>
      </c>
      <c r="BH42" s="40">
        <f>+Gosforth!BK14</f>
        <v>0</v>
      </c>
      <c r="BI42" s="40">
        <f>+Gosforth!BL14</f>
        <v>0</v>
      </c>
      <c r="BJ42" s="40">
        <f>+Gosforth!BM14</f>
        <v>0</v>
      </c>
      <c r="BK42" s="40">
        <f>+Gosforth!BN14</f>
        <v>0</v>
      </c>
      <c r="BL42" s="40">
        <f>+Gosforth!BO14</f>
        <v>0</v>
      </c>
      <c r="BM42" s="40">
        <f>+Gosforth!BP14</f>
        <v>0</v>
      </c>
      <c r="BN42" s="39">
        <f>+Gosforth!BQ14</f>
        <v>100000</v>
      </c>
      <c r="BO42" s="38">
        <f>+Gosforth!BR14</f>
        <v>0</v>
      </c>
      <c r="BP42" s="40">
        <f>+Gosforth!BS14</f>
        <v>0</v>
      </c>
      <c r="BQ42" s="40">
        <f>+Gosforth!BT14</f>
        <v>0</v>
      </c>
      <c r="BR42" s="40">
        <f>+Gosforth!BU14</f>
        <v>0</v>
      </c>
      <c r="BS42" s="40">
        <f>+Gosforth!BV14</f>
        <v>0</v>
      </c>
      <c r="BT42" s="40">
        <f>+Gosforth!BW14</f>
        <v>0</v>
      </c>
      <c r="BU42" s="40">
        <f>+Gosforth!BX14</f>
        <v>0</v>
      </c>
      <c r="BV42" s="40">
        <f>+Gosforth!BY14</f>
        <v>0</v>
      </c>
      <c r="BW42" s="40">
        <f>+Gosforth!BZ14</f>
        <v>0</v>
      </c>
      <c r="BX42" s="40">
        <f>+Gosforth!CA14</f>
        <v>0</v>
      </c>
      <c r="BY42" s="40">
        <f>+Gosforth!CB14</f>
        <v>0</v>
      </c>
      <c r="BZ42" s="39">
        <f>+Gosforth!CC14</f>
        <v>100000</v>
      </c>
    </row>
    <row r="43" spans="2:78" ht="15" customHeight="1">
      <c r="B43" s="370"/>
      <c r="C43" s="386" t="str">
        <f ca="1">+B8</f>
        <v>Dalpark</v>
      </c>
      <c r="D43" s="387"/>
      <c r="E43" s="42">
        <f>+Dalpark!H14</f>
        <v>0</v>
      </c>
      <c r="F43" s="43">
        <f>+Dalpark!I14</f>
        <v>0</v>
      </c>
      <c r="G43" s="135">
        <f>+Dalpark!J14</f>
        <v>0</v>
      </c>
      <c r="H43" s="44">
        <f>+Dalpark!K14</f>
        <v>0</v>
      </c>
      <c r="I43" s="44">
        <f>+Dalpark!L14</f>
        <v>0</v>
      </c>
      <c r="J43" s="44">
        <f>+Dalpark!M14</f>
        <v>0</v>
      </c>
      <c r="K43" s="44">
        <f>+Dalpark!N14</f>
        <v>0</v>
      </c>
      <c r="L43" s="44">
        <f>+Dalpark!O14</f>
        <v>0</v>
      </c>
      <c r="M43" s="44">
        <f>+Dalpark!P14</f>
        <v>0</v>
      </c>
      <c r="N43" s="44">
        <f>+Dalpark!Q14</f>
        <v>0</v>
      </c>
      <c r="O43" s="44">
        <f>+Dalpark!R14</f>
        <v>0</v>
      </c>
      <c r="P43" s="44">
        <f>+Dalpark!S14</f>
        <v>0</v>
      </c>
      <c r="Q43" s="44">
        <f>+Dalpark!T14</f>
        <v>0</v>
      </c>
      <c r="R43" s="43">
        <f>+Dalpark!U14</f>
        <v>0</v>
      </c>
      <c r="S43" s="42">
        <f>+Dalpark!V14</f>
        <v>0</v>
      </c>
      <c r="T43" s="44">
        <f>+Dalpark!W14</f>
        <v>0</v>
      </c>
      <c r="U43" s="44">
        <f>+Dalpark!X14</f>
        <v>0</v>
      </c>
      <c r="V43" s="44">
        <f>+Dalpark!Y14</f>
        <v>0</v>
      </c>
      <c r="W43" s="44">
        <f>+Dalpark!Z14</f>
        <v>0</v>
      </c>
      <c r="X43" s="44">
        <f>+Dalpark!AA14</f>
        <v>0</v>
      </c>
      <c r="Y43" s="44">
        <f>+Dalpark!AB14</f>
        <v>0</v>
      </c>
      <c r="Z43" s="44">
        <f>+Dalpark!AC14</f>
        <v>0</v>
      </c>
      <c r="AA43" s="44">
        <f>+Dalpark!AD14</f>
        <v>0</v>
      </c>
      <c r="AB43" s="44">
        <f>+Dalpark!AE14</f>
        <v>0</v>
      </c>
      <c r="AC43" s="44">
        <f>+Dalpark!AF14</f>
        <v>0</v>
      </c>
      <c r="AD43" s="43">
        <f>+Dalpark!AG14</f>
        <v>100000</v>
      </c>
      <c r="AE43" s="42">
        <f>+Dalpark!AH14</f>
        <v>0</v>
      </c>
      <c r="AF43" s="44">
        <f>+Dalpark!AI14</f>
        <v>0</v>
      </c>
      <c r="AG43" s="44">
        <f>+Dalpark!AJ14</f>
        <v>0</v>
      </c>
      <c r="AH43" s="44">
        <f>+Dalpark!AK14</f>
        <v>0</v>
      </c>
      <c r="AI43" s="44">
        <f>+Dalpark!AL14</f>
        <v>0</v>
      </c>
      <c r="AJ43" s="44">
        <f>+Dalpark!AM14</f>
        <v>0</v>
      </c>
      <c r="AK43" s="44">
        <f>+Dalpark!AN14</f>
        <v>0</v>
      </c>
      <c r="AL43" s="44">
        <f>+Dalpark!AO14</f>
        <v>0</v>
      </c>
      <c r="AM43" s="44">
        <f>+Dalpark!AP14</f>
        <v>0</v>
      </c>
      <c r="AN43" s="44">
        <f>+Dalpark!AQ14</f>
        <v>0</v>
      </c>
      <c r="AO43" s="44">
        <f>+Dalpark!AR14</f>
        <v>0</v>
      </c>
      <c r="AP43" s="43">
        <f>+Dalpark!AS14</f>
        <v>100000</v>
      </c>
      <c r="AQ43" s="42">
        <f>+Dalpark!AT14</f>
        <v>0</v>
      </c>
      <c r="AR43" s="44">
        <f>+Dalpark!AU14</f>
        <v>0</v>
      </c>
      <c r="AS43" s="44">
        <f>+Dalpark!AV14</f>
        <v>0</v>
      </c>
      <c r="AT43" s="44">
        <f>+Dalpark!AW14</f>
        <v>0</v>
      </c>
      <c r="AU43" s="44">
        <f>+Dalpark!AX14</f>
        <v>0</v>
      </c>
      <c r="AV43" s="44">
        <f>+Dalpark!AY14</f>
        <v>0</v>
      </c>
      <c r="AW43" s="44">
        <f>+Dalpark!AZ14</f>
        <v>0</v>
      </c>
      <c r="AX43" s="44">
        <f>+Dalpark!BA14</f>
        <v>0</v>
      </c>
      <c r="AY43" s="44">
        <f>+Dalpark!BB14</f>
        <v>0</v>
      </c>
      <c r="AZ43" s="44">
        <f>+Dalpark!BC14</f>
        <v>0</v>
      </c>
      <c r="BA43" s="44">
        <f>+Dalpark!BD14</f>
        <v>0</v>
      </c>
      <c r="BB43" s="43">
        <f>+Dalpark!BE14</f>
        <v>100000</v>
      </c>
      <c r="BC43" s="42">
        <f>+Dalpark!BF14</f>
        <v>0</v>
      </c>
      <c r="BD43" s="44">
        <f>+Dalpark!BG14</f>
        <v>0</v>
      </c>
      <c r="BE43" s="44">
        <f>+Dalpark!BH14</f>
        <v>0</v>
      </c>
      <c r="BF43" s="44">
        <f>+Dalpark!BI14</f>
        <v>0</v>
      </c>
      <c r="BG43" s="44">
        <f>+Dalpark!BJ14</f>
        <v>0</v>
      </c>
      <c r="BH43" s="44">
        <f>+Dalpark!BK14</f>
        <v>0</v>
      </c>
      <c r="BI43" s="44">
        <f>+Dalpark!BL14</f>
        <v>0</v>
      </c>
      <c r="BJ43" s="44">
        <f>+Dalpark!BM14</f>
        <v>0</v>
      </c>
      <c r="BK43" s="44">
        <f>+Dalpark!BN14</f>
        <v>0</v>
      </c>
      <c r="BL43" s="44">
        <f>+Dalpark!BO14</f>
        <v>0</v>
      </c>
      <c r="BM43" s="44">
        <f>+Dalpark!BP14</f>
        <v>0</v>
      </c>
      <c r="BN43" s="43">
        <f>+Dalpark!BQ14</f>
        <v>100000</v>
      </c>
      <c r="BO43" s="42">
        <f>+Dalpark!BR14</f>
        <v>0</v>
      </c>
      <c r="BP43" s="44">
        <f>+Dalpark!BS14</f>
        <v>0</v>
      </c>
      <c r="BQ43" s="44">
        <f>+Dalpark!BT14</f>
        <v>0</v>
      </c>
      <c r="BR43" s="44">
        <f>+Dalpark!BU14</f>
        <v>0</v>
      </c>
      <c r="BS43" s="44">
        <f>+Dalpark!BV14</f>
        <v>0</v>
      </c>
      <c r="BT43" s="44">
        <f>+Dalpark!BW14</f>
        <v>0</v>
      </c>
      <c r="BU43" s="44">
        <f>+Dalpark!BX14</f>
        <v>0</v>
      </c>
      <c r="BV43" s="44">
        <f>+Dalpark!BY14</f>
        <v>0</v>
      </c>
      <c r="BW43" s="44">
        <f>+Dalpark!BZ14</f>
        <v>0</v>
      </c>
      <c r="BX43" s="44">
        <f>+Dalpark!CA14</f>
        <v>0</v>
      </c>
      <c r="BY43" s="44">
        <f>+Dalpark!CB14</f>
        <v>0</v>
      </c>
      <c r="BZ43" s="43">
        <f>+Dalpark!CC14</f>
        <v>100000</v>
      </c>
    </row>
    <row r="44" spans="2:78" ht="15" customHeight="1">
      <c r="B44" s="370"/>
      <c r="C44" s="386" t="str">
        <f ca="1">+B12</f>
        <v>Leandra</v>
      </c>
      <c r="D44" s="387"/>
      <c r="E44" s="42">
        <f>+Leandra!H14</f>
        <v>0</v>
      </c>
      <c r="F44" s="43">
        <f>+Leandra!I14</f>
        <v>0</v>
      </c>
      <c r="G44" s="135">
        <f>+Leandra!J14</f>
        <v>0</v>
      </c>
      <c r="H44" s="44">
        <f>+Leandra!K14</f>
        <v>0</v>
      </c>
      <c r="I44" s="44">
        <f>+Leandra!L14</f>
        <v>0</v>
      </c>
      <c r="J44" s="44">
        <f>+Leandra!M14</f>
        <v>0</v>
      </c>
      <c r="K44" s="44">
        <f>+Leandra!N14</f>
        <v>0</v>
      </c>
      <c r="L44" s="44">
        <f>+Leandra!O14</f>
        <v>0</v>
      </c>
      <c r="M44" s="44">
        <f>+Leandra!P14</f>
        <v>0</v>
      </c>
      <c r="N44" s="44">
        <f>+Leandra!Q14</f>
        <v>0</v>
      </c>
      <c r="O44" s="44">
        <f>+Leandra!R14</f>
        <v>0</v>
      </c>
      <c r="P44" s="44">
        <f>+Leandra!S14</f>
        <v>0</v>
      </c>
      <c r="Q44" s="44">
        <f>+Leandra!T14</f>
        <v>0</v>
      </c>
      <c r="R44" s="43">
        <f>+Leandra!U14</f>
        <v>0</v>
      </c>
      <c r="S44" s="42">
        <f>+Leandra!V14</f>
        <v>0</v>
      </c>
      <c r="T44" s="44">
        <f>+Leandra!W14</f>
        <v>0</v>
      </c>
      <c r="U44" s="44">
        <f>+Leandra!X14</f>
        <v>0</v>
      </c>
      <c r="V44" s="44">
        <f>+Leandra!Y14</f>
        <v>0</v>
      </c>
      <c r="W44" s="44">
        <f>+Leandra!Z14</f>
        <v>0</v>
      </c>
      <c r="X44" s="44">
        <f>+Leandra!AA14</f>
        <v>0</v>
      </c>
      <c r="Y44" s="44">
        <f>+Leandra!AB14</f>
        <v>0</v>
      </c>
      <c r="Z44" s="44">
        <f>+Leandra!AC14</f>
        <v>0</v>
      </c>
      <c r="AA44" s="44">
        <f>+Leandra!AD14</f>
        <v>0</v>
      </c>
      <c r="AB44" s="44">
        <f>+Leandra!AE14</f>
        <v>0</v>
      </c>
      <c r="AC44" s="44">
        <f>+Leandra!AF14</f>
        <v>0</v>
      </c>
      <c r="AD44" s="43">
        <f>+Leandra!AG14</f>
        <v>100000</v>
      </c>
      <c r="AE44" s="42">
        <f>+Leandra!AH14</f>
        <v>0</v>
      </c>
      <c r="AF44" s="44">
        <f>+Leandra!AI14</f>
        <v>0</v>
      </c>
      <c r="AG44" s="44">
        <f>+Leandra!AJ14</f>
        <v>0</v>
      </c>
      <c r="AH44" s="44">
        <f>+Leandra!AK14</f>
        <v>0</v>
      </c>
      <c r="AI44" s="44">
        <f>+Leandra!AL14</f>
        <v>0</v>
      </c>
      <c r="AJ44" s="44">
        <f>+Leandra!AM14</f>
        <v>0</v>
      </c>
      <c r="AK44" s="44">
        <f>+Leandra!AN14</f>
        <v>0</v>
      </c>
      <c r="AL44" s="44">
        <f>+Leandra!AO14</f>
        <v>0</v>
      </c>
      <c r="AM44" s="44">
        <f>+Leandra!AP14</f>
        <v>0</v>
      </c>
      <c r="AN44" s="44">
        <f>+Leandra!AQ14</f>
        <v>0</v>
      </c>
      <c r="AO44" s="44">
        <f>+Leandra!AR14</f>
        <v>0</v>
      </c>
      <c r="AP44" s="43">
        <f>+Leandra!AS14</f>
        <v>100000</v>
      </c>
      <c r="AQ44" s="42">
        <f>+Leandra!AT14</f>
        <v>0</v>
      </c>
      <c r="AR44" s="44">
        <f>+Leandra!AU14</f>
        <v>0</v>
      </c>
      <c r="AS44" s="44">
        <f>+Leandra!AV14</f>
        <v>0</v>
      </c>
      <c r="AT44" s="44">
        <f>+Leandra!AW14</f>
        <v>0</v>
      </c>
      <c r="AU44" s="44">
        <f>+Leandra!AX14</f>
        <v>0</v>
      </c>
      <c r="AV44" s="44">
        <f>+Leandra!AY14</f>
        <v>0</v>
      </c>
      <c r="AW44" s="44">
        <f>+Leandra!AZ14</f>
        <v>0</v>
      </c>
      <c r="AX44" s="44">
        <f>+Leandra!BA14</f>
        <v>0</v>
      </c>
      <c r="AY44" s="44">
        <f>+Leandra!BB14</f>
        <v>0</v>
      </c>
      <c r="AZ44" s="44">
        <f>+Leandra!BC14</f>
        <v>0</v>
      </c>
      <c r="BA44" s="44">
        <f>+Leandra!BD14</f>
        <v>0</v>
      </c>
      <c r="BB44" s="43">
        <f>+Leandra!BE14</f>
        <v>100000</v>
      </c>
      <c r="BC44" s="42">
        <f>+Leandra!BF14</f>
        <v>0</v>
      </c>
      <c r="BD44" s="44">
        <f>+Leandra!BG14</f>
        <v>0</v>
      </c>
      <c r="BE44" s="44">
        <f>+Leandra!BH14</f>
        <v>0</v>
      </c>
      <c r="BF44" s="44">
        <f>+Leandra!BI14</f>
        <v>0</v>
      </c>
      <c r="BG44" s="44">
        <f>+Leandra!BJ14</f>
        <v>0</v>
      </c>
      <c r="BH44" s="44">
        <f>+Leandra!BK14</f>
        <v>0</v>
      </c>
      <c r="BI44" s="44">
        <f>+Leandra!BL14</f>
        <v>0</v>
      </c>
      <c r="BJ44" s="44">
        <f>+Leandra!BM14</f>
        <v>0</v>
      </c>
      <c r="BK44" s="44">
        <f>+Leandra!BN14</f>
        <v>0</v>
      </c>
      <c r="BL44" s="44">
        <f>+Leandra!BO14</f>
        <v>0</v>
      </c>
      <c r="BM44" s="44">
        <f>+Leandra!BP14</f>
        <v>0</v>
      </c>
      <c r="BN44" s="43">
        <f>+Leandra!BQ14</f>
        <v>100000</v>
      </c>
      <c r="BO44" s="42">
        <f>+Leandra!BR14</f>
        <v>0</v>
      </c>
      <c r="BP44" s="44">
        <f>+Leandra!BS14</f>
        <v>0</v>
      </c>
      <c r="BQ44" s="44">
        <f>+Leandra!BT14</f>
        <v>0</v>
      </c>
      <c r="BR44" s="44">
        <f>+Leandra!BU14</f>
        <v>0</v>
      </c>
      <c r="BS44" s="44">
        <f>+Leandra!BV14</f>
        <v>0</v>
      </c>
      <c r="BT44" s="44">
        <f>+Leandra!BW14</f>
        <v>0</v>
      </c>
      <c r="BU44" s="44">
        <f>+Leandra!BX14</f>
        <v>0</v>
      </c>
      <c r="BV44" s="44">
        <f>+Leandra!BY14</f>
        <v>0</v>
      </c>
      <c r="BW44" s="44">
        <f>+Leandra!BZ14</f>
        <v>0</v>
      </c>
      <c r="BX44" s="44">
        <f>+Leandra!CA14</f>
        <v>0</v>
      </c>
      <c r="BY44" s="44">
        <f>+Leandra!CB14</f>
        <v>0</v>
      </c>
      <c r="BZ44" s="43">
        <f>+Leandra!CC14</f>
        <v>100000</v>
      </c>
    </row>
    <row r="45" spans="2:78" ht="15" customHeight="1">
      <c r="B45" s="370"/>
      <c r="C45" s="386" t="str">
        <f ca="1">+B16</f>
        <v>Trichardt</v>
      </c>
      <c r="D45" s="387"/>
      <c r="E45" s="42">
        <f>+Trichardt!H14</f>
        <v>0</v>
      </c>
      <c r="F45" s="43">
        <f>+Trichardt!I14</f>
        <v>0</v>
      </c>
      <c r="G45" s="135">
        <f>+Trichardt!J14</f>
        <v>0</v>
      </c>
      <c r="H45" s="44">
        <f>+Trichardt!K14</f>
        <v>0</v>
      </c>
      <c r="I45" s="44">
        <f>+Trichardt!L14</f>
        <v>0</v>
      </c>
      <c r="J45" s="44">
        <f>+Trichardt!M14</f>
        <v>0</v>
      </c>
      <c r="K45" s="44">
        <f>+Trichardt!N14</f>
        <v>0</v>
      </c>
      <c r="L45" s="44">
        <f>+Trichardt!O14</f>
        <v>0</v>
      </c>
      <c r="M45" s="44">
        <f>+Trichardt!P14</f>
        <v>0</v>
      </c>
      <c r="N45" s="44">
        <f>+Trichardt!Q14</f>
        <v>0</v>
      </c>
      <c r="O45" s="44">
        <f>+Trichardt!R14</f>
        <v>0</v>
      </c>
      <c r="P45" s="44">
        <f>+Trichardt!S14</f>
        <v>0</v>
      </c>
      <c r="Q45" s="44">
        <f>+Trichardt!T14</f>
        <v>0</v>
      </c>
      <c r="R45" s="43">
        <f>+Trichardt!U14</f>
        <v>0</v>
      </c>
      <c r="S45" s="42">
        <f>+Trichardt!V14</f>
        <v>0</v>
      </c>
      <c r="T45" s="44">
        <f>+Trichardt!W14</f>
        <v>0</v>
      </c>
      <c r="U45" s="44">
        <f>+Trichardt!X14</f>
        <v>0</v>
      </c>
      <c r="V45" s="44">
        <f>+Trichardt!Y14</f>
        <v>0</v>
      </c>
      <c r="W45" s="44">
        <f>+Trichardt!Z14</f>
        <v>0</v>
      </c>
      <c r="X45" s="44">
        <f>+Trichardt!AA14</f>
        <v>0</v>
      </c>
      <c r="Y45" s="44">
        <f>+Trichardt!AB14</f>
        <v>0</v>
      </c>
      <c r="Z45" s="44">
        <f>+Trichardt!AC14</f>
        <v>0</v>
      </c>
      <c r="AA45" s="44">
        <f>+Trichardt!AD14</f>
        <v>0</v>
      </c>
      <c r="AB45" s="44">
        <f>+Trichardt!AE14</f>
        <v>0</v>
      </c>
      <c r="AC45" s="44">
        <f>+Trichardt!AF14</f>
        <v>0</v>
      </c>
      <c r="AD45" s="43">
        <f>+Trichardt!AG14</f>
        <v>100000</v>
      </c>
      <c r="AE45" s="42">
        <f>+Trichardt!AH14</f>
        <v>0</v>
      </c>
      <c r="AF45" s="44">
        <f>+Trichardt!AI14</f>
        <v>0</v>
      </c>
      <c r="AG45" s="44">
        <f>+Trichardt!AJ14</f>
        <v>0</v>
      </c>
      <c r="AH45" s="44">
        <f>+Trichardt!AK14</f>
        <v>0</v>
      </c>
      <c r="AI45" s="44">
        <f>+Trichardt!AL14</f>
        <v>0</v>
      </c>
      <c r="AJ45" s="44">
        <f>+Trichardt!AM14</f>
        <v>0</v>
      </c>
      <c r="AK45" s="44">
        <f>+Trichardt!AN14</f>
        <v>0</v>
      </c>
      <c r="AL45" s="44">
        <f>+Trichardt!AO14</f>
        <v>0</v>
      </c>
      <c r="AM45" s="44">
        <f>+Trichardt!AP14</f>
        <v>0</v>
      </c>
      <c r="AN45" s="44">
        <f>+Trichardt!AQ14</f>
        <v>0</v>
      </c>
      <c r="AO45" s="44">
        <f>+Trichardt!AR14</f>
        <v>0</v>
      </c>
      <c r="AP45" s="43">
        <f>+Trichardt!AS14</f>
        <v>100000</v>
      </c>
      <c r="AQ45" s="42">
        <f>+Trichardt!AT14</f>
        <v>0</v>
      </c>
      <c r="AR45" s="44">
        <f>+Trichardt!AU14</f>
        <v>0</v>
      </c>
      <c r="AS45" s="44">
        <f>+Trichardt!AV14</f>
        <v>0</v>
      </c>
      <c r="AT45" s="44">
        <f>+Trichardt!AW14</f>
        <v>0</v>
      </c>
      <c r="AU45" s="44">
        <f>+Trichardt!AX14</f>
        <v>0</v>
      </c>
      <c r="AV45" s="44">
        <f>+Trichardt!AY14</f>
        <v>0</v>
      </c>
      <c r="AW45" s="44">
        <f>+Trichardt!AZ14</f>
        <v>0</v>
      </c>
      <c r="AX45" s="44">
        <f>+Trichardt!BA14</f>
        <v>0</v>
      </c>
      <c r="AY45" s="44">
        <f>+Trichardt!BB14</f>
        <v>0</v>
      </c>
      <c r="AZ45" s="44">
        <f>+Trichardt!BC14</f>
        <v>0</v>
      </c>
      <c r="BA45" s="44">
        <f>+Trichardt!BD14</f>
        <v>0</v>
      </c>
      <c r="BB45" s="43">
        <f>+Trichardt!BE14</f>
        <v>100000</v>
      </c>
      <c r="BC45" s="42">
        <f>+Trichardt!BF14</f>
        <v>0</v>
      </c>
      <c r="BD45" s="44">
        <f>+Trichardt!BG14</f>
        <v>0</v>
      </c>
      <c r="BE45" s="44">
        <f>+Trichardt!BH14</f>
        <v>0</v>
      </c>
      <c r="BF45" s="44">
        <f>+Trichardt!BI14</f>
        <v>0</v>
      </c>
      <c r="BG45" s="44">
        <f>+Trichardt!BJ14</f>
        <v>0</v>
      </c>
      <c r="BH45" s="44">
        <f>+Trichardt!BK14</f>
        <v>0</v>
      </c>
      <c r="BI45" s="44">
        <f>+Trichardt!BL14</f>
        <v>0</v>
      </c>
      <c r="BJ45" s="44">
        <f>+Trichardt!BM14</f>
        <v>0</v>
      </c>
      <c r="BK45" s="44">
        <f>+Trichardt!BN14</f>
        <v>0</v>
      </c>
      <c r="BL45" s="44">
        <f>+Trichardt!BO14</f>
        <v>0</v>
      </c>
      <c r="BM45" s="44">
        <f>+Trichardt!BP14</f>
        <v>0</v>
      </c>
      <c r="BN45" s="43">
        <f>+Trichardt!BQ14</f>
        <v>100000</v>
      </c>
      <c r="BO45" s="42">
        <f>+Trichardt!BR14</f>
        <v>0</v>
      </c>
      <c r="BP45" s="44">
        <f>+Trichardt!BS14</f>
        <v>0</v>
      </c>
      <c r="BQ45" s="44">
        <f>+Trichardt!BT14</f>
        <v>0</v>
      </c>
      <c r="BR45" s="44">
        <f>+Trichardt!BU14</f>
        <v>0</v>
      </c>
      <c r="BS45" s="44">
        <f>+Trichardt!BV14</f>
        <v>0</v>
      </c>
      <c r="BT45" s="44">
        <f>+Trichardt!BW14</f>
        <v>0</v>
      </c>
      <c r="BU45" s="44">
        <f>+Trichardt!BX14</f>
        <v>0</v>
      </c>
      <c r="BV45" s="44">
        <f>+Trichardt!BY14</f>
        <v>0</v>
      </c>
      <c r="BW45" s="44">
        <f>+Trichardt!BZ14</f>
        <v>0</v>
      </c>
      <c r="BX45" s="44">
        <f>+Trichardt!CA14</f>
        <v>0</v>
      </c>
      <c r="BY45" s="44">
        <f>+Trichardt!CB14</f>
        <v>0</v>
      </c>
      <c r="BZ45" s="43">
        <f>+Trichardt!CC14</f>
        <v>100000</v>
      </c>
    </row>
    <row r="46" spans="2:78" ht="15" customHeight="1">
      <c r="B46" s="370"/>
      <c r="C46" s="386" t="str">
        <f ca="1">+B20</f>
        <v>Ermelo</v>
      </c>
      <c r="D46" s="387"/>
      <c r="E46" s="42">
        <f>+Ermelo!H14</f>
        <v>0</v>
      </c>
      <c r="F46" s="43">
        <f>+Ermelo!I14</f>
        <v>0</v>
      </c>
      <c r="G46" s="135">
        <f>+Ermelo!J14</f>
        <v>0</v>
      </c>
      <c r="H46" s="44">
        <f>+Ermelo!K14</f>
        <v>0</v>
      </c>
      <c r="I46" s="44">
        <f>+Ermelo!L14</f>
        <v>0</v>
      </c>
      <c r="J46" s="44">
        <f>+Ermelo!M14</f>
        <v>0</v>
      </c>
      <c r="K46" s="44">
        <f>+Ermelo!N14</f>
        <v>0</v>
      </c>
      <c r="L46" s="44">
        <f>+Ermelo!O14</f>
        <v>0</v>
      </c>
      <c r="M46" s="44">
        <f>+Ermelo!P14</f>
        <v>0</v>
      </c>
      <c r="N46" s="44">
        <f>+Ermelo!Q14</f>
        <v>0</v>
      </c>
      <c r="O46" s="44">
        <f>+Ermelo!R14</f>
        <v>0</v>
      </c>
      <c r="P46" s="44">
        <f>+Ermelo!S14</f>
        <v>0</v>
      </c>
      <c r="Q46" s="44">
        <f>+Ermelo!T14</f>
        <v>0</v>
      </c>
      <c r="R46" s="43">
        <f>+Ermelo!U14</f>
        <v>0</v>
      </c>
      <c r="S46" s="42">
        <f>+Ermelo!V14</f>
        <v>0</v>
      </c>
      <c r="T46" s="44">
        <f>+Ermelo!W14</f>
        <v>0</v>
      </c>
      <c r="U46" s="44">
        <f>+Ermelo!X14</f>
        <v>0</v>
      </c>
      <c r="V46" s="44">
        <f>+Ermelo!Y14</f>
        <v>0</v>
      </c>
      <c r="W46" s="44">
        <f>+Ermelo!Z14</f>
        <v>0</v>
      </c>
      <c r="X46" s="44">
        <f>+Ermelo!AA14</f>
        <v>0</v>
      </c>
      <c r="Y46" s="44">
        <f>+Ermelo!AB14</f>
        <v>0</v>
      </c>
      <c r="Z46" s="44">
        <f>+Ermelo!AC14</f>
        <v>0</v>
      </c>
      <c r="AA46" s="44">
        <f>+Ermelo!AD14</f>
        <v>0</v>
      </c>
      <c r="AB46" s="44">
        <f>+Ermelo!AE14</f>
        <v>0</v>
      </c>
      <c r="AC46" s="44">
        <f>+Ermelo!AF14</f>
        <v>0</v>
      </c>
      <c r="AD46" s="43">
        <f>+Ermelo!AG14</f>
        <v>100000</v>
      </c>
      <c r="AE46" s="42">
        <f>+Ermelo!AH14</f>
        <v>0</v>
      </c>
      <c r="AF46" s="44">
        <f>+Ermelo!AI14</f>
        <v>0</v>
      </c>
      <c r="AG46" s="44">
        <f>+Ermelo!AJ14</f>
        <v>0</v>
      </c>
      <c r="AH46" s="44">
        <f>+Ermelo!AK14</f>
        <v>0</v>
      </c>
      <c r="AI46" s="44">
        <f>+Ermelo!AL14</f>
        <v>0</v>
      </c>
      <c r="AJ46" s="44">
        <f>+Ermelo!AM14</f>
        <v>0</v>
      </c>
      <c r="AK46" s="44">
        <f>+Ermelo!AN14</f>
        <v>0</v>
      </c>
      <c r="AL46" s="44">
        <f>+Ermelo!AO14</f>
        <v>0</v>
      </c>
      <c r="AM46" s="44">
        <f>+Ermelo!AP14</f>
        <v>0</v>
      </c>
      <c r="AN46" s="44">
        <f>+Ermelo!AQ14</f>
        <v>0</v>
      </c>
      <c r="AO46" s="44">
        <f>+Ermelo!AR14</f>
        <v>0</v>
      </c>
      <c r="AP46" s="43">
        <f>+Ermelo!AS14</f>
        <v>100000</v>
      </c>
      <c r="AQ46" s="42">
        <f>+Ermelo!AT14</f>
        <v>0</v>
      </c>
      <c r="AR46" s="44">
        <f>+Ermelo!AU14</f>
        <v>0</v>
      </c>
      <c r="AS46" s="44">
        <f>+Ermelo!AV14</f>
        <v>0</v>
      </c>
      <c r="AT46" s="44">
        <f>+Ermelo!AW14</f>
        <v>0</v>
      </c>
      <c r="AU46" s="44">
        <f>+Ermelo!AX14</f>
        <v>0</v>
      </c>
      <c r="AV46" s="44">
        <f>+Ermelo!AY14</f>
        <v>0</v>
      </c>
      <c r="AW46" s="44">
        <f>+Ermelo!AZ14</f>
        <v>0</v>
      </c>
      <c r="AX46" s="44">
        <f>+Ermelo!BA14</f>
        <v>0</v>
      </c>
      <c r="AY46" s="44">
        <f>+Ermelo!BB14</f>
        <v>0</v>
      </c>
      <c r="AZ46" s="44">
        <f>+Ermelo!BC14</f>
        <v>0</v>
      </c>
      <c r="BA46" s="44">
        <f>+Ermelo!BD14</f>
        <v>0</v>
      </c>
      <c r="BB46" s="43">
        <f>+Ermelo!BE14</f>
        <v>100000</v>
      </c>
      <c r="BC46" s="42">
        <f>+Ermelo!BF14</f>
        <v>0</v>
      </c>
      <c r="BD46" s="44">
        <f>+Ermelo!BG14</f>
        <v>0</v>
      </c>
      <c r="BE46" s="44">
        <f>+Ermelo!BH14</f>
        <v>0</v>
      </c>
      <c r="BF46" s="44">
        <f>+Ermelo!BI14</f>
        <v>0</v>
      </c>
      <c r="BG46" s="44">
        <f>+Ermelo!BJ14</f>
        <v>0</v>
      </c>
      <c r="BH46" s="44">
        <f>+Ermelo!BK14</f>
        <v>0</v>
      </c>
      <c r="BI46" s="44">
        <f>+Ermelo!BL14</f>
        <v>0</v>
      </c>
      <c r="BJ46" s="44">
        <f>+Ermelo!BM14</f>
        <v>0</v>
      </c>
      <c r="BK46" s="44">
        <f>+Ermelo!BN14</f>
        <v>0</v>
      </c>
      <c r="BL46" s="44">
        <f>+Ermelo!BO14</f>
        <v>0</v>
      </c>
      <c r="BM46" s="44">
        <f>+Ermelo!BP14</f>
        <v>0</v>
      </c>
      <c r="BN46" s="43">
        <f>+Ermelo!BQ14</f>
        <v>100000</v>
      </c>
      <c r="BO46" s="42">
        <f>+Ermelo!BR14</f>
        <v>0</v>
      </c>
      <c r="BP46" s="44">
        <f>+Ermelo!BS14</f>
        <v>0</v>
      </c>
      <c r="BQ46" s="44">
        <f>+Ermelo!BT14</f>
        <v>0</v>
      </c>
      <c r="BR46" s="44">
        <f>+Ermelo!BU14</f>
        <v>0</v>
      </c>
      <c r="BS46" s="44">
        <f>+Ermelo!BV14</f>
        <v>0</v>
      </c>
      <c r="BT46" s="44">
        <f>+Ermelo!BW14</f>
        <v>0</v>
      </c>
      <c r="BU46" s="44">
        <f>+Ermelo!BX14</f>
        <v>0</v>
      </c>
      <c r="BV46" s="44">
        <f>+Ermelo!BY14</f>
        <v>0</v>
      </c>
      <c r="BW46" s="44">
        <f>+Ermelo!BZ14</f>
        <v>0</v>
      </c>
      <c r="BX46" s="44">
        <f>+Ermelo!CA14</f>
        <v>0</v>
      </c>
      <c r="BY46" s="44">
        <f>+Ermelo!CB14</f>
        <v>0</v>
      </c>
      <c r="BZ46" s="43">
        <f>+Ermelo!CC14</f>
        <v>100000</v>
      </c>
    </row>
    <row r="47" spans="2:78">
      <c r="B47" s="373" t="s">
        <v>15</v>
      </c>
      <c r="C47" s="374"/>
      <c r="D47" s="375"/>
      <c r="E47" s="51">
        <f t="shared" ref="E47:BP47" si="22">+SUM(E42:E46)</f>
        <v>0</v>
      </c>
      <c r="F47" s="52">
        <f t="shared" si="22"/>
        <v>0</v>
      </c>
      <c r="G47" s="138">
        <f t="shared" si="22"/>
        <v>0</v>
      </c>
      <c r="H47" s="117">
        <f t="shared" si="22"/>
        <v>0</v>
      </c>
      <c r="I47" s="117">
        <f t="shared" si="22"/>
        <v>0</v>
      </c>
      <c r="J47" s="117">
        <f t="shared" si="22"/>
        <v>0</v>
      </c>
      <c r="K47" s="117">
        <f t="shared" si="22"/>
        <v>0</v>
      </c>
      <c r="L47" s="117">
        <f t="shared" si="22"/>
        <v>0</v>
      </c>
      <c r="M47" s="117">
        <f t="shared" si="22"/>
        <v>0</v>
      </c>
      <c r="N47" s="117">
        <f t="shared" si="22"/>
        <v>0</v>
      </c>
      <c r="O47" s="117">
        <f t="shared" si="22"/>
        <v>0</v>
      </c>
      <c r="P47" s="117">
        <f t="shared" si="22"/>
        <v>0</v>
      </c>
      <c r="Q47" s="117">
        <f t="shared" si="22"/>
        <v>0</v>
      </c>
      <c r="R47" s="52">
        <f t="shared" si="22"/>
        <v>0</v>
      </c>
      <c r="S47" s="51">
        <f t="shared" si="22"/>
        <v>0</v>
      </c>
      <c r="T47" s="117">
        <f t="shared" si="22"/>
        <v>0</v>
      </c>
      <c r="U47" s="117">
        <f t="shared" si="22"/>
        <v>0</v>
      </c>
      <c r="V47" s="117">
        <f t="shared" si="22"/>
        <v>0</v>
      </c>
      <c r="W47" s="117">
        <f t="shared" si="22"/>
        <v>0</v>
      </c>
      <c r="X47" s="117">
        <f t="shared" si="22"/>
        <v>0</v>
      </c>
      <c r="Y47" s="117">
        <f t="shared" si="22"/>
        <v>0</v>
      </c>
      <c r="Z47" s="117">
        <f t="shared" si="22"/>
        <v>0</v>
      </c>
      <c r="AA47" s="117">
        <f t="shared" si="22"/>
        <v>0</v>
      </c>
      <c r="AB47" s="117">
        <f t="shared" si="22"/>
        <v>0</v>
      </c>
      <c r="AC47" s="117">
        <f t="shared" si="22"/>
        <v>0</v>
      </c>
      <c r="AD47" s="52">
        <f t="shared" si="22"/>
        <v>500000</v>
      </c>
      <c r="AE47" s="51">
        <f t="shared" si="22"/>
        <v>0</v>
      </c>
      <c r="AF47" s="117">
        <f t="shared" si="22"/>
        <v>0</v>
      </c>
      <c r="AG47" s="117">
        <f t="shared" si="22"/>
        <v>0</v>
      </c>
      <c r="AH47" s="117">
        <f t="shared" si="22"/>
        <v>0</v>
      </c>
      <c r="AI47" s="117">
        <f t="shared" si="22"/>
        <v>0</v>
      </c>
      <c r="AJ47" s="117">
        <f t="shared" si="22"/>
        <v>0</v>
      </c>
      <c r="AK47" s="117">
        <f t="shared" si="22"/>
        <v>0</v>
      </c>
      <c r="AL47" s="117">
        <f t="shared" si="22"/>
        <v>0</v>
      </c>
      <c r="AM47" s="117">
        <f t="shared" si="22"/>
        <v>0</v>
      </c>
      <c r="AN47" s="117">
        <f t="shared" si="22"/>
        <v>0</v>
      </c>
      <c r="AO47" s="117">
        <f t="shared" si="22"/>
        <v>0</v>
      </c>
      <c r="AP47" s="52">
        <f t="shared" si="22"/>
        <v>500000</v>
      </c>
      <c r="AQ47" s="51">
        <f t="shared" si="22"/>
        <v>0</v>
      </c>
      <c r="AR47" s="117">
        <f t="shared" si="22"/>
        <v>0</v>
      </c>
      <c r="AS47" s="117">
        <f t="shared" si="22"/>
        <v>0</v>
      </c>
      <c r="AT47" s="117">
        <f t="shared" si="22"/>
        <v>0</v>
      </c>
      <c r="AU47" s="117">
        <f t="shared" si="22"/>
        <v>0</v>
      </c>
      <c r="AV47" s="117">
        <f t="shared" si="22"/>
        <v>0</v>
      </c>
      <c r="AW47" s="117">
        <f t="shared" si="22"/>
        <v>0</v>
      </c>
      <c r="AX47" s="117">
        <f t="shared" si="22"/>
        <v>0</v>
      </c>
      <c r="AY47" s="117">
        <f t="shared" si="22"/>
        <v>0</v>
      </c>
      <c r="AZ47" s="117">
        <f t="shared" si="22"/>
        <v>0</v>
      </c>
      <c r="BA47" s="117">
        <f t="shared" si="22"/>
        <v>0</v>
      </c>
      <c r="BB47" s="52">
        <f t="shared" si="22"/>
        <v>500000</v>
      </c>
      <c r="BC47" s="51">
        <f t="shared" si="22"/>
        <v>0</v>
      </c>
      <c r="BD47" s="117">
        <f t="shared" si="22"/>
        <v>0</v>
      </c>
      <c r="BE47" s="117">
        <f t="shared" si="22"/>
        <v>0</v>
      </c>
      <c r="BF47" s="117">
        <f t="shared" si="22"/>
        <v>0</v>
      </c>
      <c r="BG47" s="117">
        <f t="shared" si="22"/>
        <v>0</v>
      </c>
      <c r="BH47" s="117">
        <f t="shared" si="22"/>
        <v>0</v>
      </c>
      <c r="BI47" s="117">
        <f t="shared" si="22"/>
        <v>0</v>
      </c>
      <c r="BJ47" s="117">
        <f t="shared" si="22"/>
        <v>0</v>
      </c>
      <c r="BK47" s="117">
        <f t="shared" si="22"/>
        <v>0</v>
      </c>
      <c r="BL47" s="117">
        <f t="shared" si="22"/>
        <v>0</v>
      </c>
      <c r="BM47" s="117">
        <f t="shared" si="22"/>
        <v>0</v>
      </c>
      <c r="BN47" s="52">
        <f t="shared" si="22"/>
        <v>500000</v>
      </c>
      <c r="BO47" s="51">
        <f t="shared" si="22"/>
        <v>0</v>
      </c>
      <c r="BP47" s="117">
        <f t="shared" si="22"/>
        <v>0</v>
      </c>
      <c r="BQ47" s="117">
        <f t="shared" ref="BQ47:BZ47" si="23">+SUM(BQ42:BQ46)</f>
        <v>0</v>
      </c>
      <c r="BR47" s="117">
        <f t="shared" si="23"/>
        <v>0</v>
      </c>
      <c r="BS47" s="117">
        <f t="shared" si="23"/>
        <v>0</v>
      </c>
      <c r="BT47" s="117">
        <f t="shared" si="23"/>
        <v>0</v>
      </c>
      <c r="BU47" s="117">
        <f t="shared" si="23"/>
        <v>0</v>
      </c>
      <c r="BV47" s="117">
        <f t="shared" si="23"/>
        <v>0</v>
      </c>
      <c r="BW47" s="117">
        <f t="shared" si="23"/>
        <v>0</v>
      </c>
      <c r="BX47" s="117">
        <f t="shared" si="23"/>
        <v>0</v>
      </c>
      <c r="BY47" s="117">
        <f t="shared" si="23"/>
        <v>0</v>
      </c>
      <c r="BZ47" s="52">
        <f t="shared" si="23"/>
        <v>500000</v>
      </c>
    </row>
    <row r="48" spans="2:78" s="33" customFormat="1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</row>
    <row r="49" spans="2:78" s="33" customFormat="1">
      <c r="B49" s="376" t="s">
        <v>5</v>
      </c>
      <c r="C49" s="377"/>
      <c r="D49" s="378"/>
      <c r="E49" s="382" t="s">
        <v>7</v>
      </c>
      <c r="F49" s="383"/>
      <c r="G49" s="367">
        <v>1</v>
      </c>
      <c r="H49" s="367"/>
      <c r="I49" s="367"/>
      <c r="J49" s="367"/>
      <c r="K49" s="367"/>
      <c r="L49" s="367"/>
      <c r="M49" s="367"/>
      <c r="N49" s="367"/>
      <c r="O49" s="367"/>
      <c r="P49" s="367"/>
      <c r="Q49" s="367"/>
      <c r="R49" s="368"/>
      <c r="S49" s="366">
        <f>+G49+1</f>
        <v>2</v>
      </c>
      <c r="T49" s="367"/>
      <c r="U49" s="367"/>
      <c r="V49" s="367"/>
      <c r="W49" s="367"/>
      <c r="X49" s="367"/>
      <c r="Y49" s="367"/>
      <c r="Z49" s="367"/>
      <c r="AA49" s="367"/>
      <c r="AB49" s="367"/>
      <c r="AC49" s="367"/>
      <c r="AD49" s="368"/>
      <c r="AE49" s="366">
        <f>+S49+1</f>
        <v>3</v>
      </c>
      <c r="AF49" s="367"/>
      <c r="AG49" s="367"/>
      <c r="AH49" s="367"/>
      <c r="AI49" s="367"/>
      <c r="AJ49" s="367"/>
      <c r="AK49" s="367"/>
      <c r="AL49" s="367"/>
      <c r="AM49" s="367"/>
      <c r="AN49" s="367"/>
      <c r="AO49" s="367"/>
      <c r="AP49" s="368"/>
      <c r="AQ49" s="366">
        <f>+AE49+1</f>
        <v>4</v>
      </c>
      <c r="AR49" s="367"/>
      <c r="AS49" s="367"/>
      <c r="AT49" s="367"/>
      <c r="AU49" s="367"/>
      <c r="AV49" s="367"/>
      <c r="AW49" s="367"/>
      <c r="AX49" s="367"/>
      <c r="AY49" s="367"/>
      <c r="AZ49" s="367"/>
      <c r="BA49" s="367"/>
      <c r="BB49" s="368"/>
      <c r="BC49" s="366">
        <f>+AQ49+1</f>
        <v>5</v>
      </c>
      <c r="BD49" s="367"/>
      <c r="BE49" s="367"/>
      <c r="BF49" s="367"/>
      <c r="BG49" s="367"/>
      <c r="BH49" s="367"/>
      <c r="BI49" s="367"/>
      <c r="BJ49" s="367"/>
      <c r="BK49" s="367"/>
      <c r="BL49" s="367"/>
      <c r="BM49" s="367"/>
      <c r="BN49" s="368"/>
      <c r="BO49" s="366">
        <f>+BC49+1</f>
        <v>6</v>
      </c>
      <c r="BP49" s="367"/>
      <c r="BQ49" s="367"/>
      <c r="BR49" s="367"/>
      <c r="BS49" s="367"/>
      <c r="BT49" s="367"/>
      <c r="BU49" s="367"/>
      <c r="BV49" s="367"/>
      <c r="BW49" s="367"/>
      <c r="BX49" s="367"/>
      <c r="BY49" s="367"/>
      <c r="BZ49" s="368"/>
    </row>
    <row r="50" spans="2:78" ht="15" customHeight="1">
      <c r="B50" s="379"/>
      <c r="C50" s="380"/>
      <c r="D50" s="381"/>
      <c r="E50" s="34">
        <f>+E$3</f>
        <v>45523</v>
      </c>
      <c r="F50" s="35">
        <f t="shared" ref="F50:BQ50" si="24">+F$3</f>
        <v>45565</v>
      </c>
      <c r="G50" s="133">
        <f t="shared" si="24"/>
        <v>45596</v>
      </c>
      <c r="H50" s="36">
        <f t="shared" si="24"/>
        <v>45626</v>
      </c>
      <c r="I50" s="36">
        <f t="shared" si="24"/>
        <v>45657</v>
      </c>
      <c r="J50" s="36">
        <f t="shared" si="24"/>
        <v>45688</v>
      </c>
      <c r="K50" s="36">
        <f t="shared" si="24"/>
        <v>45716</v>
      </c>
      <c r="L50" s="36">
        <f t="shared" si="24"/>
        <v>45747</v>
      </c>
      <c r="M50" s="36">
        <f t="shared" si="24"/>
        <v>45777</v>
      </c>
      <c r="N50" s="36">
        <f t="shared" si="24"/>
        <v>45808</v>
      </c>
      <c r="O50" s="36">
        <f t="shared" si="24"/>
        <v>45838</v>
      </c>
      <c r="P50" s="36">
        <f t="shared" si="24"/>
        <v>45869</v>
      </c>
      <c r="Q50" s="36">
        <f t="shared" si="24"/>
        <v>45900</v>
      </c>
      <c r="R50" s="35">
        <f t="shared" si="24"/>
        <v>45930</v>
      </c>
      <c r="S50" s="34">
        <f t="shared" si="24"/>
        <v>45961</v>
      </c>
      <c r="T50" s="36">
        <f t="shared" si="24"/>
        <v>45991</v>
      </c>
      <c r="U50" s="36">
        <f t="shared" si="24"/>
        <v>46022</v>
      </c>
      <c r="V50" s="36">
        <f t="shared" si="24"/>
        <v>46053</v>
      </c>
      <c r="W50" s="36">
        <f t="shared" si="24"/>
        <v>46081</v>
      </c>
      <c r="X50" s="36">
        <f t="shared" si="24"/>
        <v>46112</v>
      </c>
      <c r="Y50" s="36">
        <f t="shared" si="24"/>
        <v>46142</v>
      </c>
      <c r="Z50" s="36">
        <f t="shared" si="24"/>
        <v>46173</v>
      </c>
      <c r="AA50" s="36">
        <f t="shared" si="24"/>
        <v>46203</v>
      </c>
      <c r="AB50" s="36">
        <f t="shared" si="24"/>
        <v>46234</v>
      </c>
      <c r="AC50" s="36">
        <f t="shared" si="24"/>
        <v>46265</v>
      </c>
      <c r="AD50" s="35">
        <f t="shared" si="24"/>
        <v>46295</v>
      </c>
      <c r="AE50" s="34">
        <f t="shared" si="24"/>
        <v>46326</v>
      </c>
      <c r="AF50" s="36">
        <f t="shared" si="24"/>
        <v>46356</v>
      </c>
      <c r="AG50" s="36">
        <f t="shared" si="24"/>
        <v>46387</v>
      </c>
      <c r="AH50" s="36">
        <f t="shared" si="24"/>
        <v>46418</v>
      </c>
      <c r="AI50" s="36">
        <f t="shared" si="24"/>
        <v>46446</v>
      </c>
      <c r="AJ50" s="36">
        <f t="shared" si="24"/>
        <v>46477</v>
      </c>
      <c r="AK50" s="36">
        <f t="shared" si="24"/>
        <v>46507</v>
      </c>
      <c r="AL50" s="36">
        <f t="shared" si="24"/>
        <v>46538</v>
      </c>
      <c r="AM50" s="36">
        <f t="shared" si="24"/>
        <v>46568</v>
      </c>
      <c r="AN50" s="36">
        <f t="shared" si="24"/>
        <v>46599</v>
      </c>
      <c r="AO50" s="36">
        <f t="shared" si="24"/>
        <v>46630</v>
      </c>
      <c r="AP50" s="35">
        <f t="shared" si="24"/>
        <v>46660</v>
      </c>
      <c r="AQ50" s="34">
        <f t="shared" si="24"/>
        <v>46691</v>
      </c>
      <c r="AR50" s="36">
        <f t="shared" si="24"/>
        <v>46721</v>
      </c>
      <c r="AS50" s="36">
        <f t="shared" si="24"/>
        <v>46752</v>
      </c>
      <c r="AT50" s="36">
        <f t="shared" si="24"/>
        <v>46783</v>
      </c>
      <c r="AU50" s="36">
        <f t="shared" si="24"/>
        <v>46812</v>
      </c>
      <c r="AV50" s="36">
        <f t="shared" si="24"/>
        <v>46843</v>
      </c>
      <c r="AW50" s="36">
        <f t="shared" si="24"/>
        <v>46873</v>
      </c>
      <c r="AX50" s="36">
        <f t="shared" si="24"/>
        <v>46904</v>
      </c>
      <c r="AY50" s="36">
        <f t="shared" si="24"/>
        <v>46934</v>
      </c>
      <c r="AZ50" s="36">
        <f t="shared" si="24"/>
        <v>46965</v>
      </c>
      <c r="BA50" s="36">
        <f t="shared" si="24"/>
        <v>46996</v>
      </c>
      <c r="BB50" s="35">
        <f t="shared" si="24"/>
        <v>47026</v>
      </c>
      <c r="BC50" s="34">
        <f t="shared" si="24"/>
        <v>47057</v>
      </c>
      <c r="BD50" s="36">
        <f t="shared" si="24"/>
        <v>47087</v>
      </c>
      <c r="BE50" s="36">
        <f t="shared" si="24"/>
        <v>47118</v>
      </c>
      <c r="BF50" s="36">
        <f t="shared" si="24"/>
        <v>47149</v>
      </c>
      <c r="BG50" s="36">
        <f t="shared" si="24"/>
        <v>47177</v>
      </c>
      <c r="BH50" s="36">
        <f t="shared" si="24"/>
        <v>47208</v>
      </c>
      <c r="BI50" s="36">
        <f t="shared" si="24"/>
        <v>47238</v>
      </c>
      <c r="BJ50" s="36">
        <f t="shared" si="24"/>
        <v>47269</v>
      </c>
      <c r="BK50" s="36">
        <f t="shared" si="24"/>
        <v>47299</v>
      </c>
      <c r="BL50" s="36">
        <f t="shared" si="24"/>
        <v>47330</v>
      </c>
      <c r="BM50" s="36">
        <f t="shared" si="24"/>
        <v>47361</v>
      </c>
      <c r="BN50" s="35">
        <f t="shared" si="24"/>
        <v>47391</v>
      </c>
      <c r="BO50" s="34">
        <f t="shared" si="24"/>
        <v>47422</v>
      </c>
      <c r="BP50" s="36">
        <f t="shared" si="24"/>
        <v>47452</v>
      </c>
      <c r="BQ50" s="36">
        <f t="shared" si="24"/>
        <v>47483</v>
      </c>
      <c r="BR50" s="36">
        <f t="shared" ref="BR50:BZ50" si="25">+BR$3</f>
        <v>47514</v>
      </c>
      <c r="BS50" s="36">
        <f t="shared" si="25"/>
        <v>47542</v>
      </c>
      <c r="BT50" s="36">
        <f t="shared" si="25"/>
        <v>47573</v>
      </c>
      <c r="BU50" s="36">
        <f t="shared" si="25"/>
        <v>47603</v>
      </c>
      <c r="BV50" s="36">
        <f t="shared" si="25"/>
        <v>47634</v>
      </c>
      <c r="BW50" s="36">
        <f t="shared" si="25"/>
        <v>47664</v>
      </c>
      <c r="BX50" s="36">
        <f t="shared" si="25"/>
        <v>47695</v>
      </c>
      <c r="BY50" s="36">
        <f t="shared" si="25"/>
        <v>47726</v>
      </c>
      <c r="BZ50" s="35">
        <f t="shared" si="25"/>
        <v>47756</v>
      </c>
    </row>
    <row r="51" spans="2:78">
      <c r="B51" s="209"/>
      <c r="C51" s="393" t="str">
        <f ca="1">+B4</f>
        <v>Gosforth</v>
      </c>
      <c r="D51" s="394"/>
      <c r="E51" s="38">
        <f>Gosforth!H22</f>
        <v>0</v>
      </c>
      <c r="F51" s="39">
        <f>Gosforth!I22</f>
        <v>0</v>
      </c>
      <c r="G51" s="134">
        <f>Gosforth!J22</f>
        <v>0</v>
      </c>
      <c r="H51" s="40">
        <f>Gosforth!K22</f>
        <v>0</v>
      </c>
      <c r="I51" s="40">
        <f>Gosforth!L22</f>
        <v>0</v>
      </c>
      <c r="J51" s="40">
        <f>Gosforth!M22</f>
        <v>0</v>
      </c>
      <c r="K51" s="40">
        <f>Gosforth!N22</f>
        <v>0</v>
      </c>
      <c r="L51" s="40">
        <f>Gosforth!O22</f>
        <v>0</v>
      </c>
      <c r="M51" s="40">
        <f>Gosforth!P22</f>
        <v>0</v>
      </c>
      <c r="N51" s="40">
        <f>Gosforth!Q22</f>
        <v>0</v>
      </c>
      <c r="O51" s="40">
        <f>Gosforth!R22</f>
        <v>0</v>
      </c>
      <c r="P51" s="40">
        <f>Gosforth!S22</f>
        <v>0</v>
      </c>
      <c r="Q51" s="40">
        <f>Gosforth!T22</f>
        <v>0</v>
      </c>
      <c r="R51" s="39">
        <f>Gosforth!U22</f>
        <v>0</v>
      </c>
      <c r="S51" s="38">
        <f>Gosforth!V22</f>
        <v>0</v>
      </c>
      <c r="T51" s="40">
        <f>Gosforth!W22</f>
        <v>0</v>
      </c>
      <c r="U51" s="40">
        <f>Gosforth!X22</f>
        <v>0</v>
      </c>
      <c r="V51" s="40">
        <f>Gosforth!Y22</f>
        <v>0</v>
      </c>
      <c r="W51" s="40">
        <f>Gosforth!Z22</f>
        <v>0</v>
      </c>
      <c r="X51" s="40">
        <f>Gosforth!AA22</f>
        <v>0</v>
      </c>
      <c r="Y51" s="40">
        <f>Gosforth!AB22</f>
        <v>0</v>
      </c>
      <c r="Z51" s="40">
        <f>Gosforth!AC22</f>
        <v>0</v>
      </c>
      <c r="AA51" s="40">
        <f>Gosforth!AD22</f>
        <v>0</v>
      </c>
      <c r="AB51" s="40">
        <f>Gosforth!AE22</f>
        <v>0</v>
      </c>
      <c r="AC51" s="40">
        <f>Gosforth!AF22</f>
        <v>0</v>
      </c>
      <c r="AD51" s="39">
        <f>Gosforth!AG22</f>
        <v>0</v>
      </c>
      <c r="AE51" s="38">
        <f>Gosforth!AH22</f>
        <v>0</v>
      </c>
      <c r="AF51" s="40">
        <f>Gosforth!AI22</f>
        <v>0</v>
      </c>
      <c r="AG51" s="40">
        <f>Gosforth!AJ22</f>
        <v>0</v>
      </c>
      <c r="AH51" s="40">
        <f>Gosforth!AK22</f>
        <v>0</v>
      </c>
      <c r="AI51" s="40">
        <f>Gosforth!AL22</f>
        <v>0</v>
      </c>
      <c r="AJ51" s="40">
        <f>Gosforth!AM22</f>
        <v>0</v>
      </c>
      <c r="AK51" s="40">
        <f>Gosforth!AN22</f>
        <v>0</v>
      </c>
      <c r="AL51" s="40">
        <f>Gosforth!AO22</f>
        <v>0</v>
      </c>
      <c r="AM51" s="40">
        <f>Gosforth!AP22</f>
        <v>0</v>
      </c>
      <c r="AN51" s="40">
        <f>Gosforth!AQ22</f>
        <v>0</v>
      </c>
      <c r="AO51" s="40">
        <f>Gosforth!AR22</f>
        <v>0</v>
      </c>
      <c r="AP51" s="39">
        <f>Gosforth!AS22</f>
        <v>0</v>
      </c>
      <c r="AQ51" s="38">
        <f>Gosforth!AT22</f>
        <v>0</v>
      </c>
      <c r="AR51" s="40">
        <f>Gosforth!AU22</f>
        <v>0</v>
      </c>
      <c r="AS51" s="40">
        <f>Gosforth!AV22</f>
        <v>0</v>
      </c>
      <c r="AT51" s="40">
        <f>Gosforth!AW22</f>
        <v>0</v>
      </c>
      <c r="AU51" s="40">
        <f>Gosforth!AX22</f>
        <v>0</v>
      </c>
      <c r="AV51" s="40">
        <f>Gosforth!AY22</f>
        <v>0</v>
      </c>
      <c r="AW51" s="40">
        <f>Gosforth!AZ22</f>
        <v>0</v>
      </c>
      <c r="AX51" s="40">
        <f>Gosforth!BA22</f>
        <v>0</v>
      </c>
      <c r="AY51" s="40">
        <f>Gosforth!BB22</f>
        <v>0</v>
      </c>
      <c r="AZ51" s="40">
        <f>Gosforth!BC22</f>
        <v>0</v>
      </c>
      <c r="BA51" s="40">
        <f>Gosforth!BD22</f>
        <v>0</v>
      </c>
      <c r="BB51" s="39">
        <f>Gosforth!BE22</f>
        <v>0</v>
      </c>
      <c r="BC51" s="38">
        <f>Gosforth!BF22</f>
        <v>0</v>
      </c>
      <c r="BD51" s="40">
        <f>Gosforth!BG22</f>
        <v>0</v>
      </c>
      <c r="BE51" s="40">
        <f>Gosforth!BH22</f>
        <v>0</v>
      </c>
      <c r="BF51" s="40">
        <f>Gosforth!BI22</f>
        <v>0</v>
      </c>
      <c r="BG51" s="40">
        <f>Gosforth!BJ22</f>
        <v>0</v>
      </c>
      <c r="BH51" s="40">
        <f>Gosforth!BK22</f>
        <v>0</v>
      </c>
      <c r="BI51" s="40">
        <f>Gosforth!BL22</f>
        <v>0</v>
      </c>
      <c r="BJ51" s="40">
        <f>Gosforth!BM22</f>
        <v>0</v>
      </c>
      <c r="BK51" s="40">
        <f>Gosforth!BN22</f>
        <v>0</v>
      </c>
      <c r="BL51" s="40">
        <f>Gosforth!BO22</f>
        <v>0</v>
      </c>
      <c r="BM51" s="40">
        <f>Gosforth!BP22</f>
        <v>0</v>
      </c>
      <c r="BN51" s="39">
        <f>Gosforth!BQ22</f>
        <v>0</v>
      </c>
      <c r="BO51" s="38">
        <f>Gosforth!BR22</f>
        <v>0</v>
      </c>
      <c r="BP51" s="40">
        <f>Gosforth!BS22</f>
        <v>0</v>
      </c>
      <c r="BQ51" s="40">
        <f>Gosforth!BT22</f>
        <v>0</v>
      </c>
      <c r="BR51" s="40">
        <f>Gosforth!BU22</f>
        <v>0</v>
      </c>
      <c r="BS51" s="40">
        <f>Gosforth!BV22</f>
        <v>0</v>
      </c>
      <c r="BT51" s="40">
        <f>Gosforth!BW22</f>
        <v>0</v>
      </c>
      <c r="BU51" s="40">
        <f>Gosforth!BX22</f>
        <v>0</v>
      </c>
      <c r="BV51" s="40">
        <f>Gosforth!BY22</f>
        <v>0</v>
      </c>
      <c r="BW51" s="40">
        <f>Gosforth!BZ22</f>
        <v>0</v>
      </c>
      <c r="BX51" s="40">
        <f>Gosforth!CA22</f>
        <v>0</v>
      </c>
      <c r="BY51" s="40">
        <f>Gosforth!CB22</f>
        <v>0</v>
      </c>
      <c r="BZ51" s="39">
        <f>Gosforth!CC22</f>
        <v>0</v>
      </c>
    </row>
    <row r="52" spans="2:78">
      <c r="B52" s="210"/>
      <c r="C52" s="384" t="str">
        <f ca="1">+B8</f>
        <v>Dalpark</v>
      </c>
      <c r="D52" s="385"/>
      <c r="E52" s="42">
        <f>Dalpark!H22</f>
        <v>0</v>
      </c>
      <c r="F52" s="43">
        <f>Dalpark!I22</f>
        <v>0</v>
      </c>
      <c r="G52" s="135">
        <f>Dalpark!J22</f>
        <v>0</v>
      </c>
      <c r="H52" s="44">
        <f>Dalpark!K22</f>
        <v>0</v>
      </c>
      <c r="I52" s="44">
        <f>Dalpark!L22</f>
        <v>0</v>
      </c>
      <c r="J52" s="44">
        <f>Dalpark!M22</f>
        <v>0</v>
      </c>
      <c r="K52" s="44">
        <f>Dalpark!N22</f>
        <v>0</v>
      </c>
      <c r="L52" s="44">
        <f>Dalpark!O22</f>
        <v>0</v>
      </c>
      <c r="M52" s="44">
        <f>Dalpark!P22</f>
        <v>0</v>
      </c>
      <c r="N52" s="44">
        <f>Dalpark!Q22</f>
        <v>0</v>
      </c>
      <c r="O52" s="44">
        <f>Dalpark!R22</f>
        <v>0</v>
      </c>
      <c r="P52" s="44">
        <f>Dalpark!S22</f>
        <v>0</v>
      </c>
      <c r="Q52" s="44">
        <f>Dalpark!T22</f>
        <v>0</v>
      </c>
      <c r="R52" s="43">
        <f>Dalpark!U22</f>
        <v>0</v>
      </c>
      <c r="S52" s="42">
        <f>Dalpark!V22</f>
        <v>0</v>
      </c>
      <c r="T52" s="44">
        <f>Dalpark!W22</f>
        <v>0</v>
      </c>
      <c r="U52" s="44">
        <f>Dalpark!X22</f>
        <v>0</v>
      </c>
      <c r="V52" s="44">
        <f>Dalpark!Y22</f>
        <v>0</v>
      </c>
      <c r="W52" s="44">
        <f>Dalpark!Z22</f>
        <v>0</v>
      </c>
      <c r="X52" s="44">
        <f>Dalpark!AA22</f>
        <v>0</v>
      </c>
      <c r="Y52" s="44">
        <f>Dalpark!AB22</f>
        <v>0</v>
      </c>
      <c r="Z52" s="44">
        <f>Dalpark!AC22</f>
        <v>0</v>
      </c>
      <c r="AA52" s="44">
        <f>Dalpark!AD22</f>
        <v>0</v>
      </c>
      <c r="AB52" s="44">
        <f>Dalpark!AE22</f>
        <v>0</v>
      </c>
      <c r="AC52" s="44">
        <f>Dalpark!AF22</f>
        <v>0</v>
      </c>
      <c r="AD52" s="43">
        <f>Dalpark!AG22</f>
        <v>0</v>
      </c>
      <c r="AE52" s="42">
        <f>Dalpark!AH22</f>
        <v>0</v>
      </c>
      <c r="AF52" s="44">
        <f>Dalpark!AI22</f>
        <v>0</v>
      </c>
      <c r="AG52" s="44">
        <f>Dalpark!AJ22</f>
        <v>0</v>
      </c>
      <c r="AH52" s="44">
        <f>Dalpark!AK22</f>
        <v>0</v>
      </c>
      <c r="AI52" s="44">
        <f>Dalpark!AL22</f>
        <v>0</v>
      </c>
      <c r="AJ52" s="44">
        <f>Dalpark!AM22</f>
        <v>0</v>
      </c>
      <c r="AK52" s="44">
        <f>Dalpark!AN22</f>
        <v>0</v>
      </c>
      <c r="AL52" s="44">
        <f>Dalpark!AO22</f>
        <v>0</v>
      </c>
      <c r="AM52" s="44">
        <f>Dalpark!AP22</f>
        <v>0</v>
      </c>
      <c r="AN52" s="44">
        <f>Dalpark!AQ22</f>
        <v>0</v>
      </c>
      <c r="AO52" s="44">
        <f>Dalpark!AR22</f>
        <v>0</v>
      </c>
      <c r="AP52" s="43">
        <f>Dalpark!AS22</f>
        <v>0</v>
      </c>
      <c r="AQ52" s="42">
        <f>Dalpark!AT22</f>
        <v>0</v>
      </c>
      <c r="AR52" s="44">
        <f>Dalpark!AU22</f>
        <v>0</v>
      </c>
      <c r="AS52" s="44">
        <f>Dalpark!AV22</f>
        <v>0</v>
      </c>
      <c r="AT52" s="44">
        <f>Dalpark!AW22</f>
        <v>0</v>
      </c>
      <c r="AU52" s="44">
        <f>Dalpark!AX22</f>
        <v>0</v>
      </c>
      <c r="AV52" s="44">
        <f>Dalpark!AY22</f>
        <v>0</v>
      </c>
      <c r="AW52" s="44">
        <f>Dalpark!AZ22</f>
        <v>0</v>
      </c>
      <c r="AX52" s="44">
        <f>Dalpark!BA22</f>
        <v>0</v>
      </c>
      <c r="AY52" s="44">
        <f>Dalpark!BB22</f>
        <v>0</v>
      </c>
      <c r="AZ52" s="44">
        <f>Dalpark!BC22</f>
        <v>0</v>
      </c>
      <c r="BA52" s="44">
        <f>Dalpark!BD22</f>
        <v>0</v>
      </c>
      <c r="BB52" s="43">
        <f>Dalpark!BE22</f>
        <v>0</v>
      </c>
      <c r="BC52" s="42">
        <f>Dalpark!BF22</f>
        <v>0</v>
      </c>
      <c r="BD52" s="44">
        <f>Dalpark!BG22</f>
        <v>0</v>
      </c>
      <c r="BE52" s="44">
        <f>Dalpark!BH22</f>
        <v>0</v>
      </c>
      <c r="BF52" s="44">
        <f>Dalpark!BI22</f>
        <v>0</v>
      </c>
      <c r="BG52" s="44">
        <f>Dalpark!BJ22</f>
        <v>0</v>
      </c>
      <c r="BH52" s="44">
        <f>Dalpark!BK22</f>
        <v>0</v>
      </c>
      <c r="BI52" s="44">
        <f>Dalpark!BL22</f>
        <v>0</v>
      </c>
      <c r="BJ52" s="44">
        <f>Dalpark!BM22</f>
        <v>0</v>
      </c>
      <c r="BK52" s="44">
        <f>Dalpark!BN22</f>
        <v>0</v>
      </c>
      <c r="BL52" s="44">
        <f>Dalpark!BO22</f>
        <v>0</v>
      </c>
      <c r="BM52" s="44">
        <f>Dalpark!BP22</f>
        <v>0</v>
      </c>
      <c r="BN52" s="43">
        <f>Dalpark!BQ22</f>
        <v>0</v>
      </c>
      <c r="BO52" s="42">
        <f>Dalpark!BR22</f>
        <v>0</v>
      </c>
      <c r="BP52" s="44">
        <f>Dalpark!BS22</f>
        <v>0</v>
      </c>
      <c r="BQ52" s="44">
        <f>Dalpark!BT22</f>
        <v>0</v>
      </c>
      <c r="BR52" s="44">
        <f>Dalpark!BU22</f>
        <v>0</v>
      </c>
      <c r="BS52" s="44">
        <f>Dalpark!BV22</f>
        <v>0</v>
      </c>
      <c r="BT52" s="44">
        <f>Dalpark!BW22</f>
        <v>0</v>
      </c>
      <c r="BU52" s="44">
        <f>Dalpark!BX22</f>
        <v>0</v>
      </c>
      <c r="BV52" s="44">
        <f>Dalpark!BY22</f>
        <v>0</v>
      </c>
      <c r="BW52" s="44">
        <f>Dalpark!BZ22</f>
        <v>0</v>
      </c>
      <c r="BX52" s="44">
        <f>Dalpark!CA22</f>
        <v>0</v>
      </c>
      <c r="BY52" s="44">
        <f>Dalpark!CB22</f>
        <v>0</v>
      </c>
      <c r="BZ52" s="43">
        <f>Dalpark!CC22</f>
        <v>0</v>
      </c>
    </row>
    <row r="53" spans="2:78">
      <c r="B53" s="210"/>
      <c r="C53" s="384" t="str">
        <f ca="1">+B12</f>
        <v>Leandra</v>
      </c>
      <c r="D53" s="385"/>
      <c r="E53" s="42">
        <f>Leandra!H22</f>
        <v>0</v>
      </c>
      <c r="F53" s="43">
        <f>Leandra!I22</f>
        <v>0</v>
      </c>
      <c r="G53" s="135">
        <f>Leandra!J22</f>
        <v>0</v>
      </c>
      <c r="H53" s="44">
        <f>Leandra!K22</f>
        <v>0</v>
      </c>
      <c r="I53" s="44">
        <f>Leandra!L22</f>
        <v>0</v>
      </c>
      <c r="J53" s="44">
        <f>Leandra!M22</f>
        <v>0</v>
      </c>
      <c r="K53" s="44">
        <f>Leandra!N22</f>
        <v>0</v>
      </c>
      <c r="L53" s="44">
        <f>Leandra!O22</f>
        <v>0</v>
      </c>
      <c r="M53" s="44">
        <f>Leandra!P22</f>
        <v>0</v>
      </c>
      <c r="N53" s="44">
        <f>Leandra!Q22</f>
        <v>0</v>
      </c>
      <c r="O53" s="44">
        <f>Leandra!R22</f>
        <v>0</v>
      </c>
      <c r="P53" s="44">
        <f>Leandra!S22</f>
        <v>0</v>
      </c>
      <c r="Q53" s="44">
        <f>Leandra!T22</f>
        <v>0</v>
      </c>
      <c r="R53" s="43">
        <f>Leandra!U22</f>
        <v>0</v>
      </c>
      <c r="S53" s="42">
        <f>Leandra!V22</f>
        <v>0</v>
      </c>
      <c r="T53" s="44">
        <f>Leandra!W22</f>
        <v>0</v>
      </c>
      <c r="U53" s="44">
        <f>Leandra!X22</f>
        <v>0</v>
      </c>
      <c r="V53" s="44">
        <f>Leandra!Y22</f>
        <v>0</v>
      </c>
      <c r="W53" s="44">
        <f>Leandra!Z22</f>
        <v>0</v>
      </c>
      <c r="X53" s="44">
        <f>Leandra!AA22</f>
        <v>0</v>
      </c>
      <c r="Y53" s="44">
        <f>Leandra!AB22</f>
        <v>0</v>
      </c>
      <c r="Z53" s="44">
        <f>Leandra!AC22</f>
        <v>0</v>
      </c>
      <c r="AA53" s="44">
        <f>Leandra!AD22</f>
        <v>0</v>
      </c>
      <c r="AB53" s="44">
        <f>Leandra!AE22</f>
        <v>0</v>
      </c>
      <c r="AC53" s="44">
        <f>Leandra!AF22</f>
        <v>0</v>
      </c>
      <c r="AD53" s="43">
        <f>Leandra!AG22</f>
        <v>0</v>
      </c>
      <c r="AE53" s="42">
        <f>Leandra!AH22</f>
        <v>0</v>
      </c>
      <c r="AF53" s="44">
        <f>Leandra!AI22</f>
        <v>0</v>
      </c>
      <c r="AG53" s="44">
        <f>Leandra!AJ22</f>
        <v>0</v>
      </c>
      <c r="AH53" s="44">
        <f>Leandra!AK22</f>
        <v>0</v>
      </c>
      <c r="AI53" s="44">
        <f>Leandra!AL22</f>
        <v>0</v>
      </c>
      <c r="AJ53" s="44">
        <f>Leandra!AM22</f>
        <v>0</v>
      </c>
      <c r="AK53" s="44">
        <f>Leandra!AN22</f>
        <v>0</v>
      </c>
      <c r="AL53" s="44">
        <f>Leandra!AO22</f>
        <v>0</v>
      </c>
      <c r="AM53" s="44">
        <f>Leandra!AP22</f>
        <v>0</v>
      </c>
      <c r="AN53" s="44">
        <f>Leandra!AQ22</f>
        <v>0</v>
      </c>
      <c r="AO53" s="44">
        <f>Leandra!AR22</f>
        <v>0</v>
      </c>
      <c r="AP53" s="43">
        <f>Leandra!AS22</f>
        <v>0</v>
      </c>
      <c r="AQ53" s="42">
        <f>Leandra!AT22</f>
        <v>0</v>
      </c>
      <c r="AR53" s="44">
        <f>Leandra!AU22</f>
        <v>0</v>
      </c>
      <c r="AS53" s="44">
        <f>Leandra!AV22</f>
        <v>0</v>
      </c>
      <c r="AT53" s="44">
        <f>Leandra!AW22</f>
        <v>0</v>
      </c>
      <c r="AU53" s="44">
        <f>Leandra!AX22</f>
        <v>0</v>
      </c>
      <c r="AV53" s="44">
        <f>Leandra!AY22</f>
        <v>0</v>
      </c>
      <c r="AW53" s="44">
        <f>Leandra!AZ22</f>
        <v>0</v>
      </c>
      <c r="AX53" s="44">
        <f>Leandra!BA22</f>
        <v>0</v>
      </c>
      <c r="AY53" s="44">
        <f>Leandra!BB22</f>
        <v>0</v>
      </c>
      <c r="AZ53" s="44">
        <f>Leandra!BC22</f>
        <v>0</v>
      </c>
      <c r="BA53" s="44">
        <f>Leandra!BD22</f>
        <v>0</v>
      </c>
      <c r="BB53" s="43">
        <f>Leandra!BE22</f>
        <v>0</v>
      </c>
      <c r="BC53" s="42">
        <f>Leandra!BF22</f>
        <v>0</v>
      </c>
      <c r="BD53" s="44">
        <f>Leandra!BG22</f>
        <v>0</v>
      </c>
      <c r="BE53" s="44">
        <f>Leandra!BH22</f>
        <v>0</v>
      </c>
      <c r="BF53" s="44">
        <f>Leandra!BI22</f>
        <v>0</v>
      </c>
      <c r="BG53" s="44">
        <f>Leandra!BJ22</f>
        <v>0</v>
      </c>
      <c r="BH53" s="44">
        <f>Leandra!BK22</f>
        <v>0</v>
      </c>
      <c r="BI53" s="44">
        <f>Leandra!BL22</f>
        <v>0</v>
      </c>
      <c r="BJ53" s="44">
        <f>Leandra!BM22</f>
        <v>0</v>
      </c>
      <c r="BK53" s="44">
        <f>Leandra!BN22</f>
        <v>0</v>
      </c>
      <c r="BL53" s="44">
        <f>Leandra!BO22</f>
        <v>0</v>
      </c>
      <c r="BM53" s="44">
        <f>Leandra!BP22</f>
        <v>0</v>
      </c>
      <c r="BN53" s="43">
        <f>Leandra!BQ22</f>
        <v>0</v>
      </c>
      <c r="BO53" s="42">
        <f>Leandra!BR22</f>
        <v>0</v>
      </c>
      <c r="BP53" s="44">
        <f>Leandra!BS22</f>
        <v>0</v>
      </c>
      <c r="BQ53" s="44">
        <f>Leandra!BT22</f>
        <v>0</v>
      </c>
      <c r="BR53" s="44">
        <f>Leandra!BU22</f>
        <v>0</v>
      </c>
      <c r="BS53" s="44">
        <f>Leandra!BV22</f>
        <v>0</v>
      </c>
      <c r="BT53" s="44">
        <f>Leandra!BW22</f>
        <v>0</v>
      </c>
      <c r="BU53" s="44">
        <f>Leandra!BX22</f>
        <v>0</v>
      </c>
      <c r="BV53" s="44">
        <f>Leandra!BY22</f>
        <v>0</v>
      </c>
      <c r="BW53" s="44">
        <f>Leandra!BZ22</f>
        <v>0</v>
      </c>
      <c r="BX53" s="44">
        <f>Leandra!CA22</f>
        <v>0</v>
      </c>
      <c r="BY53" s="44">
        <f>Leandra!CB22</f>
        <v>0</v>
      </c>
      <c r="BZ53" s="43">
        <f>Leandra!CC22</f>
        <v>0</v>
      </c>
    </row>
    <row r="54" spans="2:78">
      <c r="B54" s="210"/>
      <c r="C54" s="384" t="str">
        <f ca="1">+B16</f>
        <v>Trichardt</v>
      </c>
      <c r="D54" s="385"/>
      <c r="E54" s="42">
        <f>Trichardt!H22</f>
        <v>0</v>
      </c>
      <c r="F54" s="43">
        <f>Trichardt!I22</f>
        <v>0</v>
      </c>
      <c r="G54" s="135">
        <f>Trichardt!J22</f>
        <v>0</v>
      </c>
      <c r="H54" s="44">
        <f>Trichardt!K22</f>
        <v>0</v>
      </c>
      <c r="I54" s="44">
        <f>Trichardt!L22</f>
        <v>0</v>
      </c>
      <c r="J54" s="44">
        <f>Trichardt!M22</f>
        <v>0</v>
      </c>
      <c r="K54" s="44">
        <f>Trichardt!N22</f>
        <v>0</v>
      </c>
      <c r="L54" s="44">
        <f>Trichardt!O22</f>
        <v>0</v>
      </c>
      <c r="M54" s="44">
        <f>Trichardt!P22</f>
        <v>0</v>
      </c>
      <c r="N54" s="44">
        <f>Trichardt!Q22</f>
        <v>0</v>
      </c>
      <c r="O54" s="44">
        <f>Trichardt!R22</f>
        <v>0</v>
      </c>
      <c r="P54" s="44">
        <f>Trichardt!S22</f>
        <v>0</v>
      </c>
      <c r="Q54" s="44">
        <f>Trichardt!T22</f>
        <v>0</v>
      </c>
      <c r="R54" s="43">
        <f>Trichardt!U22</f>
        <v>0</v>
      </c>
      <c r="S54" s="42">
        <f>Trichardt!V22</f>
        <v>0</v>
      </c>
      <c r="T54" s="44">
        <f>Trichardt!W22</f>
        <v>0</v>
      </c>
      <c r="U54" s="44">
        <f>Trichardt!X22</f>
        <v>0</v>
      </c>
      <c r="V54" s="44">
        <f>Trichardt!Y22</f>
        <v>0</v>
      </c>
      <c r="W54" s="44">
        <f>Trichardt!Z22</f>
        <v>0</v>
      </c>
      <c r="X54" s="44">
        <f>Trichardt!AA22</f>
        <v>0</v>
      </c>
      <c r="Y54" s="44">
        <f>Trichardt!AB22</f>
        <v>0</v>
      </c>
      <c r="Z54" s="44">
        <f>Trichardt!AC22</f>
        <v>0</v>
      </c>
      <c r="AA54" s="44">
        <f>Trichardt!AD22</f>
        <v>0</v>
      </c>
      <c r="AB54" s="44">
        <f>Trichardt!AE22</f>
        <v>0</v>
      </c>
      <c r="AC54" s="44">
        <f>Trichardt!AF22</f>
        <v>0</v>
      </c>
      <c r="AD54" s="43">
        <f>Trichardt!AG22</f>
        <v>0</v>
      </c>
      <c r="AE54" s="42">
        <f>Trichardt!AH22</f>
        <v>0</v>
      </c>
      <c r="AF54" s="44">
        <f>Trichardt!AI22</f>
        <v>0</v>
      </c>
      <c r="AG54" s="44">
        <f>Trichardt!AJ22</f>
        <v>0</v>
      </c>
      <c r="AH54" s="44">
        <f>Trichardt!AK22</f>
        <v>0</v>
      </c>
      <c r="AI54" s="44">
        <f>Trichardt!AL22</f>
        <v>0</v>
      </c>
      <c r="AJ54" s="44">
        <f>Trichardt!AM22</f>
        <v>0</v>
      </c>
      <c r="AK54" s="44">
        <f>Trichardt!AN22</f>
        <v>0</v>
      </c>
      <c r="AL54" s="44">
        <f>Trichardt!AO22</f>
        <v>0</v>
      </c>
      <c r="AM54" s="44">
        <f>Trichardt!AP22</f>
        <v>0</v>
      </c>
      <c r="AN54" s="44">
        <f>Trichardt!AQ22</f>
        <v>0</v>
      </c>
      <c r="AO54" s="44">
        <f>Trichardt!AR22</f>
        <v>0</v>
      </c>
      <c r="AP54" s="43">
        <f>Trichardt!AS22</f>
        <v>0</v>
      </c>
      <c r="AQ54" s="42">
        <f>Trichardt!AT22</f>
        <v>0</v>
      </c>
      <c r="AR54" s="44">
        <f>Trichardt!AU22</f>
        <v>0</v>
      </c>
      <c r="AS54" s="44">
        <f>Trichardt!AV22</f>
        <v>0</v>
      </c>
      <c r="AT54" s="44">
        <f>Trichardt!AW22</f>
        <v>0</v>
      </c>
      <c r="AU54" s="44">
        <f>Trichardt!AX22</f>
        <v>0</v>
      </c>
      <c r="AV54" s="44">
        <f>Trichardt!AY22</f>
        <v>0</v>
      </c>
      <c r="AW54" s="44">
        <f>Trichardt!AZ22</f>
        <v>0</v>
      </c>
      <c r="AX54" s="44">
        <f>Trichardt!BA22</f>
        <v>0</v>
      </c>
      <c r="AY54" s="44">
        <f>Trichardt!BB22</f>
        <v>0</v>
      </c>
      <c r="AZ54" s="44">
        <f>Trichardt!BC22</f>
        <v>0</v>
      </c>
      <c r="BA54" s="44">
        <f>Trichardt!BD22</f>
        <v>0</v>
      </c>
      <c r="BB54" s="43">
        <f>Trichardt!BE22</f>
        <v>0</v>
      </c>
      <c r="BC54" s="42">
        <f>Trichardt!BF22</f>
        <v>0</v>
      </c>
      <c r="BD54" s="44">
        <f>Trichardt!BG22</f>
        <v>0</v>
      </c>
      <c r="BE54" s="44">
        <f>Trichardt!BH22</f>
        <v>0</v>
      </c>
      <c r="BF54" s="44">
        <f>Trichardt!BI22</f>
        <v>0</v>
      </c>
      <c r="BG54" s="44">
        <f>Trichardt!BJ22</f>
        <v>0</v>
      </c>
      <c r="BH54" s="44">
        <f>Trichardt!BK22</f>
        <v>0</v>
      </c>
      <c r="BI54" s="44">
        <f>Trichardt!BL22</f>
        <v>0</v>
      </c>
      <c r="BJ54" s="44">
        <f>Trichardt!BM22</f>
        <v>0</v>
      </c>
      <c r="BK54" s="44">
        <f>Trichardt!BN22</f>
        <v>0</v>
      </c>
      <c r="BL54" s="44">
        <f>Trichardt!BO22</f>
        <v>0</v>
      </c>
      <c r="BM54" s="44">
        <f>Trichardt!BP22</f>
        <v>0</v>
      </c>
      <c r="BN54" s="43">
        <f>Trichardt!BQ22</f>
        <v>0</v>
      </c>
      <c r="BO54" s="42">
        <f>Trichardt!BR22</f>
        <v>0</v>
      </c>
      <c r="BP54" s="44">
        <f>Trichardt!BS22</f>
        <v>0</v>
      </c>
      <c r="BQ54" s="44">
        <f>Trichardt!BT22</f>
        <v>0</v>
      </c>
      <c r="BR54" s="44">
        <f>Trichardt!BU22</f>
        <v>0</v>
      </c>
      <c r="BS54" s="44">
        <f>Trichardt!BV22</f>
        <v>0</v>
      </c>
      <c r="BT54" s="44">
        <f>Trichardt!BW22</f>
        <v>0</v>
      </c>
      <c r="BU54" s="44">
        <f>Trichardt!BX22</f>
        <v>0</v>
      </c>
      <c r="BV54" s="44">
        <f>Trichardt!BY22</f>
        <v>0</v>
      </c>
      <c r="BW54" s="44">
        <f>Trichardt!BZ22</f>
        <v>0</v>
      </c>
      <c r="BX54" s="44">
        <f>Trichardt!CA22</f>
        <v>0</v>
      </c>
      <c r="BY54" s="44">
        <f>Trichardt!CB22</f>
        <v>0</v>
      </c>
      <c r="BZ54" s="43">
        <f>Trichardt!CC22</f>
        <v>0</v>
      </c>
    </row>
    <row r="55" spans="2:78" ht="15" customHeight="1">
      <c r="B55" s="210"/>
      <c r="C55" s="384" t="str">
        <f ca="1">+B20</f>
        <v>Ermelo</v>
      </c>
      <c r="D55" s="385"/>
      <c r="E55" s="42">
        <f>Ermelo!H22</f>
        <v>0</v>
      </c>
      <c r="F55" s="43">
        <f>Ermelo!I22</f>
        <v>0</v>
      </c>
      <c r="G55" s="135">
        <f>Ermelo!J22</f>
        <v>0</v>
      </c>
      <c r="H55" s="44">
        <f>Ermelo!K22</f>
        <v>0</v>
      </c>
      <c r="I55" s="44">
        <f>Ermelo!L22</f>
        <v>0</v>
      </c>
      <c r="J55" s="44">
        <f>Ermelo!M22</f>
        <v>0</v>
      </c>
      <c r="K55" s="44">
        <f>Ermelo!N22</f>
        <v>0</v>
      </c>
      <c r="L55" s="44">
        <f>Ermelo!O22</f>
        <v>0</v>
      </c>
      <c r="M55" s="44">
        <f>Ermelo!P22</f>
        <v>0</v>
      </c>
      <c r="N55" s="44">
        <f>Ermelo!Q22</f>
        <v>0</v>
      </c>
      <c r="O55" s="44">
        <f>Ermelo!R22</f>
        <v>0</v>
      </c>
      <c r="P55" s="44">
        <f>Ermelo!S22</f>
        <v>0</v>
      </c>
      <c r="Q55" s="44">
        <f>Ermelo!T22</f>
        <v>0</v>
      </c>
      <c r="R55" s="43">
        <f>Ermelo!U22</f>
        <v>0</v>
      </c>
      <c r="S55" s="42">
        <f>Ermelo!V22</f>
        <v>0</v>
      </c>
      <c r="T55" s="44">
        <f>Ermelo!W22</f>
        <v>0</v>
      </c>
      <c r="U55" s="44">
        <f>Ermelo!X22</f>
        <v>0</v>
      </c>
      <c r="V55" s="44">
        <f>Ermelo!Y22</f>
        <v>0</v>
      </c>
      <c r="W55" s="44">
        <f>Ermelo!Z22</f>
        <v>0</v>
      </c>
      <c r="X55" s="44">
        <f>Ermelo!AA22</f>
        <v>0</v>
      </c>
      <c r="Y55" s="44">
        <f>Ermelo!AB22</f>
        <v>0</v>
      </c>
      <c r="Z55" s="44">
        <f>Ermelo!AC22</f>
        <v>0</v>
      </c>
      <c r="AA55" s="44">
        <f>Ermelo!AD22</f>
        <v>0</v>
      </c>
      <c r="AB55" s="44">
        <f>Ermelo!AE22</f>
        <v>0</v>
      </c>
      <c r="AC55" s="44">
        <f>Ermelo!AF22</f>
        <v>0</v>
      </c>
      <c r="AD55" s="43">
        <f>Ermelo!AG22</f>
        <v>0</v>
      </c>
      <c r="AE55" s="42">
        <f>Ermelo!AH22</f>
        <v>0</v>
      </c>
      <c r="AF55" s="44">
        <f>Ermelo!AI22</f>
        <v>0</v>
      </c>
      <c r="AG55" s="44">
        <f>Ermelo!AJ22</f>
        <v>0</v>
      </c>
      <c r="AH55" s="44">
        <f>Ermelo!AK22</f>
        <v>0</v>
      </c>
      <c r="AI55" s="44">
        <f>Ermelo!AL22</f>
        <v>0</v>
      </c>
      <c r="AJ55" s="44">
        <f>Ermelo!AM22</f>
        <v>0</v>
      </c>
      <c r="AK55" s="44">
        <f>Ermelo!AN22</f>
        <v>0</v>
      </c>
      <c r="AL55" s="44">
        <f>Ermelo!AO22</f>
        <v>0</v>
      </c>
      <c r="AM55" s="44">
        <f>Ermelo!AP22</f>
        <v>0</v>
      </c>
      <c r="AN55" s="44">
        <f>Ermelo!AQ22</f>
        <v>0</v>
      </c>
      <c r="AO55" s="44">
        <f>Ermelo!AR22</f>
        <v>0</v>
      </c>
      <c r="AP55" s="43">
        <f>Ermelo!AS22</f>
        <v>0</v>
      </c>
      <c r="AQ55" s="42">
        <f>Ermelo!AT22</f>
        <v>0</v>
      </c>
      <c r="AR55" s="44">
        <f>Ermelo!AU22</f>
        <v>0</v>
      </c>
      <c r="AS55" s="44">
        <f>Ermelo!AV22</f>
        <v>0</v>
      </c>
      <c r="AT55" s="44">
        <f>Ermelo!AW22</f>
        <v>0</v>
      </c>
      <c r="AU55" s="44">
        <f>Ermelo!AX22</f>
        <v>0</v>
      </c>
      <c r="AV55" s="44">
        <f>Ermelo!AY22</f>
        <v>0</v>
      </c>
      <c r="AW55" s="44">
        <f>Ermelo!AZ22</f>
        <v>0</v>
      </c>
      <c r="AX55" s="44">
        <f>Ermelo!BA22</f>
        <v>0</v>
      </c>
      <c r="AY55" s="44">
        <f>Ermelo!BB22</f>
        <v>0</v>
      </c>
      <c r="AZ55" s="44">
        <f>Ermelo!BC22</f>
        <v>0</v>
      </c>
      <c r="BA55" s="44">
        <f>Ermelo!BD22</f>
        <v>0</v>
      </c>
      <c r="BB55" s="43">
        <f>Ermelo!BE22</f>
        <v>0</v>
      </c>
      <c r="BC55" s="42">
        <f>Ermelo!BF22</f>
        <v>0</v>
      </c>
      <c r="BD55" s="44">
        <f>Ermelo!BG22</f>
        <v>0</v>
      </c>
      <c r="BE55" s="44">
        <f>Ermelo!BH22</f>
        <v>0</v>
      </c>
      <c r="BF55" s="44">
        <f>Ermelo!BI22</f>
        <v>0</v>
      </c>
      <c r="BG55" s="44">
        <f>Ermelo!BJ22</f>
        <v>0</v>
      </c>
      <c r="BH55" s="44">
        <f>Ermelo!BK22</f>
        <v>0</v>
      </c>
      <c r="BI55" s="44">
        <f>Ermelo!BL22</f>
        <v>0</v>
      </c>
      <c r="BJ55" s="44">
        <f>Ermelo!BM22</f>
        <v>0</v>
      </c>
      <c r="BK55" s="44">
        <f>Ermelo!BN22</f>
        <v>0</v>
      </c>
      <c r="BL55" s="44">
        <f>Ermelo!BO22</f>
        <v>0</v>
      </c>
      <c r="BM55" s="44">
        <f>Ermelo!BP22</f>
        <v>0</v>
      </c>
      <c r="BN55" s="43">
        <f>Ermelo!BQ22</f>
        <v>0</v>
      </c>
      <c r="BO55" s="42">
        <f>Ermelo!BR22</f>
        <v>0</v>
      </c>
      <c r="BP55" s="44">
        <f>Ermelo!BS22</f>
        <v>0</v>
      </c>
      <c r="BQ55" s="44">
        <f>Ermelo!BT22</f>
        <v>0</v>
      </c>
      <c r="BR55" s="44">
        <f>Ermelo!BU22</f>
        <v>0</v>
      </c>
      <c r="BS55" s="44">
        <f>Ermelo!BV22</f>
        <v>0</v>
      </c>
      <c r="BT55" s="44">
        <f>Ermelo!BW22</f>
        <v>0</v>
      </c>
      <c r="BU55" s="44">
        <f>Ermelo!BX22</f>
        <v>0</v>
      </c>
      <c r="BV55" s="44">
        <f>Ermelo!BY22</f>
        <v>0</v>
      </c>
      <c r="BW55" s="44">
        <f>Ermelo!BZ22</f>
        <v>0</v>
      </c>
      <c r="BX55" s="44">
        <f>Ermelo!CA22</f>
        <v>0</v>
      </c>
      <c r="BY55" s="44">
        <f>Ermelo!CB22</f>
        <v>0</v>
      </c>
      <c r="BZ55" s="43">
        <f>Ermelo!CC22</f>
        <v>0</v>
      </c>
    </row>
    <row r="56" spans="2:78" ht="15" customHeight="1">
      <c r="B56" s="373" t="s">
        <v>16</v>
      </c>
      <c r="C56" s="374"/>
      <c r="D56" s="375"/>
      <c r="E56" s="51">
        <f t="shared" ref="E56:BP56" si="26">+SUM(E51:E55)</f>
        <v>0</v>
      </c>
      <c r="F56" s="52">
        <f t="shared" si="26"/>
        <v>0</v>
      </c>
      <c r="G56" s="138">
        <f t="shared" si="26"/>
        <v>0</v>
      </c>
      <c r="H56" s="117">
        <f t="shared" si="26"/>
        <v>0</v>
      </c>
      <c r="I56" s="117">
        <f t="shared" si="26"/>
        <v>0</v>
      </c>
      <c r="J56" s="117">
        <f t="shared" si="26"/>
        <v>0</v>
      </c>
      <c r="K56" s="117">
        <f t="shared" si="26"/>
        <v>0</v>
      </c>
      <c r="L56" s="117">
        <f t="shared" si="26"/>
        <v>0</v>
      </c>
      <c r="M56" s="117">
        <f t="shared" si="26"/>
        <v>0</v>
      </c>
      <c r="N56" s="117">
        <f t="shared" si="26"/>
        <v>0</v>
      </c>
      <c r="O56" s="117">
        <f t="shared" si="26"/>
        <v>0</v>
      </c>
      <c r="P56" s="117">
        <f t="shared" si="26"/>
        <v>0</v>
      </c>
      <c r="Q56" s="117">
        <f t="shared" si="26"/>
        <v>0</v>
      </c>
      <c r="R56" s="52">
        <f t="shared" si="26"/>
        <v>0</v>
      </c>
      <c r="S56" s="51">
        <f t="shared" si="26"/>
        <v>0</v>
      </c>
      <c r="T56" s="117">
        <f t="shared" si="26"/>
        <v>0</v>
      </c>
      <c r="U56" s="117">
        <f t="shared" si="26"/>
        <v>0</v>
      </c>
      <c r="V56" s="117">
        <f t="shared" si="26"/>
        <v>0</v>
      </c>
      <c r="W56" s="117">
        <f t="shared" si="26"/>
        <v>0</v>
      </c>
      <c r="X56" s="117">
        <f t="shared" si="26"/>
        <v>0</v>
      </c>
      <c r="Y56" s="117">
        <f t="shared" si="26"/>
        <v>0</v>
      </c>
      <c r="Z56" s="117">
        <f t="shared" si="26"/>
        <v>0</v>
      </c>
      <c r="AA56" s="117">
        <f t="shared" si="26"/>
        <v>0</v>
      </c>
      <c r="AB56" s="117">
        <f t="shared" si="26"/>
        <v>0</v>
      </c>
      <c r="AC56" s="117">
        <f t="shared" si="26"/>
        <v>0</v>
      </c>
      <c r="AD56" s="52">
        <f t="shared" si="26"/>
        <v>0</v>
      </c>
      <c r="AE56" s="51">
        <f t="shared" si="26"/>
        <v>0</v>
      </c>
      <c r="AF56" s="117">
        <f t="shared" si="26"/>
        <v>0</v>
      </c>
      <c r="AG56" s="117">
        <f t="shared" si="26"/>
        <v>0</v>
      </c>
      <c r="AH56" s="117">
        <f t="shared" si="26"/>
        <v>0</v>
      </c>
      <c r="AI56" s="117">
        <f t="shared" si="26"/>
        <v>0</v>
      </c>
      <c r="AJ56" s="117">
        <f t="shared" si="26"/>
        <v>0</v>
      </c>
      <c r="AK56" s="117">
        <f t="shared" si="26"/>
        <v>0</v>
      </c>
      <c r="AL56" s="117">
        <f t="shared" si="26"/>
        <v>0</v>
      </c>
      <c r="AM56" s="117">
        <f t="shared" si="26"/>
        <v>0</v>
      </c>
      <c r="AN56" s="117">
        <f t="shared" si="26"/>
        <v>0</v>
      </c>
      <c r="AO56" s="117">
        <f t="shared" si="26"/>
        <v>0</v>
      </c>
      <c r="AP56" s="52">
        <f t="shared" si="26"/>
        <v>0</v>
      </c>
      <c r="AQ56" s="51">
        <f t="shared" si="26"/>
        <v>0</v>
      </c>
      <c r="AR56" s="117">
        <f t="shared" si="26"/>
        <v>0</v>
      </c>
      <c r="AS56" s="117">
        <f t="shared" si="26"/>
        <v>0</v>
      </c>
      <c r="AT56" s="117">
        <f t="shared" si="26"/>
        <v>0</v>
      </c>
      <c r="AU56" s="117">
        <f t="shared" si="26"/>
        <v>0</v>
      </c>
      <c r="AV56" s="117">
        <f t="shared" si="26"/>
        <v>0</v>
      </c>
      <c r="AW56" s="117">
        <f t="shared" si="26"/>
        <v>0</v>
      </c>
      <c r="AX56" s="117">
        <f t="shared" si="26"/>
        <v>0</v>
      </c>
      <c r="AY56" s="117">
        <f t="shared" si="26"/>
        <v>0</v>
      </c>
      <c r="AZ56" s="117">
        <f t="shared" si="26"/>
        <v>0</v>
      </c>
      <c r="BA56" s="117">
        <f t="shared" si="26"/>
        <v>0</v>
      </c>
      <c r="BB56" s="52">
        <f t="shared" si="26"/>
        <v>0</v>
      </c>
      <c r="BC56" s="51">
        <f t="shared" si="26"/>
        <v>0</v>
      </c>
      <c r="BD56" s="117">
        <f t="shared" si="26"/>
        <v>0</v>
      </c>
      <c r="BE56" s="117">
        <f t="shared" si="26"/>
        <v>0</v>
      </c>
      <c r="BF56" s="117">
        <f t="shared" si="26"/>
        <v>0</v>
      </c>
      <c r="BG56" s="117">
        <f t="shared" si="26"/>
        <v>0</v>
      </c>
      <c r="BH56" s="117">
        <f t="shared" si="26"/>
        <v>0</v>
      </c>
      <c r="BI56" s="117">
        <f t="shared" si="26"/>
        <v>0</v>
      </c>
      <c r="BJ56" s="117">
        <f t="shared" si="26"/>
        <v>0</v>
      </c>
      <c r="BK56" s="117">
        <f t="shared" si="26"/>
        <v>0</v>
      </c>
      <c r="BL56" s="117">
        <f t="shared" si="26"/>
        <v>0</v>
      </c>
      <c r="BM56" s="117">
        <f t="shared" si="26"/>
        <v>0</v>
      </c>
      <c r="BN56" s="52">
        <f t="shared" si="26"/>
        <v>0</v>
      </c>
      <c r="BO56" s="51">
        <f t="shared" si="26"/>
        <v>0</v>
      </c>
      <c r="BP56" s="117">
        <f t="shared" si="26"/>
        <v>0</v>
      </c>
      <c r="BQ56" s="117">
        <f t="shared" ref="BQ56:BZ56" si="27">+SUM(BQ51:BQ55)</f>
        <v>0</v>
      </c>
      <c r="BR56" s="117">
        <f t="shared" si="27"/>
        <v>0</v>
      </c>
      <c r="BS56" s="117">
        <f t="shared" si="27"/>
        <v>0</v>
      </c>
      <c r="BT56" s="117">
        <f t="shared" si="27"/>
        <v>0</v>
      </c>
      <c r="BU56" s="117">
        <f t="shared" si="27"/>
        <v>0</v>
      </c>
      <c r="BV56" s="117">
        <f t="shared" si="27"/>
        <v>0</v>
      </c>
      <c r="BW56" s="117">
        <f t="shared" si="27"/>
        <v>0</v>
      </c>
      <c r="BX56" s="117">
        <f t="shared" si="27"/>
        <v>0</v>
      </c>
      <c r="BY56" s="117">
        <f t="shared" si="27"/>
        <v>0</v>
      </c>
      <c r="BZ56" s="52">
        <f t="shared" si="27"/>
        <v>0</v>
      </c>
    </row>
    <row r="57" spans="2:78" ht="3.75" customHeight="1"/>
    <row r="58" spans="2:78" s="33" customFormat="1">
      <c r="B58" s="376" t="s">
        <v>5</v>
      </c>
      <c r="C58" s="377"/>
      <c r="D58" s="378"/>
      <c r="E58" s="382" t="s">
        <v>7</v>
      </c>
      <c r="F58" s="383"/>
      <c r="G58" s="367">
        <v>1</v>
      </c>
      <c r="H58" s="367"/>
      <c r="I58" s="367"/>
      <c r="J58" s="367"/>
      <c r="K58" s="367"/>
      <c r="L58" s="367"/>
      <c r="M58" s="367"/>
      <c r="N58" s="367"/>
      <c r="O58" s="367"/>
      <c r="P58" s="367"/>
      <c r="Q58" s="367"/>
      <c r="R58" s="368"/>
      <c r="S58" s="366">
        <f>+G58+1</f>
        <v>2</v>
      </c>
      <c r="T58" s="367"/>
      <c r="U58" s="367"/>
      <c r="V58" s="367"/>
      <c r="W58" s="367"/>
      <c r="X58" s="367"/>
      <c r="Y58" s="367"/>
      <c r="Z58" s="367"/>
      <c r="AA58" s="367"/>
      <c r="AB58" s="367"/>
      <c r="AC58" s="367"/>
      <c r="AD58" s="368"/>
      <c r="AE58" s="366">
        <f>+S58+1</f>
        <v>3</v>
      </c>
      <c r="AF58" s="367"/>
      <c r="AG58" s="367"/>
      <c r="AH58" s="367"/>
      <c r="AI58" s="367"/>
      <c r="AJ58" s="367"/>
      <c r="AK58" s="367"/>
      <c r="AL58" s="367"/>
      <c r="AM58" s="367"/>
      <c r="AN58" s="367"/>
      <c r="AO58" s="367"/>
      <c r="AP58" s="368"/>
      <c r="AQ58" s="366">
        <f>+AE58+1</f>
        <v>4</v>
      </c>
      <c r="AR58" s="367"/>
      <c r="AS58" s="367"/>
      <c r="AT58" s="367"/>
      <c r="AU58" s="367"/>
      <c r="AV58" s="367"/>
      <c r="AW58" s="367"/>
      <c r="AX58" s="367"/>
      <c r="AY58" s="367"/>
      <c r="AZ58" s="367"/>
      <c r="BA58" s="367"/>
      <c r="BB58" s="368"/>
      <c r="BC58" s="366">
        <f>+AQ58+1</f>
        <v>5</v>
      </c>
      <c r="BD58" s="367"/>
      <c r="BE58" s="367"/>
      <c r="BF58" s="367"/>
      <c r="BG58" s="367"/>
      <c r="BH58" s="367"/>
      <c r="BI58" s="367"/>
      <c r="BJ58" s="367"/>
      <c r="BK58" s="367"/>
      <c r="BL58" s="367"/>
      <c r="BM58" s="367"/>
      <c r="BN58" s="368"/>
      <c r="BO58" s="366">
        <f>+BC58+1</f>
        <v>6</v>
      </c>
      <c r="BP58" s="367"/>
      <c r="BQ58" s="367"/>
      <c r="BR58" s="367"/>
      <c r="BS58" s="367"/>
      <c r="BT58" s="367"/>
      <c r="BU58" s="367"/>
      <c r="BV58" s="367"/>
      <c r="BW58" s="367"/>
      <c r="BX58" s="367"/>
      <c r="BY58" s="367"/>
      <c r="BZ58" s="368"/>
    </row>
    <row r="59" spans="2:78" s="33" customFormat="1">
      <c r="B59" s="379"/>
      <c r="C59" s="380"/>
      <c r="D59" s="381"/>
      <c r="E59" s="34">
        <f>+E$3</f>
        <v>45523</v>
      </c>
      <c r="F59" s="35">
        <f t="shared" ref="F59:BQ59" si="28">+F$3</f>
        <v>45565</v>
      </c>
      <c r="G59" s="133">
        <f t="shared" si="28"/>
        <v>45596</v>
      </c>
      <c r="H59" s="36">
        <f t="shared" si="28"/>
        <v>45626</v>
      </c>
      <c r="I59" s="36">
        <f t="shared" si="28"/>
        <v>45657</v>
      </c>
      <c r="J59" s="36">
        <f t="shared" si="28"/>
        <v>45688</v>
      </c>
      <c r="K59" s="36">
        <f t="shared" si="28"/>
        <v>45716</v>
      </c>
      <c r="L59" s="36">
        <f t="shared" si="28"/>
        <v>45747</v>
      </c>
      <c r="M59" s="36">
        <f t="shared" si="28"/>
        <v>45777</v>
      </c>
      <c r="N59" s="36">
        <f t="shared" si="28"/>
        <v>45808</v>
      </c>
      <c r="O59" s="36">
        <f t="shared" si="28"/>
        <v>45838</v>
      </c>
      <c r="P59" s="36">
        <f t="shared" si="28"/>
        <v>45869</v>
      </c>
      <c r="Q59" s="36">
        <f t="shared" si="28"/>
        <v>45900</v>
      </c>
      <c r="R59" s="35">
        <f t="shared" si="28"/>
        <v>45930</v>
      </c>
      <c r="S59" s="34">
        <f t="shared" si="28"/>
        <v>45961</v>
      </c>
      <c r="T59" s="36">
        <f t="shared" si="28"/>
        <v>45991</v>
      </c>
      <c r="U59" s="36">
        <f t="shared" si="28"/>
        <v>46022</v>
      </c>
      <c r="V59" s="36">
        <f t="shared" si="28"/>
        <v>46053</v>
      </c>
      <c r="W59" s="36">
        <f t="shared" si="28"/>
        <v>46081</v>
      </c>
      <c r="X59" s="36">
        <f t="shared" si="28"/>
        <v>46112</v>
      </c>
      <c r="Y59" s="36">
        <f t="shared" si="28"/>
        <v>46142</v>
      </c>
      <c r="Z59" s="36">
        <f t="shared" si="28"/>
        <v>46173</v>
      </c>
      <c r="AA59" s="36">
        <f t="shared" si="28"/>
        <v>46203</v>
      </c>
      <c r="AB59" s="36">
        <f t="shared" si="28"/>
        <v>46234</v>
      </c>
      <c r="AC59" s="36">
        <f t="shared" si="28"/>
        <v>46265</v>
      </c>
      <c r="AD59" s="35">
        <f t="shared" si="28"/>
        <v>46295</v>
      </c>
      <c r="AE59" s="34">
        <f t="shared" si="28"/>
        <v>46326</v>
      </c>
      <c r="AF59" s="36">
        <f t="shared" si="28"/>
        <v>46356</v>
      </c>
      <c r="AG59" s="36">
        <f t="shared" si="28"/>
        <v>46387</v>
      </c>
      <c r="AH59" s="36">
        <f t="shared" si="28"/>
        <v>46418</v>
      </c>
      <c r="AI59" s="36">
        <f t="shared" si="28"/>
        <v>46446</v>
      </c>
      <c r="AJ59" s="36">
        <f t="shared" si="28"/>
        <v>46477</v>
      </c>
      <c r="AK59" s="36">
        <f t="shared" si="28"/>
        <v>46507</v>
      </c>
      <c r="AL59" s="36">
        <f t="shared" si="28"/>
        <v>46538</v>
      </c>
      <c r="AM59" s="36">
        <f t="shared" si="28"/>
        <v>46568</v>
      </c>
      <c r="AN59" s="36">
        <f t="shared" si="28"/>
        <v>46599</v>
      </c>
      <c r="AO59" s="36">
        <f t="shared" si="28"/>
        <v>46630</v>
      </c>
      <c r="AP59" s="35">
        <f t="shared" si="28"/>
        <v>46660</v>
      </c>
      <c r="AQ59" s="34">
        <f t="shared" si="28"/>
        <v>46691</v>
      </c>
      <c r="AR59" s="36">
        <f t="shared" si="28"/>
        <v>46721</v>
      </c>
      <c r="AS59" s="36">
        <f t="shared" si="28"/>
        <v>46752</v>
      </c>
      <c r="AT59" s="36">
        <f t="shared" si="28"/>
        <v>46783</v>
      </c>
      <c r="AU59" s="36">
        <f t="shared" si="28"/>
        <v>46812</v>
      </c>
      <c r="AV59" s="36">
        <f t="shared" si="28"/>
        <v>46843</v>
      </c>
      <c r="AW59" s="36">
        <f t="shared" si="28"/>
        <v>46873</v>
      </c>
      <c r="AX59" s="36">
        <f t="shared" si="28"/>
        <v>46904</v>
      </c>
      <c r="AY59" s="36">
        <f t="shared" si="28"/>
        <v>46934</v>
      </c>
      <c r="AZ59" s="36">
        <f t="shared" si="28"/>
        <v>46965</v>
      </c>
      <c r="BA59" s="36">
        <f t="shared" si="28"/>
        <v>46996</v>
      </c>
      <c r="BB59" s="35">
        <f t="shared" si="28"/>
        <v>47026</v>
      </c>
      <c r="BC59" s="34">
        <f t="shared" si="28"/>
        <v>47057</v>
      </c>
      <c r="BD59" s="36">
        <f t="shared" si="28"/>
        <v>47087</v>
      </c>
      <c r="BE59" s="36">
        <f t="shared" si="28"/>
        <v>47118</v>
      </c>
      <c r="BF59" s="36">
        <f t="shared" si="28"/>
        <v>47149</v>
      </c>
      <c r="BG59" s="36">
        <f t="shared" si="28"/>
        <v>47177</v>
      </c>
      <c r="BH59" s="36">
        <f t="shared" si="28"/>
        <v>47208</v>
      </c>
      <c r="BI59" s="36">
        <f t="shared" si="28"/>
        <v>47238</v>
      </c>
      <c r="BJ59" s="36">
        <f t="shared" si="28"/>
        <v>47269</v>
      </c>
      <c r="BK59" s="36">
        <f t="shared" si="28"/>
        <v>47299</v>
      </c>
      <c r="BL59" s="36">
        <f t="shared" si="28"/>
        <v>47330</v>
      </c>
      <c r="BM59" s="36">
        <f t="shared" si="28"/>
        <v>47361</v>
      </c>
      <c r="BN59" s="35">
        <f t="shared" si="28"/>
        <v>47391</v>
      </c>
      <c r="BO59" s="34">
        <f t="shared" si="28"/>
        <v>47422</v>
      </c>
      <c r="BP59" s="36">
        <f t="shared" si="28"/>
        <v>47452</v>
      </c>
      <c r="BQ59" s="36">
        <f t="shared" si="28"/>
        <v>47483</v>
      </c>
      <c r="BR59" s="36">
        <f t="shared" ref="BR59:BZ59" si="29">+BR$3</f>
        <v>47514</v>
      </c>
      <c r="BS59" s="36">
        <f t="shared" si="29"/>
        <v>47542</v>
      </c>
      <c r="BT59" s="36">
        <f t="shared" si="29"/>
        <v>47573</v>
      </c>
      <c r="BU59" s="36">
        <f t="shared" si="29"/>
        <v>47603</v>
      </c>
      <c r="BV59" s="36">
        <f t="shared" si="29"/>
        <v>47634</v>
      </c>
      <c r="BW59" s="36">
        <f t="shared" si="29"/>
        <v>47664</v>
      </c>
      <c r="BX59" s="36">
        <f t="shared" si="29"/>
        <v>47695</v>
      </c>
      <c r="BY59" s="36">
        <f t="shared" si="29"/>
        <v>47726</v>
      </c>
      <c r="BZ59" s="35">
        <f t="shared" si="29"/>
        <v>47756</v>
      </c>
    </row>
    <row r="60" spans="2:78" ht="15" customHeight="1">
      <c r="B60" s="369"/>
      <c r="C60" s="371" t="str">
        <f ca="1">+B4</f>
        <v>Gosforth</v>
      </c>
      <c r="D60" s="372"/>
      <c r="E60" s="38">
        <f>+Gosforth!H23</f>
        <v>0</v>
      </c>
      <c r="F60" s="39">
        <f>+Gosforth!I23</f>
        <v>0</v>
      </c>
      <c r="G60" s="134">
        <f>+Gosforth!J23</f>
        <v>0</v>
      </c>
      <c r="H60" s="40">
        <f>+Gosforth!K23</f>
        <v>0</v>
      </c>
      <c r="I60" s="40">
        <f>+Gosforth!L23</f>
        <v>0</v>
      </c>
      <c r="J60" s="40">
        <f>+Gosforth!M23</f>
        <v>0</v>
      </c>
      <c r="K60" s="40">
        <f>+Gosforth!N23</f>
        <v>0</v>
      </c>
      <c r="L60" s="40">
        <f>+Gosforth!O23</f>
        <v>0</v>
      </c>
      <c r="M60" s="40">
        <f>+Gosforth!P23</f>
        <v>0</v>
      </c>
      <c r="N60" s="40">
        <f>+Gosforth!Q23</f>
        <v>0</v>
      </c>
      <c r="O60" s="40">
        <f>+Gosforth!R23</f>
        <v>0</v>
      </c>
      <c r="P60" s="40">
        <f>+Gosforth!S23</f>
        <v>0</v>
      </c>
      <c r="Q60" s="40">
        <f>+Gosforth!T23</f>
        <v>0</v>
      </c>
      <c r="R60" s="39">
        <f>+Gosforth!U23</f>
        <v>0</v>
      </c>
      <c r="S60" s="38">
        <f>+Gosforth!V23</f>
        <v>0</v>
      </c>
      <c r="T60" s="40">
        <f>+Gosforth!W23</f>
        <v>0</v>
      </c>
      <c r="U60" s="40">
        <f>+Gosforth!X23</f>
        <v>0</v>
      </c>
      <c r="V60" s="40">
        <f>+Gosforth!Y23</f>
        <v>0</v>
      </c>
      <c r="W60" s="40">
        <f>+Gosforth!Z23</f>
        <v>0</v>
      </c>
      <c r="X60" s="40">
        <f>+Gosforth!AA23</f>
        <v>0</v>
      </c>
      <c r="Y60" s="40">
        <f>+Gosforth!AB23</f>
        <v>0</v>
      </c>
      <c r="Z60" s="40">
        <f>+Gosforth!AC23</f>
        <v>0</v>
      </c>
      <c r="AA60" s="40">
        <f>+Gosforth!AD23</f>
        <v>0</v>
      </c>
      <c r="AB60" s="40">
        <f>+Gosforth!AE23</f>
        <v>0</v>
      </c>
      <c r="AC60" s="40">
        <f>+Gosforth!AF23</f>
        <v>0</v>
      </c>
      <c r="AD60" s="39">
        <f>+Gosforth!AG23</f>
        <v>300000</v>
      </c>
      <c r="AE60" s="38">
        <f>+Gosforth!AH23</f>
        <v>0</v>
      </c>
      <c r="AF60" s="40">
        <f>+Gosforth!AI23</f>
        <v>0</v>
      </c>
      <c r="AG60" s="40">
        <f>+Gosforth!AJ23</f>
        <v>0</v>
      </c>
      <c r="AH60" s="40">
        <f>+Gosforth!AK23</f>
        <v>0</v>
      </c>
      <c r="AI60" s="40">
        <f>+Gosforth!AL23</f>
        <v>0</v>
      </c>
      <c r="AJ60" s="40">
        <f>+Gosforth!AM23</f>
        <v>0</v>
      </c>
      <c r="AK60" s="40">
        <f>+Gosforth!AN23</f>
        <v>0</v>
      </c>
      <c r="AL60" s="40">
        <f>+Gosforth!AO23</f>
        <v>0</v>
      </c>
      <c r="AM60" s="40">
        <f>+Gosforth!AP23</f>
        <v>0</v>
      </c>
      <c r="AN60" s="40">
        <f>+Gosforth!AQ23</f>
        <v>0</v>
      </c>
      <c r="AO60" s="40">
        <f>+Gosforth!AR23</f>
        <v>0</v>
      </c>
      <c r="AP60" s="39">
        <f>+Gosforth!AS23</f>
        <v>300000</v>
      </c>
      <c r="AQ60" s="38">
        <f>+Gosforth!AT23</f>
        <v>0</v>
      </c>
      <c r="AR60" s="40">
        <f>+Gosforth!AU23</f>
        <v>0</v>
      </c>
      <c r="AS60" s="40">
        <f>+Gosforth!AV23</f>
        <v>0</v>
      </c>
      <c r="AT60" s="40">
        <f>+Gosforth!AW23</f>
        <v>0</v>
      </c>
      <c r="AU60" s="40">
        <f>+Gosforth!AX23</f>
        <v>0</v>
      </c>
      <c r="AV60" s="40">
        <f>+Gosforth!AY23</f>
        <v>0</v>
      </c>
      <c r="AW60" s="40">
        <f>+Gosforth!AZ23</f>
        <v>0</v>
      </c>
      <c r="AX60" s="40">
        <f>+Gosforth!BA23</f>
        <v>0</v>
      </c>
      <c r="AY60" s="40">
        <f>+Gosforth!BB23</f>
        <v>0</v>
      </c>
      <c r="AZ60" s="40">
        <f>+Gosforth!BC23</f>
        <v>0</v>
      </c>
      <c r="BA60" s="40">
        <f>+Gosforth!BD23</f>
        <v>0</v>
      </c>
      <c r="BB60" s="39">
        <f>+Gosforth!BE23</f>
        <v>500000</v>
      </c>
      <c r="BC60" s="38">
        <f>+Gosforth!BF23</f>
        <v>0</v>
      </c>
      <c r="BD60" s="40">
        <f>+Gosforth!BG23</f>
        <v>0</v>
      </c>
      <c r="BE60" s="40">
        <f>+Gosforth!BH23</f>
        <v>0</v>
      </c>
      <c r="BF60" s="40">
        <f>+Gosforth!BI23</f>
        <v>0</v>
      </c>
      <c r="BG60" s="40">
        <f>+Gosforth!BJ23</f>
        <v>0</v>
      </c>
      <c r="BH60" s="40">
        <f>+Gosforth!BK23</f>
        <v>0</v>
      </c>
      <c r="BI60" s="40">
        <f>+Gosforth!BL23</f>
        <v>0</v>
      </c>
      <c r="BJ60" s="40">
        <f>+Gosforth!BM23</f>
        <v>0</v>
      </c>
      <c r="BK60" s="40">
        <f>+Gosforth!BN23</f>
        <v>0</v>
      </c>
      <c r="BL60" s="40">
        <f>+Gosforth!BO23</f>
        <v>0</v>
      </c>
      <c r="BM60" s="40">
        <f>+Gosforth!BP23</f>
        <v>0</v>
      </c>
      <c r="BN60" s="39">
        <f>+Gosforth!BQ23</f>
        <v>750000</v>
      </c>
      <c r="BO60" s="38">
        <f>+Gosforth!BR23</f>
        <v>0</v>
      </c>
      <c r="BP60" s="40">
        <f>+Gosforth!BS23</f>
        <v>0</v>
      </c>
      <c r="BQ60" s="40">
        <f>+Gosforth!BT23</f>
        <v>0</v>
      </c>
      <c r="BR60" s="40">
        <f>+Gosforth!BU23</f>
        <v>0</v>
      </c>
      <c r="BS60" s="40">
        <f>+Gosforth!BV23</f>
        <v>0</v>
      </c>
      <c r="BT60" s="40">
        <f>+Gosforth!BW23</f>
        <v>0</v>
      </c>
      <c r="BU60" s="40">
        <f>+Gosforth!BX23</f>
        <v>0</v>
      </c>
      <c r="BV60" s="40">
        <f>+Gosforth!BY23</f>
        <v>0</v>
      </c>
      <c r="BW60" s="40">
        <f>+Gosforth!BZ23</f>
        <v>0</v>
      </c>
      <c r="BX60" s="40">
        <f>+Gosforth!CA23</f>
        <v>0</v>
      </c>
      <c r="BY60" s="40">
        <f>+Gosforth!CB23</f>
        <v>0</v>
      </c>
      <c r="BZ60" s="39">
        <f>+Gosforth!CC23</f>
        <v>550000</v>
      </c>
    </row>
    <row r="61" spans="2:78">
      <c r="B61" s="370"/>
      <c r="C61" s="386" t="str">
        <f ca="1">+B8</f>
        <v>Dalpark</v>
      </c>
      <c r="D61" s="387"/>
      <c r="E61" s="42">
        <f>+Dalpark!H23</f>
        <v>0</v>
      </c>
      <c r="F61" s="43">
        <f>+Dalpark!I23</f>
        <v>0</v>
      </c>
      <c r="G61" s="135">
        <f>+Dalpark!J23</f>
        <v>0</v>
      </c>
      <c r="H61" s="44">
        <f>+Dalpark!K23</f>
        <v>0</v>
      </c>
      <c r="I61" s="44">
        <f>+Dalpark!L23</f>
        <v>0</v>
      </c>
      <c r="J61" s="44">
        <f>+Dalpark!M23</f>
        <v>0</v>
      </c>
      <c r="K61" s="44">
        <f>+Dalpark!N23</f>
        <v>0</v>
      </c>
      <c r="L61" s="44">
        <f>+Dalpark!O23</f>
        <v>0</v>
      </c>
      <c r="M61" s="44">
        <f>+Dalpark!P23</f>
        <v>0</v>
      </c>
      <c r="N61" s="44">
        <f>+Dalpark!Q23</f>
        <v>0</v>
      </c>
      <c r="O61" s="44">
        <f>+Dalpark!R23</f>
        <v>0</v>
      </c>
      <c r="P61" s="44">
        <f>+Dalpark!S23</f>
        <v>0</v>
      </c>
      <c r="Q61" s="44">
        <f>+Dalpark!T23</f>
        <v>0</v>
      </c>
      <c r="R61" s="43">
        <f>+Dalpark!U23</f>
        <v>0</v>
      </c>
      <c r="S61" s="42">
        <f>+Dalpark!V23</f>
        <v>0</v>
      </c>
      <c r="T61" s="44">
        <f>+Dalpark!W23</f>
        <v>0</v>
      </c>
      <c r="U61" s="44">
        <f>+Dalpark!X23</f>
        <v>0</v>
      </c>
      <c r="V61" s="44">
        <f>+Dalpark!Y23</f>
        <v>0</v>
      </c>
      <c r="W61" s="44">
        <f>+Dalpark!Z23</f>
        <v>0</v>
      </c>
      <c r="X61" s="44">
        <f>+Dalpark!AA23</f>
        <v>0</v>
      </c>
      <c r="Y61" s="44">
        <f>+Dalpark!AB23</f>
        <v>0</v>
      </c>
      <c r="Z61" s="44">
        <f>+Dalpark!AC23</f>
        <v>0</v>
      </c>
      <c r="AA61" s="44">
        <f>+Dalpark!AD23</f>
        <v>0</v>
      </c>
      <c r="AB61" s="44">
        <f>+Dalpark!AE23</f>
        <v>0</v>
      </c>
      <c r="AC61" s="44">
        <f>+Dalpark!AF23</f>
        <v>0</v>
      </c>
      <c r="AD61" s="43">
        <f>+Dalpark!AG23</f>
        <v>300000</v>
      </c>
      <c r="AE61" s="42">
        <f>+Dalpark!AH23</f>
        <v>0</v>
      </c>
      <c r="AF61" s="44">
        <f>+Dalpark!AI23</f>
        <v>0</v>
      </c>
      <c r="AG61" s="44">
        <f>+Dalpark!AJ23</f>
        <v>0</v>
      </c>
      <c r="AH61" s="44">
        <f>+Dalpark!AK23</f>
        <v>0</v>
      </c>
      <c r="AI61" s="44">
        <f>+Dalpark!AL23</f>
        <v>0</v>
      </c>
      <c r="AJ61" s="44">
        <f>+Dalpark!AM23</f>
        <v>0</v>
      </c>
      <c r="AK61" s="44">
        <f>+Dalpark!AN23</f>
        <v>0</v>
      </c>
      <c r="AL61" s="44">
        <f>+Dalpark!AO23</f>
        <v>0</v>
      </c>
      <c r="AM61" s="44">
        <f>+Dalpark!AP23</f>
        <v>0</v>
      </c>
      <c r="AN61" s="44">
        <f>+Dalpark!AQ23</f>
        <v>0</v>
      </c>
      <c r="AO61" s="44">
        <f>+Dalpark!AR23</f>
        <v>0</v>
      </c>
      <c r="AP61" s="43">
        <f>+Dalpark!AS23</f>
        <v>300000</v>
      </c>
      <c r="AQ61" s="42">
        <f>+Dalpark!AT23</f>
        <v>0</v>
      </c>
      <c r="AR61" s="44">
        <f>+Dalpark!AU23</f>
        <v>0</v>
      </c>
      <c r="AS61" s="44">
        <f>+Dalpark!AV23</f>
        <v>0</v>
      </c>
      <c r="AT61" s="44">
        <f>+Dalpark!AW23</f>
        <v>0</v>
      </c>
      <c r="AU61" s="44">
        <f>+Dalpark!AX23</f>
        <v>0</v>
      </c>
      <c r="AV61" s="44">
        <f>+Dalpark!AY23</f>
        <v>0</v>
      </c>
      <c r="AW61" s="44">
        <f>+Dalpark!AZ23</f>
        <v>0</v>
      </c>
      <c r="AX61" s="44">
        <f>+Dalpark!BA23</f>
        <v>0</v>
      </c>
      <c r="AY61" s="44">
        <f>+Dalpark!BB23</f>
        <v>0</v>
      </c>
      <c r="AZ61" s="44">
        <f>+Dalpark!BC23</f>
        <v>0</v>
      </c>
      <c r="BA61" s="44">
        <f>+Dalpark!BD23</f>
        <v>0</v>
      </c>
      <c r="BB61" s="43">
        <f>+Dalpark!BE23</f>
        <v>500000</v>
      </c>
      <c r="BC61" s="42">
        <f>+Dalpark!BF23</f>
        <v>0</v>
      </c>
      <c r="BD61" s="44">
        <f>+Dalpark!BG23</f>
        <v>0</v>
      </c>
      <c r="BE61" s="44">
        <f>+Dalpark!BH23</f>
        <v>0</v>
      </c>
      <c r="BF61" s="44">
        <f>+Dalpark!BI23</f>
        <v>0</v>
      </c>
      <c r="BG61" s="44">
        <f>+Dalpark!BJ23</f>
        <v>0</v>
      </c>
      <c r="BH61" s="44">
        <f>+Dalpark!BK23</f>
        <v>0</v>
      </c>
      <c r="BI61" s="44">
        <f>+Dalpark!BL23</f>
        <v>0</v>
      </c>
      <c r="BJ61" s="44">
        <f>+Dalpark!BM23</f>
        <v>0</v>
      </c>
      <c r="BK61" s="44">
        <f>+Dalpark!BN23</f>
        <v>0</v>
      </c>
      <c r="BL61" s="44">
        <f>+Dalpark!BO23</f>
        <v>0</v>
      </c>
      <c r="BM61" s="44">
        <f>+Dalpark!BP23</f>
        <v>0</v>
      </c>
      <c r="BN61" s="43">
        <f>+Dalpark!BQ23</f>
        <v>750000</v>
      </c>
      <c r="BO61" s="42">
        <f>+Dalpark!BR23</f>
        <v>0</v>
      </c>
      <c r="BP61" s="44">
        <f>+Dalpark!BS23</f>
        <v>0</v>
      </c>
      <c r="BQ61" s="44">
        <f>+Dalpark!BT23</f>
        <v>0</v>
      </c>
      <c r="BR61" s="44">
        <f>+Dalpark!BU23</f>
        <v>0</v>
      </c>
      <c r="BS61" s="44">
        <f>+Dalpark!BV23</f>
        <v>0</v>
      </c>
      <c r="BT61" s="44">
        <f>+Dalpark!BW23</f>
        <v>0</v>
      </c>
      <c r="BU61" s="44">
        <f>+Dalpark!BX23</f>
        <v>0</v>
      </c>
      <c r="BV61" s="44">
        <f>+Dalpark!BY23</f>
        <v>0</v>
      </c>
      <c r="BW61" s="44">
        <f>+Dalpark!BZ23</f>
        <v>0</v>
      </c>
      <c r="BX61" s="44">
        <f>+Dalpark!CA23</f>
        <v>0</v>
      </c>
      <c r="BY61" s="44">
        <f>+Dalpark!CB23</f>
        <v>0</v>
      </c>
      <c r="BZ61" s="43">
        <f>+Dalpark!CC23</f>
        <v>550000</v>
      </c>
    </row>
    <row r="62" spans="2:78">
      <c r="B62" s="370"/>
      <c r="C62" s="386" t="str">
        <f ca="1">+B12</f>
        <v>Leandra</v>
      </c>
      <c r="D62" s="387"/>
      <c r="E62" s="42">
        <f>+Leandra!H23</f>
        <v>0</v>
      </c>
      <c r="F62" s="43">
        <f>+Leandra!I23</f>
        <v>0</v>
      </c>
      <c r="G62" s="135">
        <f>+Leandra!J23</f>
        <v>0</v>
      </c>
      <c r="H62" s="44">
        <f>+Leandra!K23</f>
        <v>0</v>
      </c>
      <c r="I62" s="44">
        <f>+Leandra!L23</f>
        <v>0</v>
      </c>
      <c r="J62" s="44">
        <f>+Leandra!M23</f>
        <v>0</v>
      </c>
      <c r="K62" s="44">
        <f>+Leandra!N23</f>
        <v>0</v>
      </c>
      <c r="L62" s="44">
        <f>+Leandra!O23</f>
        <v>0</v>
      </c>
      <c r="M62" s="44">
        <f>+Leandra!P23</f>
        <v>0</v>
      </c>
      <c r="N62" s="44">
        <f>+Leandra!Q23</f>
        <v>0</v>
      </c>
      <c r="O62" s="44">
        <f>+Leandra!R23</f>
        <v>0</v>
      </c>
      <c r="P62" s="44">
        <f>+Leandra!S23</f>
        <v>0</v>
      </c>
      <c r="Q62" s="44">
        <f>+Leandra!T23</f>
        <v>0</v>
      </c>
      <c r="R62" s="43">
        <f>+Leandra!U23</f>
        <v>0</v>
      </c>
      <c r="S62" s="42">
        <f>+Leandra!V23</f>
        <v>0</v>
      </c>
      <c r="T62" s="44">
        <f>+Leandra!W23</f>
        <v>0</v>
      </c>
      <c r="U62" s="44">
        <f>+Leandra!X23</f>
        <v>0</v>
      </c>
      <c r="V62" s="44">
        <f>+Leandra!Y23</f>
        <v>0</v>
      </c>
      <c r="W62" s="44">
        <f>+Leandra!Z23</f>
        <v>0</v>
      </c>
      <c r="X62" s="44">
        <f>+Leandra!AA23</f>
        <v>0</v>
      </c>
      <c r="Y62" s="44">
        <f>+Leandra!AB23</f>
        <v>0</v>
      </c>
      <c r="Z62" s="44">
        <f>+Leandra!AC23</f>
        <v>0</v>
      </c>
      <c r="AA62" s="44">
        <f>+Leandra!AD23</f>
        <v>0</v>
      </c>
      <c r="AB62" s="44">
        <f>+Leandra!AE23</f>
        <v>0</v>
      </c>
      <c r="AC62" s="44">
        <f>+Leandra!AF23</f>
        <v>0</v>
      </c>
      <c r="AD62" s="43">
        <f>+Leandra!AG23</f>
        <v>260000</v>
      </c>
      <c r="AE62" s="42">
        <f>+Leandra!AH23</f>
        <v>0</v>
      </c>
      <c r="AF62" s="44">
        <f>+Leandra!AI23</f>
        <v>0</v>
      </c>
      <c r="AG62" s="44">
        <f>+Leandra!AJ23</f>
        <v>0</v>
      </c>
      <c r="AH62" s="44">
        <f>+Leandra!AK23</f>
        <v>0</v>
      </c>
      <c r="AI62" s="44">
        <f>+Leandra!AL23</f>
        <v>0</v>
      </c>
      <c r="AJ62" s="44">
        <f>+Leandra!AM23</f>
        <v>0</v>
      </c>
      <c r="AK62" s="44">
        <f>+Leandra!AN23</f>
        <v>0</v>
      </c>
      <c r="AL62" s="44">
        <f>+Leandra!AO23</f>
        <v>0</v>
      </c>
      <c r="AM62" s="44">
        <f>+Leandra!AP23</f>
        <v>0</v>
      </c>
      <c r="AN62" s="44">
        <f>+Leandra!AQ23</f>
        <v>0</v>
      </c>
      <c r="AO62" s="44">
        <f>+Leandra!AR23</f>
        <v>0</v>
      </c>
      <c r="AP62" s="43">
        <f>+Leandra!AS23</f>
        <v>260000</v>
      </c>
      <c r="AQ62" s="42">
        <f>+Leandra!AT23</f>
        <v>0</v>
      </c>
      <c r="AR62" s="44">
        <f>+Leandra!AU23</f>
        <v>0</v>
      </c>
      <c r="AS62" s="44">
        <f>+Leandra!AV23</f>
        <v>0</v>
      </c>
      <c r="AT62" s="44">
        <f>+Leandra!AW23</f>
        <v>0</v>
      </c>
      <c r="AU62" s="44">
        <f>+Leandra!AX23</f>
        <v>0</v>
      </c>
      <c r="AV62" s="44">
        <f>+Leandra!AY23</f>
        <v>0</v>
      </c>
      <c r="AW62" s="44">
        <f>+Leandra!AZ23</f>
        <v>0</v>
      </c>
      <c r="AX62" s="44">
        <f>+Leandra!BA23</f>
        <v>0</v>
      </c>
      <c r="AY62" s="44">
        <f>+Leandra!BB23</f>
        <v>0</v>
      </c>
      <c r="AZ62" s="44">
        <f>+Leandra!BC23</f>
        <v>0</v>
      </c>
      <c r="BA62" s="44">
        <f>+Leandra!BD23</f>
        <v>0</v>
      </c>
      <c r="BB62" s="43">
        <f>+Leandra!BE23</f>
        <v>460000</v>
      </c>
      <c r="BC62" s="42">
        <f>+Leandra!BF23</f>
        <v>0</v>
      </c>
      <c r="BD62" s="44">
        <f>+Leandra!BG23</f>
        <v>0</v>
      </c>
      <c r="BE62" s="44">
        <f>+Leandra!BH23</f>
        <v>0</v>
      </c>
      <c r="BF62" s="44">
        <f>+Leandra!BI23</f>
        <v>0</v>
      </c>
      <c r="BG62" s="44">
        <f>+Leandra!BJ23</f>
        <v>0</v>
      </c>
      <c r="BH62" s="44">
        <f>+Leandra!BK23</f>
        <v>0</v>
      </c>
      <c r="BI62" s="44">
        <f>+Leandra!BL23</f>
        <v>0</v>
      </c>
      <c r="BJ62" s="44">
        <f>+Leandra!BM23</f>
        <v>0</v>
      </c>
      <c r="BK62" s="44">
        <f>+Leandra!BN23</f>
        <v>0</v>
      </c>
      <c r="BL62" s="44">
        <f>+Leandra!BO23</f>
        <v>0</v>
      </c>
      <c r="BM62" s="44">
        <f>+Leandra!BP23</f>
        <v>0</v>
      </c>
      <c r="BN62" s="43">
        <f>+Leandra!BQ23</f>
        <v>710000</v>
      </c>
      <c r="BO62" s="42">
        <f>+Leandra!BR23</f>
        <v>0</v>
      </c>
      <c r="BP62" s="44">
        <f>+Leandra!BS23</f>
        <v>0</v>
      </c>
      <c r="BQ62" s="44">
        <f>+Leandra!BT23</f>
        <v>0</v>
      </c>
      <c r="BR62" s="44">
        <f>+Leandra!BU23</f>
        <v>0</v>
      </c>
      <c r="BS62" s="44">
        <f>+Leandra!BV23</f>
        <v>0</v>
      </c>
      <c r="BT62" s="44">
        <f>+Leandra!BW23</f>
        <v>0</v>
      </c>
      <c r="BU62" s="44">
        <f>+Leandra!BX23</f>
        <v>0</v>
      </c>
      <c r="BV62" s="44">
        <f>+Leandra!BY23</f>
        <v>0</v>
      </c>
      <c r="BW62" s="44">
        <f>+Leandra!BZ23</f>
        <v>0</v>
      </c>
      <c r="BX62" s="44">
        <f>+Leandra!CA23</f>
        <v>0</v>
      </c>
      <c r="BY62" s="44">
        <f>+Leandra!CB23</f>
        <v>0</v>
      </c>
      <c r="BZ62" s="43">
        <f>+Leandra!CC23</f>
        <v>510000</v>
      </c>
    </row>
    <row r="63" spans="2:78">
      <c r="B63" s="370"/>
      <c r="C63" s="386" t="str">
        <f ca="1">+B16</f>
        <v>Trichardt</v>
      </c>
      <c r="D63" s="387"/>
      <c r="E63" s="42">
        <f>+Trichardt!H23</f>
        <v>0</v>
      </c>
      <c r="F63" s="43">
        <f>+Trichardt!I23</f>
        <v>0</v>
      </c>
      <c r="G63" s="135">
        <f>+Trichardt!J23</f>
        <v>0</v>
      </c>
      <c r="H63" s="44">
        <f>+Trichardt!K23</f>
        <v>0</v>
      </c>
      <c r="I63" s="44">
        <f>+Trichardt!L23</f>
        <v>0</v>
      </c>
      <c r="J63" s="44">
        <f>+Trichardt!M23</f>
        <v>0</v>
      </c>
      <c r="K63" s="44">
        <f>+Trichardt!N23</f>
        <v>0</v>
      </c>
      <c r="L63" s="44">
        <f>+Trichardt!O23</f>
        <v>0</v>
      </c>
      <c r="M63" s="44">
        <f>+Trichardt!P23</f>
        <v>0</v>
      </c>
      <c r="N63" s="44">
        <f>+Trichardt!Q23</f>
        <v>0</v>
      </c>
      <c r="O63" s="44">
        <f>+Trichardt!R23</f>
        <v>0</v>
      </c>
      <c r="P63" s="44">
        <f>+Trichardt!S23</f>
        <v>0</v>
      </c>
      <c r="Q63" s="44">
        <f>+Trichardt!T23</f>
        <v>0</v>
      </c>
      <c r="R63" s="43">
        <f>+Trichardt!U23</f>
        <v>0</v>
      </c>
      <c r="S63" s="42">
        <f>+Trichardt!V23</f>
        <v>0</v>
      </c>
      <c r="T63" s="44">
        <f>+Trichardt!W23</f>
        <v>0</v>
      </c>
      <c r="U63" s="44">
        <f>+Trichardt!X23</f>
        <v>0</v>
      </c>
      <c r="V63" s="44">
        <f>+Trichardt!Y23</f>
        <v>0</v>
      </c>
      <c r="W63" s="44">
        <f>+Trichardt!Z23</f>
        <v>0</v>
      </c>
      <c r="X63" s="44">
        <f>+Trichardt!AA23</f>
        <v>0</v>
      </c>
      <c r="Y63" s="44">
        <f>+Trichardt!AB23</f>
        <v>0</v>
      </c>
      <c r="Z63" s="44">
        <f>+Trichardt!AC23</f>
        <v>0</v>
      </c>
      <c r="AA63" s="44">
        <f>+Trichardt!AD23</f>
        <v>0</v>
      </c>
      <c r="AB63" s="44">
        <f>+Trichardt!AE23</f>
        <v>0</v>
      </c>
      <c r="AC63" s="44">
        <f>+Trichardt!AF23</f>
        <v>0</v>
      </c>
      <c r="AD63" s="43">
        <f>+Trichardt!AG23</f>
        <v>260000</v>
      </c>
      <c r="AE63" s="42">
        <f>+Trichardt!AH23</f>
        <v>0</v>
      </c>
      <c r="AF63" s="44">
        <f>+Trichardt!AI23</f>
        <v>0</v>
      </c>
      <c r="AG63" s="44">
        <f>+Trichardt!AJ23</f>
        <v>0</v>
      </c>
      <c r="AH63" s="44">
        <f>+Trichardt!AK23</f>
        <v>0</v>
      </c>
      <c r="AI63" s="44">
        <f>+Trichardt!AL23</f>
        <v>0</v>
      </c>
      <c r="AJ63" s="44">
        <f>+Trichardt!AM23</f>
        <v>0</v>
      </c>
      <c r="AK63" s="44">
        <f>+Trichardt!AN23</f>
        <v>0</v>
      </c>
      <c r="AL63" s="44">
        <f>+Trichardt!AO23</f>
        <v>0</v>
      </c>
      <c r="AM63" s="44">
        <f>+Trichardt!AP23</f>
        <v>0</v>
      </c>
      <c r="AN63" s="44">
        <f>+Trichardt!AQ23</f>
        <v>0</v>
      </c>
      <c r="AO63" s="44">
        <f>+Trichardt!AR23</f>
        <v>0</v>
      </c>
      <c r="AP63" s="43">
        <f>+Trichardt!AS23</f>
        <v>260000</v>
      </c>
      <c r="AQ63" s="42">
        <f>+Trichardt!AT23</f>
        <v>0</v>
      </c>
      <c r="AR63" s="44">
        <f>+Trichardt!AU23</f>
        <v>0</v>
      </c>
      <c r="AS63" s="44">
        <f>+Trichardt!AV23</f>
        <v>0</v>
      </c>
      <c r="AT63" s="44">
        <f>+Trichardt!AW23</f>
        <v>0</v>
      </c>
      <c r="AU63" s="44">
        <f>+Trichardt!AX23</f>
        <v>0</v>
      </c>
      <c r="AV63" s="44">
        <f>+Trichardt!AY23</f>
        <v>0</v>
      </c>
      <c r="AW63" s="44">
        <f>+Trichardt!AZ23</f>
        <v>0</v>
      </c>
      <c r="AX63" s="44">
        <f>+Trichardt!BA23</f>
        <v>0</v>
      </c>
      <c r="AY63" s="44">
        <f>+Trichardt!BB23</f>
        <v>0</v>
      </c>
      <c r="AZ63" s="44">
        <f>+Trichardt!BC23</f>
        <v>0</v>
      </c>
      <c r="BA63" s="44">
        <f>+Trichardt!BD23</f>
        <v>0</v>
      </c>
      <c r="BB63" s="43">
        <f>+Trichardt!BE23</f>
        <v>460000</v>
      </c>
      <c r="BC63" s="42">
        <f>+Trichardt!BF23</f>
        <v>0</v>
      </c>
      <c r="BD63" s="44">
        <f>+Trichardt!BG23</f>
        <v>0</v>
      </c>
      <c r="BE63" s="44">
        <f>+Trichardt!BH23</f>
        <v>0</v>
      </c>
      <c r="BF63" s="44">
        <f>+Trichardt!BI23</f>
        <v>0</v>
      </c>
      <c r="BG63" s="44">
        <f>+Trichardt!BJ23</f>
        <v>0</v>
      </c>
      <c r="BH63" s="44">
        <f>+Trichardt!BK23</f>
        <v>0</v>
      </c>
      <c r="BI63" s="44">
        <f>+Trichardt!BL23</f>
        <v>0</v>
      </c>
      <c r="BJ63" s="44">
        <f>+Trichardt!BM23</f>
        <v>0</v>
      </c>
      <c r="BK63" s="44">
        <f>+Trichardt!BN23</f>
        <v>0</v>
      </c>
      <c r="BL63" s="44">
        <f>+Trichardt!BO23</f>
        <v>0</v>
      </c>
      <c r="BM63" s="44">
        <f>+Trichardt!BP23</f>
        <v>0</v>
      </c>
      <c r="BN63" s="43">
        <f>+Trichardt!BQ23</f>
        <v>710000</v>
      </c>
      <c r="BO63" s="42">
        <f>+Trichardt!BR23</f>
        <v>0</v>
      </c>
      <c r="BP63" s="44">
        <f>+Trichardt!BS23</f>
        <v>0</v>
      </c>
      <c r="BQ63" s="44">
        <f>+Trichardt!BT23</f>
        <v>0</v>
      </c>
      <c r="BR63" s="44">
        <f>+Trichardt!BU23</f>
        <v>0</v>
      </c>
      <c r="BS63" s="44">
        <f>+Trichardt!BV23</f>
        <v>0</v>
      </c>
      <c r="BT63" s="44">
        <f>+Trichardt!BW23</f>
        <v>0</v>
      </c>
      <c r="BU63" s="44">
        <f>+Trichardt!BX23</f>
        <v>0</v>
      </c>
      <c r="BV63" s="44">
        <f>+Trichardt!BY23</f>
        <v>0</v>
      </c>
      <c r="BW63" s="44">
        <f>+Trichardt!BZ23</f>
        <v>0</v>
      </c>
      <c r="BX63" s="44">
        <f>+Trichardt!CA23</f>
        <v>0</v>
      </c>
      <c r="BY63" s="44">
        <f>+Trichardt!CB23</f>
        <v>0</v>
      </c>
      <c r="BZ63" s="43">
        <f>+Trichardt!CC23</f>
        <v>510000</v>
      </c>
    </row>
    <row r="64" spans="2:78">
      <c r="B64" s="370"/>
      <c r="C64" s="386" t="str">
        <f ca="1">+B20</f>
        <v>Ermelo</v>
      </c>
      <c r="D64" s="387"/>
      <c r="E64" s="42">
        <f>+Ermelo!H23</f>
        <v>0</v>
      </c>
      <c r="F64" s="43">
        <f>+Ermelo!I23</f>
        <v>0</v>
      </c>
      <c r="G64" s="135">
        <f>+Ermelo!J23</f>
        <v>0</v>
      </c>
      <c r="H64" s="44">
        <f>+Ermelo!K23</f>
        <v>0</v>
      </c>
      <c r="I64" s="44">
        <f>+Ermelo!L23</f>
        <v>0</v>
      </c>
      <c r="J64" s="44">
        <f>+Ermelo!M23</f>
        <v>0</v>
      </c>
      <c r="K64" s="44">
        <f>+Ermelo!N23</f>
        <v>0</v>
      </c>
      <c r="L64" s="44">
        <f>+Ermelo!O23</f>
        <v>0</v>
      </c>
      <c r="M64" s="44">
        <f>+Ermelo!P23</f>
        <v>0</v>
      </c>
      <c r="N64" s="44">
        <f>+Ermelo!Q23</f>
        <v>0</v>
      </c>
      <c r="O64" s="44">
        <f>+Ermelo!R23</f>
        <v>0</v>
      </c>
      <c r="P64" s="44">
        <f>+Ermelo!S23</f>
        <v>0</v>
      </c>
      <c r="Q64" s="44">
        <f>+Ermelo!T23</f>
        <v>0</v>
      </c>
      <c r="R64" s="43">
        <f>+Ermelo!U23</f>
        <v>0</v>
      </c>
      <c r="S64" s="42">
        <f>+Ermelo!V23</f>
        <v>0</v>
      </c>
      <c r="T64" s="44">
        <f>+Ermelo!W23</f>
        <v>0</v>
      </c>
      <c r="U64" s="44">
        <f>+Ermelo!X23</f>
        <v>0</v>
      </c>
      <c r="V64" s="44">
        <f>+Ermelo!Y23</f>
        <v>0</v>
      </c>
      <c r="W64" s="44">
        <f>+Ermelo!Z23</f>
        <v>0</v>
      </c>
      <c r="X64" s="44">
        <f>+Ermelo!AA23</f>
        <v>0</v>
      </c>
      <c r="Y64" s="44">
        <f>+Ermelo!AB23</f>
        <v>0</v>
      </c>
      <c r="Z64" s="44">
        <f>+Ermelo!AC23</f>
        <v>0</v>
      </c>
      <c r="AA64" s="44">
        <f>+Ermelo!AD23</f>
        <v>0</v>
      </c>
      <c r="AB64" s="44">
        <f>+Ermelo!AE23</f>
        <v>0</v>
      </c>
      <c r="AC64" s="44">
        <f>+Ermelo!AF23</f>
        <v>0</v>
      </c>
      <c r="AD64" s="43">
        <f>+Ermelo!AG23</f>
        <v>260000</v>
      </c>
      <c r="AE64" s="42">
        <f>+Ermelo!AH23</f>
        <v>0</v>
      </c>
      <c r="AF64" s="44">
        <f>+Ermelo!AI23</f>
        <v>0</v>
      </c>
      <c r="AG64" s="44">
        <f>+Ermelo!AJ23</f>
        <v>0</v>
      </c>
      <c r="AH64" s="44">
        <f>+Ermelo!AK23</f>
        <v>0</v>
      </c>
      <c r="AI64" s="44">
        <f>+Ermelo!AL23</f>
        <v>0</v>
      </c>
      <c r="AJ64" s="44">
        <f>+Ermelo!AM23</f>
        <v>0</v>
      </c>
      <c r="AK64" s="44">
        <f>+Ermelo!AN23</f>
        <v>0</v>
      </c>
      <c r="AL64" s="44">
        <f>+Ermelo!AO23</f>
        <v>0</v>
      </c>
      <c r="AM64" s="44">
        <f>+Ermelo!AP23</f>
        <v>0</v>
      </c>
      <c r="AN64" s="44">
        <f>+Ermelo!AQ23</f>
        <v>0</v>
      </c>
      <c r="AO64" s="44">
        <f>+Ermelo!AR23</f>
        <v>0</v>
      </c>
      <c r="AP64" s="43">
        <f>+Ermelo!AS23</f>
        <v>260000</v>
      </c>
      <c r="AQ64" s="42">
        <f>+Ermelo!AT23</f>
        <v>0</v>
      </c>
      <c r="AR64" s="44">
        <f>+Ermelo!AU23</f>
        <v>0</v>
      </c>
      <c r="AS64" s="44">
        <f>+Ermelo!AV23</f>
        <v>0</v>
      </c>
      <c r="AT64" s="44">
        <f>+Ermelo!AW23</f>
        <v>0</v>
      </c>
      <c r="AU64" s="44">
        <f>+Ermelo!AX23</f>
        <v>0</v>
      </c>
      <c r="AV64" s="44">
        <f>+Ermelo!AY23</f>
        <v>0</v>
      </c>
      <c r="AW64" s="44">
        <f>+Ermelo!AZ23</f>
        <v>0</v>
      </c>
      <c r="AX64" s="44">
        <f>+Ermelo!BA23</f>
        <v>0</v>
      </c>
      <c r="AY64" s="44">
        <f>+Ermelo!BB23</f>
        <v>0</v>
      </c>
      <c r="AZ64" s="44">
        <f>+Ermelo!BC23</f>
        <v>0</v>
      </c>
      <c r="BA64" s="44">
        <f>+Ermelo!BD23</f>
        <v>0</v>
      </c>
      <c r="BB64" s="43">
        <f>+Ermelo!BE23</f>
        <v>460000</v>
      </c>
      <c r="BC64" s="42">
        <f>+Ermelo!BF23</f>
        <v>0</v>
      </c>
      <c r="BD64" s="44">
        <f>+Ermelo!BG23</f>
        <v>0</v>
      </c>
      <c r="BE64" s="44">
        <f>+Ermelo!BH23</f>
        <v>0</v>
      </c>
      <c r="BF64" s="44">
        <f>+Ermelo!BI23</f>
        <v>0</v>
      </c>
      <c r="BG64" s="44">
        <f>+Ermelo!BJ23</f>
        <v>0</v>
      </c>
      <c r="BH64" s="44">
        <f>+Ermelo!BK23</f>
        <v>0</v>
      </c>
      <c r="BI64" s="44">
        <f>+Ermelo!BL23</f>
        <v>0</v>
      </c>
      <c r="BJ64" s="44">
        <f>+Ermelo!BM23</f>
        <v>0</v>
      </c>
      <c r="BK64" s="44">
        <f>+Ermelo!BN23</f>
        <v>0</v>
      </c>
      <c r="BL64" s="44">
        <f>+Ermelo!BO23</f>
        <v>0</v>
      </c>
      <c r="BM64" s="44">
        <f>+Ermelo!BP23</f>
        <v>0</v>
      </c>
      <c r="BN64" s="43">
        <f>+Ermelo!BQ23</f>
        <v>710000</v>
      </c>
      <c r="BO64" s="42">
        <f>+Ermelo!BR23</f>
        <v>0</v>
      </c>
      <c r="BP64" s="44">
        <f>+Ermelo!BS23</f>
        <v>0</v>
      </c>
      <c r="BQ64" s="44">
        <f>+Ermelo!BT23</f>
        <v>0</v>
      </c>
      <c r="BR64" s="44">
        <f>+Ermelo!BU23</f>
        <v>0</v>
      </c>
      <c r="BS64" s="44">
        <f>+Ermelo!BV23</f>
        <v>0</v>
      </c>
      <c r="BT64" s="44">
        <f>+Ermelo!BW23</f>
        <v>0</v>
      </c>
      <c r="BU64" s="44">
        <f>+Ermelo!BX23</f>
        <v>0</v>
      </c>
      <c r="BV64" s="44">
        <f>+Ermelo!BY23</f>
        <v>0</v>
      </c>
      <c r="BW64" s="44">
        <f>+Ermelo!BZ23</f>
        <v>0</v>
      </c>
      <c r="BX64" s="44">
        <f>+Ermelo!CA23</f>
        <v>0</v>
      </c>
      <c r="BY64" s="44">
        <f>+Ermelo!CB23</f>
        <v>0</v>
      </c>
      <c r="BZ64" s="43">
        <f>+Ermelo!CC23</f>
        <v>510000</v>
      </c>
    </row>
    <row r="65" spans="2:78" ht="15" customHeight="1">
      <c r="B65" s="373" t="s">
        <v>17</v>
      </c>
      <c r="C65" s="374"/>
      <c r="D65" s="375"/>
      <c r="E65" s="51">
        <f t="shared" ref="E65:BP65" si="30">+SUM(E60:E64)</f>
        <v>0</v>
      </c>
      <c r="F65" s="52">
        <f t="shared" si="30"/>
        <v>0</v>
      </c>
      <c r="G65" s="138">
        <f t="shared" si="30"/>
        <v>0</v>
      </c>
      <c r="H65" s="117">
        <f t="shared" si="30"/>
        <v>0</v>
      </c>
      <c r="I65" s="117">
        <f t="shared" si="30"/>
        <v>0</v>
      </c>
      <c r="J65" s="117">
        <f t="shared" si="30"/>
        <v>0</v>
      </c>
      <c r="K65" s="117">
        <f t="shared" si="30"/>
        <v>0</v>
      </c>
      <c r="L65" s="117">
        <f t="shared" si="30"/>
        <v>0</v>
      </c>
      <c r="M65" s="117">
        <f t="shared" si="30"/>
        <v>0</v>
      </c>
      <c r="N65" s="117">
        <f t="shared" si="30"/>
        <v>0</v>
      </c>
      <c r="O65" s="117">
        <f t="shared" si="30"/>
        <v>0</v>
      </c>
      <c r="P65" s="117">
        <f t="shared" si="30"/>
        <v>0</v>
      </c>
      <c r="Q65" s="117">
        <f t="shared" si="30"/>
        <v>0</v>
      </c>
      <c r="R65" s="52">
        <f t="shared" si="30"/>
        <v>0</v>
      </c>
      <c r="S65" s="51">
        <f t="shared" si="30"/>
        <v>0</v>
      </c>
      <c r="T65" s="117">
        <f t="shared" si="30"/>
        <v>0</v>
      </c>
      <c r="U65" s="117">
        <f t="shared" si="30"/>
        <v>0</v>
      </c>
      <c r="V65" s="117">
        <f t="shared" si="30"/>
        <v>0</v>
      </c>
      <c r="W65" s="117">
        <f t="shared" si="30"/>
        <v>0</v>
      </c>
      <c r="X65" s="117">
        <f t="shared" si="30"/>
        <v>0</v>
      </c>
      <c r="Y65" s="117">
        <f t="shared" si="30"/>
        <v>0</v>
      </c>
      <c r="Z65" s="117">
        <f t="shared" si="30"/>
        <v>0</v>
      </c>
      <c r="AA65" s="117">
        <f t="shared" si="30"/>
        <v>0</v>
      </c>
      <c r="AB65" s="117">
        <f t="shared" si="30"/>
        <v>0</v>
      </c>
      <c r="AC65" s="117">
        <f t="shared" si="30"/>
        <v>0</v>
      </c>
      <c r="AD65" s="52">
        <f t="shared" si="30"/>
        <v>1380000</v>
      </c>
      <c r="AE65" s="51">
        <f t="shared" si="30"/>
        <v>0</v>
      </c>
      <c r="AF65" s="117">
        <f t="shared" si="30"/>
        <v>0</v>
      </c>
      <c r="AG65" s="117">
        <f t="shared" si="30"/>
        <v>0</v>
      </c>
      <c r="AH65" s="117">
        <f t="shared" si="30"/>
        <v>0</v>
      </c>
      <c r="AI65" s="117">
        <f t="shared" si="30"/>
        <v>0</v>
      </c>
      <c r="AJ65" s="117">
        <f t="shared" si="30"/>
        <v>0</v>
      </c>
      <c r="AK65" s="117">
        <f t="shared" si="30"/>
        <v>0</v>
      </c>
      <c r="AL65" s="117">
        <f t="shared" si="30"/>
        <v>0</v>
      </c>
      <c r="AM65" s="117">
        <f t="shared" si="30"/>
        <v>0</v>
      </c>
      <c r="AN65" s="117">
        <f t="shared" si="30"/>
        <v>0</v>
      </c>
      <c r="AO65" s="117">
        <f t="shared" si="30"/>
        <v>0</v>
      </c>
      <c r="AP65" s="52">
        <f t="shared" si="30"/>
        <v>1380000</v>
      </c>
      <c r="AQ65" s="51">
        <f t="shared" si="30"/>
        <v>0</v>
      </c>
      <c r="AR65" s="117">
        <f t="shared" si="30"/>
        <v>0</v>
      </c>
      <c r="AS65" s="117">
        <f t="shared" si="30"/>
        <v>0</v>
      </c>
      <c r="AT65" s="117">
        <f t="shared" si="30"/>
        <v>0</v>
      </c>
      <c r="AU65" s="117">
        <f t="shared" si="30"/>
        <v>0</v>
      </c>
      <c r="AV65" s="117">
        <f t="shared" si="30"/>
        <v>0</v>
      </c>
      <c r="AW65" s="117">
        <f t="shared" si="30"/>
        <v>0</v>
      </c>
      <c r="AX65" s="117">
        <f t="shared" si="30"/>
        <v>0</v>
      </c>
      <c r="AY65" s="117">
        <f t="shared" si="30"/>
        <v>0</v>
      </c>
      <c r="AZ65" s="117">
        <f t="shared" si="30"/>
        <v>0</v>
      </c>
      <c r="BA65" s="117">
        <f t="shared" si="30"/>
        <v>0</v>
      </c>
      <c r="BB65" s="52">
        <f t="shared" si="30"/>
        <v>2380000</v>
      </c>
      <c r="BC65" s="51">
        <f t="shared" si="30"/>
        <v>0</v>
      </c>
      <c r="BD65" s="117">
        <f t="shared" si="30"/>
        <v>0</v>
      </c>
      <c r="BE65" s="117">
        <f t="shared" si="30"/>
        <v>0</v>
      </c>
      <c r="BF65" s="117">
        <f t="shared" si="30"/>
        <v>0</v>
      </c>
      <c r="BG65" s="117">
        <f t="shared" si="30"/>
        <v>0</v>
      </c>
      <c r="BH65" s="117">
        <f t="shared" si="30"/>
        <v>0</v>
      </c>
      <c r="BI65" s="117">
        <f t="shared" si="30"/>
        <v>0</v>
      </c>
      <c r="BJ65" s="117">
        <f t="shared" si="30"/>
        <v>0</v>
      </c>
      <c r="BK65" s="117">
        <f t="shared" si="30"/>
        <v>0</v>
      </c>
      <c r="BL65" s="117">
        <f t="shared" si="30"/>
        <v>0</v>
      </c>
      <c r="BM65" s="117">
        <f t="shared" si="30"/>
        <v>0</v>
      </c>
      <c r="BN65" s="52">
        <f t="shared" si="30"/>
        <v>3630000</v>
      </c>
      <c r="BO65" s="51">
        <f t="shared" si="30"/>
        <v>0</v>
      </c>
      <c r="BP65" s="117">
        <f t="shared" si="30"/>
        <v>0</v>
      </c>
      <c r="BQ65" s="117">
        <f t="shared" ref="BQ65:BZ65" si="31">+SUM(BQ60:BQ64)</f>
        <v>0</v>
      </c>
      <c r="BR65" s="117">
        <f t="shared" si="31"/>
        <v>0</v>
      </c>
      <c r="BS65" s="117">
        <f t="shared" si="31"/>
        <v>0</v>
      </c>
      <c r="BT65" s="117">
        <f t="shared" si="31"/>
        <v>0</v>
      </c>
      <c r="BU65" s="117">
        <f t="shared" si="31"/>
        <v>0</v>
      </c>
      <c r="BV65" s="117">
        <f t="shared" si="31"/>
        <v>0</v>
      </c>
      <c r="BW65" s="117">
        <f t="shared" si="31"/>
        <v>0</v>
      </c>
      <c r="BX65" s="117">
        <f t="shared" si="31"/>
        <v>0</v>
      </c>
      <c r="BY65" s="117">
        <f t="shared" si="31"/>
        <v>0</v>
      </c>
      <c r="BZ65" s="52">
        <f t="shared" si="31"/>
        <v>2630000</v>
      </c>
    </row>
    <row r="66" spans="2:78" ht="15" customHeight="1"/>
    <row r="67" spans="2:78">
      <c r="B67" s="376" t="s">
        <v>5</v>
      </c>
      <c r="C67" s="377"/>
      <c r="D67" s="378"/>
      <c r="E67" s="382" t="s">
        <v>7</v>
      </c>
      <c r="F67" s="383"/>
      <c r="G67" s="367">
        <v>1</v>
      </c>
      <c r="H67" s="367"/>
      <c r="I67" s="367"/>
      <c r="J67" s="367"/>
      <c r="K67" s="367"/>
      <c r="L67" s="367"/>
      <c r="M67" s="367"/>
      <c r="N67" s="367"/>
      <c r="O67" s="367"/>
      <c r="P67" s="367"/>
      <c r="Q67" s="367"/>
      <c r="R67" s="368"/>
      <c r="S67" s="366">
        <f>+G67+1</f>
        <v>2</v>
      </c>
      <c r="T67" s="367"/>
      <c r="U67" s="367"/>
      <c r="V67" s="367"/>
      <c r="W67" s="367"/>
      <c r="X67" s="367"/>
      <c r="Y67" s="367"/>
      <c r="Z67" s="367"/>
      <c r="AA67" s="367"/>
      <c r="AB67" s="367"/>
      <c r="AC67" s="367"/>
      <c r="AD67" s="368"/>
      <c r="AE67" s="366">
        <f>+S67+1</f>
        <v>3</v>
      </c>
      <c r="AF67" s="367"/>
      <c r="AG67" s="367"/>
      <c r="AH67" s="367"/>
      <c r="AI67" s="367"/>
      <c r="AJ67" s="367"/>
      <c r="AK67" s="367"/>
      <c r="AL67" s="367"/>
      <c r="AM67" s="367"/>
      <c r="AN67" s="367"/>
      <c r="AO67" s="367"/>
      <c r="AP67" s="368"/>
      <c r="AQ67" s="366">
        <f>+AE67+1</f>
        <v>4</v>
      </c>
      <c r="AR67" s="367"/>
      <c r="AS67" s="367"/>
      <c r="AT67" s="367"/>
      <c r="AU67" s="367"/>
      <c r="AV67" s="367"/>
      <c r="AW67" s="367"/>
      <c r="AX67" s="367"/>
      <c r="AY67" s="367"/>
      <c r="AZ67" s="367"/>
      <c r="BA67" s="367"/>
      <c r="BB67" s="368"/>
      <c r="BC67" s="366">
        <f>+AQ67+1</f>
        <v>5</v>
      </c>
      <c r="BD67" s="367"/>
      <c r="BE67" s="367"/>
      <c r="BF67" s="367"/>
      <c r="BG67" s="367"/>
      <c r="BH67" s="367"/>
      <c r="BI67" s="367"/>
      <c r="BJ67" s="367"/>
      <c r="BK67" s="367"/>
      <c r="BL67" s="367"/>
      <c r="BM67" s="367"/>
      <c r="BN67" s="368"/>
      <c r="BO67" s="366">
        <f>+BC67+1</f>
        <v>6</v>
      </c>
      <c r="BP67" s="367"/>
      <c r="BQ67" s="367"/>
      <c r="BR67" s="367"/>
      <c r="BS67" s="367"/>
      <c r="BT67" s="367"/>
      <c r="BU67" s="367"/>
      <c r="BV67" s="367"/>
      <c r="BW67" s="367"/>
      <c r="BX67" s="367"/>
      <c r="BY67" s="367"/>
      <c r="BZ67" s="368"/>
    </row>
    <row r="68" spans="2:78" s="33" customFormat="1">
      <c r="B68" s="379"/>
      <c r="C68" s="380"/>
      <c r="D68" s="381"/>
      <c r="E68" s="34">
        <f>+E$3</f>
        <v>45523</v>
      </c>
      <c r="F68" s="35">
        <f t="shared" ref="F68:BQ68" si="32">+F$3</f>
        <v>45565</v>
      </c>
      <c r="G68" s="133">
        <f t="shared" si="32"/>
        <v>45596</v>
      </c>
      <c r="H68" s="36">
        <f t="shared" si="32"/>
        <v>45626</v>
      </c>
      <c r="I68" s="36">
        <f t="shared" si="32"/>
        <v>45657</v>
      </c>
      <c r="J68" s="36">
        <f t="shared" si="32"/>
        <v>45688</v>
      </c>
      <c r="K68" s="36">
        <f t="shared" si="32"/>
        <v>45716</v>
      </c>
      <c r="L68" s="36">
        <f t="shared" si="32"/>
        <v>45747</v>
      </c>
      <c r="M68" s="36">
        <f t="shared" si="32"/>
        <v>45777</v>
      </c>
      <c r="N68" s="36">
        <f t="shared" si="32"/>
        <v>45808</v>
      </c>
      <c r="O68" s="36">
        <f t="shared" si="32"/>
        <v>45838</v>
      </c>
      <c r="P68" s="36">
        <f t="shared" si="32"/>
        <v>45869</v>
      </c>
      <c r="Q68" s="36">
        <f t="shared" si="32"/>
        <v>45900</v>
      </c>
      <c r="R68" s="35">
        <f t="shared" si="32"/>
        <v>45930</v>
      </c>
      <c r="S68" s="34">
        <f t="shared" si="32"/>
        <v>45961</v>
      </c>
      <c r="T68" s="36">
        <f t="shared" si="32"/>
        <v>45991</v>
      </c>
      <c r="U68" s="36">
        <f t="shared" si="32"/>
        <v>46022</v>
      </c>
      <c r="V68" s="36">
        <f t="shared" si="32"/>
        <v>46053</v>
      </c>
      <c r="W68" s="36">
        <f t="shared" si="32"/>
        <v>46081</v>
      </c>
      <c r="X68" s="36">
        <f t="shared" si="32"/>
        <v>46112</v>
      </c>
      <c r="Y68" s="36">
        <f t="shared" si="32"/>
        <v>46142</v>
      </c>
      <c r="Z68" s="36">
        <f t="shared" si="32"/>
        <v>46173</v>
      </c>
      <c r="AA68" s="36">
        <f t="shared" si="32"/>
        <v>46203</v>
      </c>
      <c r="AB68" s="36">
        <f t="shared" si="32"/>
        <v>46234</v>
      </c>
      <c r="AC68" s="36">
        <f t="shared" si="32"/>
        <v>46265</v>
      </c>
      <c r="AD68" s="35">
        <f t="shared" si="32"/>
        <v>46295</v>
      </c>
      <c r="AE68" s="34">
        <f t="shared" si="32"/>
        <v>46326</v>
      </c>
      <c r="AF68" s="36">
        <f t="shared" si="32"/>
        <v>46356</v>
      </c>
      <c r="AG68" s="36">
        <f t="shared" si="32"/>
        <v>46387</v>
      </c>
      <c r="AH68" s="36">
        <f t="shared" si="32"/>
        <v>46418</v>
      </c>
      <c r="AI68" s="36">
        <f t="shared" si="32"/>
        <v>46446</v>
      </c>
      <c r="AJ68" s="36">
        <f t="shared" si="32"/>
        <v>46477</v>
      </c>
      <c r="AK68" s="36">
        <f t="shared" si="32"/>
        <v>46507</v>
      </c>
      <c r="AL68" s="36">
        <f t="shared" si="32"/>
        <v>46538</v>
      </c>
      <c r="AM68" s="36">
        <f t="shared" si="32"/>
        <v>46568</v>
      </c>
      <c r="AN68" s="36">
        <f t="shared" si="32"/>
        <v>46599</v>
      </c>
      <c r="AO68" s="36">
        <f t="shared" si="32"/>
        <v>46630</v>
      </c>
      <c r="AP68" s="35">
        <f t="shared" si="32"/>
        <v>46660</v>
      </c>
      <c r="AQ68" s="34">
        <f t="shared" si="32"/>
        <v>46691</v>
      </c>
      <c r="AR68" s="36">
        <f t="shared" si="32"/>
        <v>46721</v>
      </c>
      <c r="AS68" s="36">
        <f t="shared" si="32"/>
        <v>46752</v>
      </c>
      <c r="AT68" s="36">
        <f t="shared" si="32"/>
        <v>46783</v>
      </c>
      <c r="AU68" s="36">
        <f t="shared" si="32"/>
        <v>46812</v>
      </c>
      <c r="AV68" s="36">
        <f t="shared" si="32"/>
        <v>46843</v>
      </c>
      <c r="AW68" s="36">
        <f t="shared" si="32"/>
        <v>46873</v>
      </c>
      <c r="AX68" s="36">
        <f t="shared" si="32"/>
        <v>46904</v>
      </c>
      <c r="AY68" s="36">
        <f t="shared" si="32"/>
        <v>46934</v>
      </c>
      <c r="AZ68" s="36">
        <f t="shared" si="32"/>
        <v>46965</v>
      </c>
      <c r="BA68" s="36">
        <f t="shared" si="32"/>
        <v>46996</v>
      </c>
      <c r="BB68" s="35">
        <f t="shared" si="32"/>
        <v>47026</v>
      </c>
      <c r="BC68" s="34">
        <f t="shared" si="32"/>
        <v>47057</v>
      </c>
      <c r="BD68" s="36">
        <f t="shared" si="32"/>
        <v>47087</v>
      </c>
      <c r="BE68" s="36">
        <f t="shared" si="32"/>
        <v>47118</v>
      </c>
      <c r="BF68" s="36">
        <f t="shared" si="32"/>
        <v>47149</v>
      </c>
      <c r="BG68" s="36">
        <f t="shared" si="32"/>
        <v>47177</v>
      </c>
      <c r="BH68" s="36">
        <f t="shared" si="32"/>
        <v>47208</v>
      </c>
      <c r="BI68" s="36">
        <f t="shared" si="32"/>
        <v>47238</v>
      </c>
      <c r="BJ68" s="36">
        <f t="shared" si="32"/>
        <v>47269</v>
      </c>
      <c r="BK68" s="36">
        <f t="shared" si="32"/>
        <v>47299</v>
      </c>
      <c r="BL68" s="36">
        <f t="shared" si="32"/>
        <v>47330</v>
      </c>
      <c r="BM68" s="36">
        <f t="shared" si="32"/>
        <v>47361</v>
      </c>
      <c r="BN68" s="35">
        <f t="shared" si="32"/>
        <v>47391</v>
      </c>
      <c r="BO68" s="34">
        <f t="shared" si="32"/>
        <v>47422</v>
      </c>
      <c r="BP68" s="36">
        <f t="shared" si="32"/>
        <v>47452</v>
      </c>
      <c r="BQ68" s="36">
        <f t="shared" si="32"/>
        <v>47483</v>
      </c>
      <c r="BR68" s="36">
        <f t="shared" ref="BR68:BZ68" si="33">+BR$3</f>
        <v>47514</v>
      </c>
      <c r="BS68" s="36">
        <f t="shared" si="33"/>
        <v>47542</v>
      </c>
      <c r="BT68" s="36">
        <f t="shared" si="33"/>
        <v>47573</v>
      </c>
      <c r="BU68" s="36">
        <f t="shared" si="33"/>
        <v>47603</v>
      </c>
      <c r="BV68" s="36">
        <f t="shared" si="33"/>
        <v>47634</v>
      </c>
      <c r="BW68" s="36">
        <f t="shared" si="33"/>
        <v>47664</v>
      </c>
      <c r="BX68" s="36">
        <f t="shared" si="33"/>
        <v>47695</v>
      </c>
      <c r="BY68" s="36">
        <f t="shared" si="33"/>
        <v>47726</v>
      </c>
      <c r="BZ68" s="35">
        <f t="shared" si="33"/>
        <v>47756</v>
      </c>
    </row>
    <row r="69" spans="2:78" s="33" customFormat="1">
      <c r="B69" s="369"/>
      <c r="C69" s="371" t="str">
        <f ca="1">+B4</f>
        <v>Gosforth</v>
      </c>
      <c r="D69" s="372"/>
      <c r="E69" s="38">
        <f>+Gosforth!H24</f>
        <v>0</v>
      </c>
      <c r="F69" s="39">
        <f>+Gosforth!I24</f>
        <v>0</v>
      </c>
      <c r="G69" s="134">
        <f>+Gosforth!J24</f>
        <v>0</v>
      </c>
      <c r="H69" s="40">
        <f>+Gosforth!K24</f>
        <v>0</v>
      </c>
      <c r="I69" s="40">
        <f>+Gosforth!L24</f>
        <v>0</v>
      </c>
      <c r="J69" s="40">
        <f>+Gosforth!M24</f>
        <v>0</v>
      </c>
      <c r="K69" s="40">
        <f>+Gosforth!N24</f>
        <v>0</v>
      </c>
      <c r="L69" s="40">
        <f>+Gosforth!O24</f>
        <v>0</v>
      </c>
      <c r="M69" s="40">
        <f>+Gosforth!P24</f>
        <v>0</v>
      </c>
      <c r="N69" s="40">
        <f>+Gosforth!Q24</f>
        <v>0</v>
      </c>
      <c r="O69" s="40">
        <f>+Gosforth!R24</f>
        <v>0</v>
      </c>
      <c r="P69" s="40">
        <f>+Gosforth!S24</f>
        <v>0</v>
      </c>
      <c r="Q69" s="40">
        <f>+Gosforth!T24</f>
        <v>0</v>
      </c>
      <c r="R69" s="39">
        <f>+Gosforth!U24</f>
        <v>166666.68</v>
      </c>
      <c r="S69" s="38">
        <f>+Gosforth!V24</f>
        <v>0</v>
      </c>
      <c r="T69" s="40">
        <f>+Gosforth!W24</f>
        <v>0</v>
      </c>
      <c r="U69" s="40">
        <f>+Gosforth!X24</f>
        <v>0</v>
      </c>
      <c r="V69" s="40">
        <f>+Gosforth!Y24</f>
        <v>0</v>
      </c>
      <c r="W69" s="40">
        <f>+Gosforth!Z24</f>
        <v>0</v>
      </c>
      <c r="X69" s="40">
        <f>+Gosforth!AA24</f>
        <v>0</v>
      </c>
      <c r="Y69" s="40">
        <f>+Gosforth!AB24</f>
        <v>0</v>
      </c>
      <c r="Z69" s="40">
        <f>+Gosforth!AC24</f>
        <v>0</v>
      </c>
      <c r="AA69" s="40">
        <f>+Gosforth!AD24</f>
        <v>0</v>
      </c>
      <c r="AB69" s="40">
        <f>+Gosforth!AE24</f>
        <v>0</v>
      </c>
      <c r="AC69" s="40">
        <f>+Gosforth!AF24</f>
        <v>0</v>
      </c>
      <c r="AD69" s="39">
        <f>+Gosforth!AG24</f>
        <v>166666.68</v>
      </c>
      <c r="AE69" s="38">
        <f>+Gosforth!AH24</f>
        <v>0</v>
      </c>
      <c r="AF69" s="40">
        <f>+Gosforth!AI24</f>
        <v>0</v>
      </c>
      <c r="AG69" s="40">
        <f>+Gosforth!AJ24</f>
        <v>0</v>
      </c>
      <c r="AH69" s="40">
        <f>+Gosforth!AK24</f>
        <v>0</v>
      </c>
      <c r="AI69" s="40">
        <f>+Gosforth!AL24</f>
        <v>0</v>
      </c>
      <c r="AJ69" s="40">
        <f>+Gosforth!AM24</f>
        <v>0</v>
      </c>
      <c r="AK69" s="40">
        <f>+Gosforth!AN24</f>
        <v>0</v>
      </c>
      <c r="AL69" s="40">
        <f>+Gosforth!AO24</f>
        <v>0</v>
      </c>
      <c r="AM69" s="40">
        <f>+Gosforth!AP24</f>
        <v>0</v>
      </c>
      <c r="AN69" s="40">
        <f>+Gosforth!AQ24</f>
        <v>0</v>
      </c>
      <c r="AO69" s="40">
        <f>+Gosforth!AR24</f>
        <v>0</v>
      </c>
      <c r="AP69" s="39">
        <f>+Gosforth!AS24</f>
        <v>166666.68</v>
      </c>
      <c r="AQ69" s="38">
        <f>+Gosforth!AT24</f>
        <v>0</v>
      </c>
      <c r="AR69" s="40">
        <f>+Gosforth!AU24</f>
        <v>0</v>
      </c>
      <c r="AS69" s="40">
        <f>+Gosforth!AV24</f>
        <v>0</v>
      </c>
      <c r="AT69" s="40">
        <f>+Gosforth!AW24</f>
        <v>0</v>
      </c>
      <c r="AU69" s="40">
        <f>+Gosforth!AX24</f>
        <v>0</v>
      </c>
      <c r="AV69" s="40">
        <f>+Gosforth!AY24</f>
        <v>0</v>
      </c>
      <c r="AW69" s="40">
        <f>+Gosforth!AZ24</f>
        <v>0</v>
      </c>
      <c r="AX69" s="40">
        <f>+Gosforth!BA24</f>
        <v>0</v>
      </c>
      <c r="AY69" s="40">
        <f>+Gosforth!BB24</f>
        <v>0</v>
      </c>
      <c r="AZ69" s="40">
        <f>+Gosforth!BC24</f>
        <v>0</v>
      </c>
      <c r="BA69" s="40">
        <f>+Gosforth!BD24</f>
        <v>0</v>
      </c>
      <c r="BB69" s="39">
        <f>+Gosforth!BE24</f>
        <v>166666.68</v>
      </c>
      <c r="BC69" s="38">
        <f>+Gosforth!BF24</f>
        <v>0</v>
      </c>
      <c r="BD69" s="40">
        <f>+Gosforth!BG24</f>
        <v>0</v>
      </c>
      <c r="BE69" s="40">
        <f>+Gosforth!BH24</f>
        <v>0</v>
      </c>
      <c r="BF69" s="40">
        <f>+Gosforth!BI24</f>
        <v>0</v>
      </c>
      <c r="BG69" s="40">
        <f>+Gosforth!BJ24</f>
        <v>0</v>
      </c>
      <c r="BH69" s="40">
        <f>+Gosforth!BK24</f>
        <v>0</v>
      </c>
      <c r="BI69" s="40">
        <f>+Gosforth!BL24</f>
        <v>0</v>
      </c>
      <c r="BJ69" s="40">
        <f>+Gosforth!BM24</f>
        <v>0</v>
      </c>
      <c r="BK69" s="40">
        <f>+Gosforth!BN24</f>
        <v>0</v>
      </c>
      <c r="BL69" s="40">
        <f>+Gosforth!BO24</f>
        <v>0</v>
      </c>
      <c r="BM69" s="40">
        <f>+Gosforth!BP24</f>
        <v>0</v>
      </c>
      <c r="BN69" s="39">
        <f>+Gosforth!BQ24</f>
        <v>166666.68</v>
      </c>
      <c r="BO69" s="38">
        <f>+Gosforth!BR24</f>
        <v>0</v>
      </c>
      <c r="BP69" s="40">
        <f>+Gosforth!BS24</f>
        <v>0</v>
      </c>
      <c r="BQ69" s="40">
        <f>+Gosforth!BT24</f>
        <v>0</v>
      </c>
      <c r="BR69" s="40">
        <f>+Gosforth!BU24</f>
        <v>0</v>
      </c>
      <c r="BS69" s="40">
        <f>+Gosforth!BV24</f>
        <v>0</v>
      </c>
      <c r="BT69" s="40">
        <f>+Gosforth!BW24</f>
        <v>0</v>
      </c>
      <c r="BU69" s="40">
        <f>+Gosforth!BX24</f>
        <v>0</v>
      </c>
      <c r="BV69" s="40">
        <f>+Gosforth!BY24</f>
        <v>0</v>
      </c>
      <c r="BW69" s="40">
        <f>+Gosforth!BZ24</f>
        <v>0</v>
      </c>
      <c r="BX69" s="40">
        <f>+Gosforth!CA24</f>
        <v>0</v>
      </c>
      <c r="BY69" s="40">
        <f>+Gosforth!CB24</f>
        <v>0</v>
      </c>
      <c r="BZ69" s="39">
        <f>+Gosforth!CC24</f>
        <v>166666.6</v>
      </c>
    </row>
    <row r="70" spans="2:78" ht="15" customHeight="1">
      <c r="B70" s="370"/>
      <c r="C70" s="386" t="str">
        <f ca="1">+B8</f>
        <v>Dalpark</v>
      </c>
      <c r="D70" s="387"/>
      <c r="E70" s="42">
        <f>+Dalpark!H24</f>
        <v>0</v>
      </c>
      <c r="F70" s="43">
        <f>+Dalpark!I24</f>
        <v>0</v>
      </c>
      <c r="G70" s="135">
        <f>+Dalpark!J24</f>
        <v>0</v>
      </c>
      <c r="H70" s="44">
        <f>+Dalpark!K24</f>
        <v>0</v>
      </c>
      <c r="I70" s="44">
        <f>+Dalpark!L24</f>
        <v>0</v>
      </c>
      <c r="J70" s="44">
        <f>+Dalpark!M24</f>
        <v>0</v>
      </c>
      <c r="K70" s="44">
        <f>+Dalpark!N24</f>
        <v>0</v>
      </c>
      <c r="L70" s="44">
        <f>+Dalpark!O24</f>
        <v>0</v>
      </c>
      <c r="M70" s="44">
        <f>+Dalpark!P24</f>
        <v>0</v>
      </c>
      <c r="N70" s="44">
        <f>+Dalpark!Q24</f>
        <v>0</v>
      </c>
      <c r="O70" s="44">
        <f>+Dalpark!R24</f>
        <v>0</v>
      </c>
      <c r="P70" s="44">
        <f>+Dalpark!S24</f>
        <v>0</v>
      </c>
      <c r="Q70" s="44">
        <f>+Dalpark!T24</f>
        <v>0</v>
      </c>
      <c r="R70" s="43">
        <f>+Dalpark!U24</f>
        <v>133333.35</v>
      </c>
      <c r="S70" s="42">
        <f>+Dalpark!V24</f>
        <v>0</v>
      </c>
      <c r="T70" s="44">
        <f>+Dalpark!W24</f>
        <v>0</v>
      </c>
      <c r="U70" s="44">
        <f>+Dalpark!X24</f>
        <v>0</v>
      </c>
      <c r="V70" s="44">
        <f>+Dalpark!Y24</f>
        <v>0</v>
      </c>
      <c r="W70" s="44">
        <f>+Dalpark!Z24</f>
        <v>0</v>
      </c>
      <c r="X70" s="44">
        <f>+Dalpark!AA24</f>
        <v>0</v>
      </c>
      <c r="Y70" s="44">
        <f>+Dalpark!AB24</f>
        <v>0</v>
      </c>
      <c r="Z70" s="44">
        <f>+Dalpark!AC24</f>
        <v>0</v>
      </c>
      <c r="AA70" s="44">
        <f>+Dalpark!AD24</f>
        <v>0</v>
      </c>
      <c r="AB70" s="44">
        <f>+Dalpark!AE24</f>
        <v>0</v>
      </c>
      <c r="AC70" s="44">
        <f>+Dalpark!AF24</f>
        <v>0</v>
      </c>
      <c r="AD70" s="43">
        <f>+Dalpark!AG24</f>
        <v>133333.35</v>
      </c>
      <c r="AE70" s="42">
        <f>+Dalpark!AH24</f>
        <v>0</v>
      </c>
      <c r="AF70" s="44">
        <f>+Dalpark!AI24</f>
        <v>0</v>
      </c>
      <c r="AG70" s="44">
        <f>+Dalpark!AJ24</f>
        <v>0</v>
      </c>
      <c r="AH70" s="44">
        <f>+Dalpark!AK24</f>
        <v>0</v>
      </c>
      <c r="AI70" s="44">
        <f>+Dalpark!AL24</f>
        <v>0</v>
      </c>
      <c r="AJ70" s="44">
        <f>+Dalpark!AM24</f>
        <v>0</v>
      </c>
      <c r="AK70" s="44">
        <f>+Dalpark!AN24</f>
        <v>0</v>
      </c>
      <c r="AL70" s="44">
        <f>+Dalpark!AO24</f>
        <v>0</v>
      </c>
      <c r="AM70" s="44">
        <f>+Dalpark!AP24</f>
        <v>0</v>
      </c>
      <c r="AN70" s="44">
        <f>+Dalpark!AQ24</f>
        <v>0</v>
      </c>
      <c r="AO70" s="44">
        <f>+Dalpark!AR24</f>
        <v>0</v>
      </c>
      <c r="AP70" s="43">
        <f>+Dalpark!AS24</f>
        <v>133333.35</v>
      </c>
      <c r="AQ70" s="42">
        <f>+Dalpark!AT24</f>
        <v>0</v>
      </c>
      <c r="AR70" s="44">
        <f>+Dalpark!AU24</f>
        <v>0</v>
      </c>
      <c r="AS70" s="44">
        <f>+Dalpark!AV24</f>
        <v>0</v>
      </c>
      <c r="AT70" s="44">
        <f>+Dalpark!AW24</f>
        <v>0</v>
      </c>
      <c r="AU70" s="44">
        <f>+Dalpark!AX24</f>
        <v>0</v>
      </c>
      <c r="AV70" s="44">
        <f>+Dalpark!AY24</f>
        <v>0</v>
      </c>
      <c r="AW70" s="44">
        <f>+Dalpark!AZ24</f>
        <v>0</v>
      </c>
      <c r="AX70" s="44">
        <f>+Dalpark!BA24</f>
        <v>0</v>
      </c>
      <c r="AY70" s="44">
        <f>+Dalpark!BB24</f>
        <v>0</v>
      </c>
      <c r="AZ70" s="44">
        <f>+Dalpark!BC24</f>
        <v>0</v>
      </c>
      <c r="BA70" s="44">
        <f>+Dalpark!BD24</f>
        <v>0</v>
      </c>
      <c r="BB70" s="43">
        <f>+Dalpark!BE24</f>
        <v>133333.35</v>
      </c>
      <c r="BC70" s="42">
        <f>+Dalpark!BF24</f>
        <v>0</v>
      </c>
      <c r="BD70" s="44">
        <f>+Dalpark!BG24</f>
        <v>0</v>
      </c>
      <c r="BE70" s="44">
        <f>+Dalpark!BH24</f>
        <v>0</v>
      </c>
      <c r="BF70" s="44">
        <f>+Dalpark!BI24</f>
        <v>0</v>
      </c>
      <c r="BG70" s="44">
        <f>+Dalpark!BJ24</f>
        <v>0</v>
      </c>
      <c r="BH70" s="44">
        <f>+Dalpark!BK24</f>
        <v>0</v>
      </c>
      <c r="BI70" s="44">
        <f>+Dalpark!BL24</f>
        <v>0</v>
      </c>
      <c r="BJ70" s="44">
        <f>+Dalpark!BM24</f>
        <v>0</v>
      </c>
      <c r="BK70" s="44">
        <f>+Dalpark!BN24</f>
        <v>0</v>
      </c>
      <c r="BL70" s="44">
        <f>+Dalpark!BO24</f>
        <v>0</v>
      </c>
      <c r="BM70" s="44">
        <f>+Dalpark!BP24</f>
        <v>0</v>
      </c>
      <c r="BN70" s="43">
        <f>+Dalpark!BQ24</f>
        <v>133333.35</v>
      </c>
      <c r="BO70" s="42">
        <f>+Dalpark!BR24</f>
        <v>0</v>
      </c>
      <c r="BP70" s="44">
        <f>+Dalpark!BS24</f>
        <v>0</v>
      </c>
      <c r="BQ70" s="44">
        <f>+Dalpark!BT24</f>
        <v>0</v>
      </c>
      <c r="BR70" s="44">
        <f>+Dalpark!BU24</f>
        <v>0</v>
      </c>
      <c r="BS70" s="44">
        <f>+Dalpark!BV24</f>
        <v>0</v>
      </c>
      <c r="BT70" s="44">
        <f>+Dalpark!BW24</f>
        <v>0</v>
      </c>
      <c r="BU70" s="44">
        <f>+Dalpark!BX24</f>
        <v>0</v>
      </c>
      <c r="BV70" s="44">
        <f>+Dalpark!BY24</f>
        <v>0</v>
      </c>
      <c r="BW70" s="44">
        <f>+Dalpark!BZ24</f>
        <v>0</v>
      </c>
      <c r="BX70" s="44">
        <f>+Dalpark!CA24</f>
        <v>0</v>
      </c>
      <c r="BY70" s="44">
        <f>+Dalpark!CB24</f>
        <v>0</v>
      </c>
      <c r="BZ70" s="43">
        <f>+Dalpark!CC24</f>
        <v>133333.25</v>
      </c>
    </row>
    <row r="71" spans="2:78" ht="15" customHeight="1">
      <c r="B71" s="370"/>
      <c r="C71" s="386" t="str">
        <f ca="1">+B12</f>
        <v>Leandra</v>
      </c>
      <c r="D71" s="387"/>
      <c r="E71" s="42">
        <f>+Leandra!H24</f>
        <v>0</v>
      </c>
      <c r="F71" s="43">
        <f>+Leandra!I24</f>
        <v>0</v>
      </c>
      <c r="G71" s="135">
        <f>+Leandra!J24</f>
        <v>0</v>
      </c>
      <c r="H71" s="44">
        <f>+Leandra!K24</f>
        <v>0</v>
      </c>
      <c r="I71" s="44">
        <f>+Leandra!L24</f>
        <v>0</v>
      </c>
      <c r="J71" s="44">
        <f>+Leandra!M24</f>
        <v>0</v>
      </c>
      <c r="K71" s="44">
        <f>+Leandra!N24</f>
        <v>0</v>
      </c>
      <c r="L71" s="44">
        <f>+Leandra!O24</f>
        <v>0</v>
      </c>
      <c r="M71" s="44">
        <f>+Leandra!P24</f>
        <v>0</v>
      </c>
      <c r="N71" s="44">
        <f>+Leandra!Q24</f>
        <v>0</v>
      </c>
      <c r="O71" s="44">
        <f>+Leandra!R24</f>
        <v>0</v>
      </c>
      <c r="P71" s="44">
        <f>+Leandra!S24</f>
        <v>0</v>
      </c>
      <c r="Q71" s="44">
        <f>+Leandra!T24</f>
        <v>0</v>
      </c>
      <c r="R71" s="43">
        <f>+Leandra!U24</f>
        <v>133333.35</v>
      </c>
      <c r="S71" s="42">
        <f>+Leandra!V24</f>
        <v>0</v>
      </c>
      <c r="T71" s="44">
        <f>+Leandra!W24</f>
        <v>0</v>
      </c>
      <c r="U71" s="44">
        <f>+Leandra!X24</f>
        <v>0</v>
      </c>
      <c r="V71" s="44">
        <f>+Leandra!Y24</f>
        <v>0</v>
      </c>
      <c r="W71" s="44">
        <f>+Leandra!Z24</f>
        <v>0</v>
      </c>
      <c r="X71" s="44">
        <f>+Leandra!AA24</f>
        <v>0</v>
      </c>
      <c r="Y71" s="44">
        <f>+Leandra!AB24</f>
        <v>0</v>
      </c>
      <c r="Z71" s="44">
        <f>+Leandra!AC24</f>
        <v>0</v>
      </c>
      <c r="AA71" s="44">
        <f>+Leandra!AD24</f>
        <v>0</v>
      </c>
      <c r="AB71" s="44">
        <f>+Leandra!AE24</f>
        <v>0</v>
      </c>
      <c r="AC71" s="44">
        <f>+Leandra!AF24</f>
        <v>0</v>
      </c>
      <c r="AD71" s="43">
        <f>+Leandra!AG24</f>
        <v>133333.35</v>
      </c>
      <c r="AE71" s="42">
        <f>+Leandra!AH24</f>
        <v>0</v>
      </c>
      <c r="AF71" s="44">
        <f>+Leandra!AI24</f>
        <v>0</v>
      </c>
      <c r="AG71" s="44">
        <f>+Leandra!AJ24</f>
        <v>0</v>
      </c>
      <c r="AH71" s="44">
        <f>+Leandra!AK24</f>
        <v>0</v>
      </c>
      <c r="AI71" s="44">
        <f>+Leandra!AL24</f>
        <v>0</v>
      </c>
      <c r="AJ71" s="44">
        <f>+Leandra!AM24</f>
        <v>0</v>
      </c>
      <c r="AK71" s="44">
        <f>+Leandra!AN24</f>
        <v>0</v>
      </c>
      <c r="AL71" s="44">
        <f>+Leandra!AO24</f>
        <v>0</v>
      </c>
      <c r="AM71" s="44">
        <f>+Leandra!AP24</f>
        <v>0</v>
      </c>
      <c r="AN71" s="44">
        <f>+Leandra!AQ24</f>
        <v>0</v>
      </c>
      <c r="AO71" s="44">
        <f>+Leandra!AR24</f>
        <v>0</v>
      </c>
      <c r="AP71" s="43">
        <f>+Leandra!AS24</f>
        <v>133333.35</v>
      </c>
      <c r="AQ71" s="42">
        <f>+Leandra!AT24</f>
        <v>0</v>
      </c>
      <c r="AR71" s="44">
        <f>+Leandra!AU24</f>
        <v>0</v>
      </c>
      <c r="AS71" s="44">
        <f>+Leandra!AV24</f>
        <v>0</v>
      </c>
      <c r="AT71" s="44">
        <f>+Leandra!AW24</f>
        <v>0</v>
      </c>
      <c r="AU71" s="44">
        <f>+Leandra!AX24</f>
        <v>0</v>
      </c>
      <c r="AV71" s="44">
        <f>+Leandra!AY24</f>
        <v>0</v>
      </c>
      <c r="AW71" s="44">
        <f>+Leandra!AZ24</f>
        <v>0</v>
      </c>
      <c r="AX71" s="44">
        <f>+Leandra!BA24</f>
        <v>0</v>
      </c>
      <c r="AY71" s="44">
        <f>+Leandra!BB24</f>
        <v>0</v>
      </c>
      <c r="AZ71" s="44">
        <f>+Leandra!BC24</f>
        <v>0</v>
      </c>
      <c r="BA71" s="44">
        <f>+Leandra!BD24</f>
        <v>0</v>
      </c>
      <c r="BB71" s="43">
        <f>+Leandra!BE24</f>
        <v>133333.35</v>
      </c>
      <c r="BC71" s="42">
        <f>+Leandra!BF24</f>
        <v>0</v>
      </c>
      <c r="BD71" s="44">
        <f>+Leandra!BG24</f>
        <v>0</v>
      </c>
      <c r="BE71" s="44">
        <f>+Leandra!BH24</f>
        <v>0</v>
      </c>
      <c r="BF71" s="44">
        <f>+Leandra!BI24</f>
        <v>0</v>
      </c>
      <c r="BG71" s="44">
        <f>+Leandra!BJ24</f>
        <v>0</v>
      </c>
      <c r="BH71" s="44">
        <f>+Leandra!BK24</f>
        <v>0</v>
      </c>
      <c r="BI71" s="44">
        <f>+Leandra!BL24</f>
        <v>0</v>
      </c>
      <c r="BJ71" s="44">
        <f>+Leandra!BM24</f>
        <v>0</v>
      </c>
      <c r="BK71" s="44">
        <f>+Leandra!BN24</f>
        <v>0</v>
      </c>
      <c r="BL71" s="44">
        <f>+Leandra!BO24</f>
        <v>0</v>
      </c>
      <c r="BM71" s="44">
        <f>+Leandra!BP24</f>
        <v>0</v>
      </c>
      <c r="BN71" s="43">
        <f>+Leandra!BQ24</f>
        <v>133333.35</v>
      </c>
      <c r="BO71" s="42">
        <f>+Leandra!BR24</f>
        <v>0</v>
      </c>
      <c r="BP71" s="44">
        <f>+Leandra!BS24</f>
        <v>0</v>
      </c>
      <c r="BQ71" s="44">
        <f>+Leandra!BT24</f>
        <v>0</v>
      </c>
      <c r="BR71" s="44">
        <f>+Leandra!BU24</f>
        <v>0</v>
      </c>
      <c r="BS71" s="44">
        <f>+Leandra!BV24</f>
        <v>0</v>
      </c>
      <c r="BT71" s="44">
        <f>+Leandra!BW24</f>
        <v>0</v>
      </c>
      <c r="BU71" s="44">
        <f>+Leandra!BX24</f>
        <v>0</v>
      </c>
      <c r="BV71" s="44">
        <f>+Leandra!BY24</f>
        <v>0</v>
      </c>
      <c r="BW71" s="44">
        <f>+Leandra!BZ24</f>
        <v>0</v>
      </c>
      <c r="BX71" s="44">
        <f>+Leandra!CA24</f>
        <v>0</v>
      </c>
      <c r="BY71" s="44">
        <f>+Leandra!CB24</f>
        <v>0</v>
      </c>
      <c r="BZ71" s="43">
        <f>+Leandra!CC24</f>
        <v>133333.25</v>
      </c>
    </row>
    <row r="72" spans="2:78" ht="15" customHeight="1">
      <c r="B72" s="370"/>
      <c r="C72" s="386" t="str">
        <f ca="1">+B16</f>
        <v>Trichardt</v>
      </c>
      <c r="D72" s="387"/>
      <c r="E72" s="42">
        <f>+Trichardt!H24</f>
        <v>0</v>
      </c>
      <c r="F72" s="43">
        <f>+Trichardt!I24</f>
        <v>0</v>
      </c>
      <c r="G72" s="135">
        <f>+Trichardt!J24</f>
        <v>0</v>
      </c>
      <c r="H72" s="44">
        <f>+Trichardt!K24</f>
        <v>0</v>
      </c>
      <c r="I72" s="44">
        <f>+Trichardt!L24</f>
        <v>0</v>
      </c>
      <c r="J72" s="44">
        <f>+Trichardt!M24</f>
        <v>0</v>
      </c>
      <c r="K72" s="44">
        <f>+Trichardt!N24</f>
        <v>0</v>
      </c>
      <c r="L72" s="44">
        <f>+Trichardt!O24</f>
        <v>0</v>
      </c>
      <c r="M72" s="44">
        <f>+Trichardt!P24</f>
        <v>0</v>
      </c>
      <c r="N72" s="44">
        <f>+Trichardt!Q24</f>
        <v>0</v>
      </c>
      <c r="O72" s="44">
        <f>+Trichardt!R24</f>
        <v>0</v>
      </c>
      <c r="P72" s="44">
        <f>+Trichardt!S24</f>
        <v>0</v>
      </c>
      <c r="Q72" s="44">
        <f>+Trichardt!T24</f>
        <v>0</v>
      </c>
      <c r="R72" s="43">
        <f>+Trichardt!U24</f>
        <v>116666.68</v>
      </c>
      <c r="S72" s="42">
        <f>+Trichardt!V24</f>
        <v>0</v>
      </c>
      <c r="T72" s="44">
        <f>+Trichardt!W24</f>
        <v>0</v>
      </c>
      <c r="U72" s="44">
        <f>+Trichardt!X24</f>
        <v>0</v>
      </c>
      <c r="V72" s="44">
        <f>+Trichardt!Y24</f>
        <v>0</v>
      </c>
      <c r="W72" s="44">
        <f>+Trichardt!Z24</f>
        <v>0</v>
      </c>
      <c r="X72" s="44">
        <f>+Trichardt!AA24</f>
        <v>0</v>
      </c>
      <c r="Y72" s="44">
        <f>+Trichardt!AB24</f>
        <v>0</v>
      </c>
      <c r="Z72" s="44">
        <f>+Trichardt!AC24</f>
        <v>0</v>
      </c>
      <c r="AA72" s="44">
        <f>+Trichardt!AD24</f>
        <v>0</v>
      </c>
      <c r="AB72" s="44">
        <f>+Trichardt!AE24</f>
        <v>0</v>
      </c>
      <c r="AC72" s="44">
        <f>+Trichardt!AF24</f>
        <v>0</v>
      </c>
      <c r="AD72" s="43">
        <f>+Trichardt!AG24</f>
        <v>116666.68</v>
      </c>
      <c r="AE72" s="42">
        <f>+Trichardt!AH24</f>
        <v>0</v>
      </c>
      <c r="AF72" s="44">
        <f>+Trichardt!AI24</f>
        <v>0</v>
      </c>
      <c r="AG72" s="44">
        <f>+Trichardt!AJ24</f>
        <v>0</v>
      </c>
      <c r="AH72" s="44">
        <f>+Trichardt!AK24</f>
        <v>0</v>
      </c>
      <c r="AI72" s="44">
        <f>+Trichardt!AL24</f>
        <v>0</v>
      </c>
      <c r="AJ72" s="44">
        <f>+Trichardt!AM24</f>
        <v>0</v>
      </c>
      <c r="AK72" s="44">
        <f>+Trichardt!AN24</f>
        <v>0</v>
      </c>
      <c r="AL72" s="44">
        <f>+Trichardt!AO24</f>
        <v>0</v>
      </c>
      <c r="AM72" s="44">
        <f>+Trichardt!AP24</f>
        <v>0</v>
      </c>
      <c r="AN72" s="44">
        <f>+Trichardt!AQ24</f>
        <v>0</v>
      </c>
      <c r="AO72" s="44">
        <f>+Trichardt!AR24</f>
        <v>0</v>
      </c>
      <c r="AP72" s="43">
        <f>+Trichardt!AS24</f>
        <v>116666.68</v>
      </c>
      <c r="AQ72" s="42">
        <f>+Trichardt!AT24</f>
        <v>0</v>
      </c>
      <c r="AR72" s="44">
        <f>+Trichardt!AU24</f>
        <v>0</v>
      </c>
      <c r="AS72" s="44">
        <f>+Trichardt!AV24</f>
        <v>0</v>
      </c>
      <c r="AT72" s="44">
        <f>+Trichardt!AW24</f>
        <v>0</v>
      </c>
      <c r="AU72" s="44">
        <f>+Trichardt!AX24</f>
        <v>0</v>
      </c>
      <c r="AV72" s="44">
        <f>+Trichardt!AY24</f>
        <v>0</v>
      </c>
      <c r="AW72" s="44">
        <f>+Trichardt!AZ24</f>
        <v>0</v>
      </c>
      <c r="AX72" s="44">
        <f>+Trichardt!BA24</f>
        <v>0</v>
      </c>
      <c r="AY72" s="44">
        <f>+Trichardt!BB24</f>
        <v>0</v>
      </c>
      <c r="AZ72" s="44">
        <f>+Trichardt!BC24</f>
        <v>0</v>
      </c>
      <c r="BA72" s="44">
        <f>+Trichardt!BD24</f>
        <v>0</v>
      </c>
      <c r="BB72" s="43">
        <f>+Trichardt!BE24</f>
        <v>116666.68</v>
      </c>
      <c r="BC72" s="42">
        <f>+Trichardt!BF24</f>
        <v>0</v>
      </c>
      <c r="BD72" s="44">
        <f>+Trichardt!BG24</f>
        <v>0</v>
      </c>
      <c r="BE72" s="44">
        <f>+Trichardt!BH24</f>
        <v>0</v>
      </c>
      <c r="BF72" s="44">
        <f>+Trichardt!BI24</f>
        <v>0</v>
      </c>
      <c r="BG72" s="44">
        <f>+Trichardt!BJ24</f>
        <v>0</v>
      </c>
      <c r="BH72" s="44">
        <f>+Trichardt!BK24</f>
        <v>0</v>
      </c>
      <c r="BI72" s="44">
        <f>+Trichardt!BL24</f>
        <v>0</v>
      </c>
      <c r="BJ72" s="44">
        <f>+Trichardt!BM24</f>
        <v>0</v>
      </c>
      <c r="BK72" s="44">
        <f>+Trichardt!BN24</f>
        <v>0</v>
      </c>
      <c r="BL72" s="44">
        <f>+Trichardt!BO24</f>
        <v>0</v>
      </c>
      <c r="BM72" s="44">
        <f>+Trichardt!BP24</f>
        <v>0</v>
      </c>
      <c r="BN72" s="43">
        <f>+Trichardt!BQ24</f>
        <v>116666.68</v>
      </c>
      <c r="BO72" s="42">
        <f>+Trichardt!BR24</f>
        <v>0</v>
      </c>
      <c r="BP72" s="44">
        <f>+Trichardt!BS24</f>
        <v>0</v>
      </c>
      <c r="BQ72" s="44">
        <f>+Trichardt!BT24</f>
        <v>0</v>
      </c>
      <c r="BR72" s="44">
        <f>+Trichardt!BU24</f>
        <v>0</v>
      </c>
      <c r="BS72" s="44">
        <f>+Trichardt!BV24</f>
        <v>0</v>
      </c>
      <c r="BT72" s="44">
        <f>+Trichardt!BW24</f>
        <v>0</v>
      </c>
      <c r="BU72" s="44">
        <f>+Trichardt!BX24</f>
        <v>0</v>
      </c>
      <c r="BV72" s="44">
        <f>+Trichardt!BY24</f>
        <v>0</v>
      </c>
      <c r="BW72" s="44">
        <f>+Trichardt!BZ24</f>
        <v>0</v>
      </c>
      <c r="BX72" s="44">
        <f>+Trichardt!CA24</f>
        <v>0</v>
      </c>
      <c r="BY72" s="44">
        <f>+Trichardt!CB24</f>
        <v>0</v>
      </c>
      <c r="BZ72" s="43">
        <f>+Trichardt!CC24</f>
        <v>116666.6</v>
      </c>
    </row>
    <row r="73" spans="2:78">
      <c r="B73" s="370"/>
      <c r="C73" s="386" t="str">
        <f ca="1">+B20</f>
        <v>Ermelo</v>
      </c>
      <c r="D73" s="387"/>
      <c r="E73" s="42">
        <f>+Ermelo!H24</f>
        <v>0</v>
      </c>
      <c r="F73" s="43">
        <f>+Ermelo!I24</f>
        <v>0</v>
      </c>
      <c r="G73" s="135">
        <f>+Ermelo!J24</f>
        <v>0</v>
      </c>
      <c r="H73" s="44">
        <f>+Ermelo!K24</f>
        <v>0</v>
      </c>
      <c r="I73" s="44">
        <f>+Ermelo!L24</f>
        <v>0</v>
      </c>
      <c r="J73" s="44">
        <f>+Ermelo!M24</f>
        <v>0</v>
      </c>
      <c r="K73" s="44">
        <f>+Ermelo!N24</f>
        <v>0</v>
      </c>
      <c r="L73" s="44">
        <f>+Ermelo!O24</f>
        <v>0</v>
      </c>
      <c r="M73" s="44">
        <f>+Ermelo!P24</f>
        <v>0</v>
      </c>
      <c r="N73" s="44">
        <f>+Ermelo!Q24</f>
        <v>0</v>
      </c>
      <c r="O73" s="44">
        <f>+Ermelo!R24</f>
        <v>0</v>
      </c>
      <c r="P73" s="44">
        <f>+Ermelo!S24</f>
        <v>0</v>
      </c>
      <c r="Q73" s="44">
        <f>+Ermelo!T24</f>
        <v>0</v>
      </c>
      <c r="R73" s="43">
        <f>+Ermelo!U24</f>
        <v>116666.68</v>
      </c>
      <c r="S73" s="42">
        <f>+Ermelo!V24</f>
        <v>0</v>
      </c>
      <c r="T73" s="44">
        <f>+Ermelo!W24</f>
        <v>0</v>
      </c>
      <c r="U73" s="44">
        <f>+Ermelo!X24</f>
        <v>0</v>
      </c>
      <c r="V73" s="44">
        <f>+Ermelo!Y24</f>
        <v>0</v>
      </c>
      <c r="W73" s="44">
        <f>+Ermelo!Z24</f>
        <v>0</v>
      </c>
      <c r="X73" s="44">
        <f>+Ermelo!AA24</f>
        <v>0</v>
      </c>
      <c r="Y73" s="44">
        <f>+Ermelo!AB24</f>
        <v>0</v>
      </c>
      <c r="Z73" s="44">
        <f>+Ermelo!AC24</f>
        <v>0</v>
      </c>
      <c r="AA73" s="44">
        <f>+Ermelo!AD24</f>
        <v>0</v>
      </c>
      <c r="AB73" s="44">
        <f>+Ermelo!AE24</f>
        <v>0</v>
      </c>
      <c r="AC73" s="44">
        <f>+Ermelo!AF24</f>
        <v>0</v>
      </c>
      <c r="AD73" s="43">
        <f>+Ermelo!AG24</f>
        <v>116666.68</v>
      </c>
      <c r="AE73" s="42">
        <f>+Ermelo!AH24</f>
        <v>0</v>
      </c>
      <c r="AF73" s="44">
        <f>+Ermelo!AI24</f>
        <v>0</v>
      </c>
      <c r="AG73" s="44">
        <f>+Ermelo!AJ24</f>
        <v>0</v>
      </c>
      <c r="AH73" s="44">
        <f>+Ermelo!AK24</f>
        <v>0</v>
      </c>
      <c r="AI73" s="44">
        <f>+Ermelo!AL24</f>
        <v>0</v>
      </c>
      <c r="AJ73" s="44">
        <f>+Ermelo!AM24</f>
        <v>0</v>
      </c>
      <c r="AK73" s="44">
        <f>+Ermelo!AN24</f>
        <v>0</v>
      </c>
      <c r="AL73" s="44">
        <f>+Ermelo!AO24</f>
        <v>0</v>
      </c>
      <c r="AM73" s="44">
        <f>+Ermelo!AP24</f>
        <v>0</v>
      </c>
      <c r="AN73" s="44">
        <f>+Ermelo!AQ24</f>
        <v>0</v>
      </c>
      <c r="AO73" s="44">
        <f>+Ermelo!AR24</f>
        <v>0</v>
      </c>
      <c r="AP73" s="43">
        <f>+Ermelo!AS24</f>
        <v>116666.68</v>
      </c>
      <c r="AQ73" s="42">
        <f>+Ermelo!AT24</f>
        <v>0</v>
      </c>
      <c r="AR73" s="44">
        <f>+Ermelo!AU24</f>
        <v>0</v>
      </c>
      <c r="AS73" s="44">
        <f>+Ermelo!AV24</f>
        <v>0</v>
      </c>
      <c r="AT73" s="44">
        <f>+Ermelo!AW24</f>
        <v>0</v>
      </c>
      <c r="AU73" s="44">
        <f>+Ermelo!AX24</f>
        <v>0</v>
      </c>
      <c r="AV73" s="44">
        <f>+Ermelo!AY24</f>
        <v>0</v>
      </c>
      <c r="AW73" s="44">
        <f>+Ermelo!AZ24</f>
        <v>0</v>
      </c>
      <c r="AX73" s="44">
        <f>+Ermelo!BA24</f>
        <v>0</v>
      </c>
      <c r="AY73" s="44">
        <f>+Ermelo!BB24</f>
        <v>0</v>
      </c>
      <c r="AZ73" s="44">
        <f>+Ermelo!BC24</f>
        <v>0</v>
      </c>
      <c r="BA73" s="44">
        <f>+Ermelo!BD24</f>
        <v>0</v>
      </c>
      <c r="BB73" s="43">
        <f>+Ermelo!BE24</f>
        <v>116666.68</v>
      </c>
      <c r="BC73" s="42">
        <f>+Ermelo!BF24</f>
        <v>0</v>
      </c>
      <c r="BD73" s="44">
        <f>+Ermelo!BG24</f>
        <v>0</v>
      </c>
      <c r="BE73" s="44">
        <f>+Ermelo!BH24</f>
        <v>0</v>
      </c>
      <c r="BF73" s="44">
        <f>+Ermelo!BI24</f>
        <v>0</v>
      </c>
      <c r="BG73" s="44">
        <f>+Ermelo!BJ24</f>
        <v>0</v>
      </c>
      <c r="BH73" s="44">
        <f>+Ermelo!BK24</f>
        <v>0</v>
      </c>
      <c r="BI73" s="44">
        <f>+Ermelo!BL24</f>
        <v>0</v>
      </c>
      <c r="BJ73" s="44">
        <f>+Ermelo!BM24</f>
        <v>0</v>
      </c>
      <c r="BK73" s="44">
        <f>+Ermelo!BN24</f>
        <v>0</v>
      </c>
      <c r="BL73" s="44">
        <f>+Ermelo!BO24</f>
        <v>0</v>
      </c>
      <c r="BM73" s="44">
        <f>+Ermelo!BP24</f>
        <v>0</v>
      </c>
      <c r="BN73" s="43">
        <f>+Ermelo!BQ24</f>
        <v>116666.68</v>
      </c>
      <c r="BO73" s="42">
        <f>+Ermelo!BR24</f>
        <v>0</v>
      </c>
      <c r="BP73" s="44">
        <f>+Ermelo!BS24</f>
        <v>0</v>
      </c>
      <c r="BQ73" s="44">
        <f>+Ermelo!BT24</f>
        <v>0</v>
      </c>
      <c r="BR73" s="44">
        <f>+Ermelo!BU24</f>
        <v>0</v>
      </c>
      <c r="BS73" s="44">
        <f>+Ermelo!BV24</f>
        <v>0</v>
      </c>
      <c r="BT73" s="44">
        <f>+Ermelo!BW24</f>
        <v>0</v>
      </c>
      <c r="BU73" s="44">
        <f>+Ermelo!BX24</f>
        <v>0</v>
      </c>
      <c r="BV73" s="44">
        <f>+Ermelo!BY24</f>
        <v>0</v>
      </c>
      <c r="BW73" s="44">
        <f>+Ermelo!BZ24</f>
        <v>0</v>
      </c>
      <c r="BX73" s="44">
        <f>+Ermelo!CA24</f>
        <v>0</v>
      </c>
      <c r="BY73" s="44">
        <f>+Ermelo!CB24</f>
        <v>0</v>
      </c>
      <c r="BZ73" s="43">
        <f>+Ermelo!CC24</f>
        <v>116666.6</v>
      </c>
    </row>
    <row r="74" spans="2:78">
      <c r="B74" s="373" t="s">
        <v>18</v>
      </c>
      <c r="C74" s="374"/>
      <c r="D74" s="375"/>
      <c r="E74" s="51">
        <f t="shared" ref="E74:BP74" si="34">+SUM(E69:E73)</f>
        <v>0</v>
      </c>
      <c r="F74" s="52">
        <f t="shared" si="34"/>
        <v>0</v>
      </c>
      <c r="G74" s="138">
        <f t="shared" si="34"/>
        <v>0</v>
      </c>
      <c r="H74" s="117">
        <f t="shared" si="34"/>
        <v>0</v>
      </c>
      <c r="I74" s="117">
        <f t="shared" si="34"/>
        <v>0</v>
      </c>
      <c r="J74" s="117">
        <f t="shared" si="34"/>
        <v>0</v>
      </c>
      <c r="K74" s="117">
        <f t="shared" si="34"/>
        <v>0</v>
      </c>
      <c r="L74" s="117">
        <f t="shared" si="34"/>
        <v>0</v>
      </c>
      <c r="M74" s="117">
        <f t="shared" si="34"/>
        <v>0</v>
      </c>
      <c r="N74" s="117">
        <f t="shared" si="34"/>
        <v>0</v>
      </c>
      <c r="O74" s="117">
        <f t="shared" si="34"/>
        <v>0</v>
      </c>
      <c r="P74" s="117">
        <f t="shared" si="34"/>
        <v>0</v>
      </c>
      <c r="Q74" s="117">
        <f t="shared" si="34"/>
        <v>0</v>
      </c>
      <c r="R74" s="52">
        <f t="shared" si="34"/>
        <v>666666.74</v>
      </c>
      <c r="S74" s="51">
        <f t="shared" si="34"/>
        <v>0</v>
      </c>
      <c r="T74" s="117">
        <f t="shared" si="34"/>
        <v>0</v>
      </c>
      <c r="U74" s="117">
        <f t="shared" si="34"/>
        <v>0</v>
      </c>
      <c r="V74" s="117">
        <f t="shared" si="34"/>
        <v>0</v>
      </c>
      <c r="W74" s="117">
        <f t="shared" si="34"/>
        <v>0</v>
      </c>
      <c r="X74" s="117">
        <f t="shared" si="34"/>
        <v>0</v>
      </c>
      <c r="Y74" s="117">
        <f t="shared" si="34"/>
        <v>0</v>
      </c>
      <c r="Z74" s="117">
        <f t="shared" si="34"/>
        <v>0</v>
      </c>
      <c r="AA74" s="117">
        <f t="shared" si="34"/>
        <v>0</v>
      </c>
      <c r="AB74" s="117">
        <f t="shared" si="34"/>
        <v>0</v>
      </c>
      <c r="AC74" s="117">
        <f t="shared" si="34"/>
        <v>0</v>
      </c>
      <c r="AD74" s="52">
        <f t="shared" si="34"/>
        <v>666666.74</v>
      </c>
      <c r="AE74" s="51">
        <f t="shared" si="34"/>
        <v>0</v>
      </c>
      <c r="AF74" s="117">
        <f t="shared" si="34"/>
        <v>0</v>
      </c>
      <c r="AG74" s="117">
        <f t="shared" si="34"/>
        <v>0</v>
      </c>
      <c r="AH74" s="117">
        <f t="shared" si="34"/>
        <v>0</v>
      </c>
      <c r="AI74" s="117">
        <f t="shared" si="34"/>
        <v>0</v>
      </c>
      <c r="AJ74" s="117">
        <f t="shared" si="34"/>
        <v>0</v>
      </c>
      <c r="AK74" s="117">
        <f t="shared" si="34"/>
        <v>0</v>
      </c>
      <c r="AL74" s="117">
        <f t="shared" si="34"/>
        <v>0</v>
      </c>
      <c r="AM74" s="117">
        <f t="shared" si="34"/>
        <v>0</v>
      </c>
      <c r="AN74" s="117">
        <f t="shared" si="34"/>
        <v>0</v>
      </c>
      <c r="AO74" s="117">
        <f t="shared" si="34"/>
        <v>0</v>
      </c>
      <c r="AP74" s="52">
        <f t="shared" si="34"/>
        <v>666666.74</v>
      </c>
      <c r="AQ74" s="51">
        <f t="shared" si="34"/>
        <v>0</v>
      </c>
      <c r="AR74" s="117">
        <f t="shared" si="34"/>
        <v>0</v>
      </c>
      <c r="AS74" s="117">
        <f t="shared" si="34"/>
        <v>0</v>
      </c>
      <c r="AT74" s="117">
        <f t="shared" si="34"/>
        <v>0</v>
      </c>
      <c r="AU74" s="117">
        <f t="shared" si="34"/>
        <v>0</v>
      </c>
      <c r="AV74" s="117">
        <f t="shared" si="34"/>
        <v>0</v>
      </c>
      <c r="AW74" s="117">
        <f t="shared" si="34"/>
        <v>0</v>
      </c>
      <c r="AX74" s="117">
        <f t="shared" si="34"/>
        <v>0</v>
      </c>
      <c r="AY74" s="117">
        <f t="shared" si="34"/>
        <v>0</v>
      </c>
      <c r="AZ74" s="117">
        <f t="shared" si="34"/>
        <v>0</v>
      </c>
      <c r="BA74" s="117">
        <f t="shared" si="34"/>
        <v>0</v>
      </c>
      <c r="BB74" s="52">
        <f t="shared" si="34"/>
        <v>666666.74</v>
      </c>
      <c r="BC74" s="51">
        <f t="shared" si="34"/>
        <v>0</v>
      </c>
      <c r="BD74" s="117">
        <f t="shared" si="34"/>
        <v>0</v>
      </c>
      <c r="BE74" s="117">
        <f t="shared" si="34"/>
        <v>0</v>
      </c>
      <c r="BF74" s="117">
        <f t="shared" si="34"/>
        <v>0</v>
      </c>
      <c r="BG74" s="117">
        <f t="shared" si="34"/>
        <v>0</v>
      </c>
      <c r="BH74" s="117">
        <f t="shared" si="34"/>
        <v>0</v>
      </c>
      <c r="BI74" s="117">
        <f t="shared" si="34"/>
        <v>0</v>
      </c>
      <c r="BJ74" s="117">
        <f t="shared" si="34"/>
        <v>0</v>
      </c>
      <c r="BK74" s="117">
        <f t="shared" si="34"/>
        <v>0</v>
      </c>
      <c r="BL74" s="117">
        <f t="shared" si="34"/>
        <v>0</v>
      </c>
      <c r="BM74" s="117">
        <f t="shared" si="34"/>
        <v>0</v>
      </c>
      <c r="BN74" s="52">
        <f t="shared" si="34"/>
        <v>666666.74</v>
      </c>
      <c r="BO74" s="51">
        <f t="shared" si="34"/>
        <v>0</v>
      </c>
      <c r="BP74" s="117">
        <f t="shared" si="34"/>
        <v>0</v>
      </c>
      <c r="BQ74" s="117">
        <f t="shared" ref="BQ74:BZ74" si="35">+SUM(BQ69:BQ73)</f>
        <v>0</v>
      </c>
      <c r="BR74" s="117">
        <f t="shared" si="35"/>
        <v>0</v>
      </c>
      <c r="BS74" s="117">
        <f t="shared" si="35"/>
        <v>0</v>
      </c>
      <c r="BT74" s="117">
        <f t="shared" si="35"/>
        <v>0</v>
      </c>
      <c r="BU74" s="117">
        <f t="shared" si="35"/>
        <v>0</v>
      </c>
      <c r="BV74" s="117">
        <f t="shared" si="35"/>
        <v>0</v>
      </c>
      <c r="BW74" s="117">
        <f t="shared" si="35"/>
        <v>0</v>
      </c>
      <c r="BX74" s="117">
        <f t="shared" si="35"/>
        <v>0</v>
      </c>
      <c r="BY74" s="117">
        <f t="shared" si="35"/>
        <v>0</v>
      </c>
      <c r="BZ74" s="52">
        <f t="shared" si="35"/>
        <v>666666.30000000005</v>
      </c>
    </row>
    <row r="75" spans="2:78" ht="15" customHeight="1"/>
    <row r="76" spans="2:78" ht="15" customHeight="1">
      <c r="C76" s="94" t="s">
        <v>19</v>
      </c>
      <c r="D76" s="95" t="str">
        <f>IF((SUM(E60:BZ64)+SUM(E51:BZ55)+SUM(E42:BZ46)+SUM(E33:BZ37)+SUM(E4:BZ23)+SUM(E69:BZ73))='N17 Totals'!G8,"OK","CHECK")</f>
        <v>OK</v>
      </c>
    </row>
    <row r="77" spans="2:78" ht="15" customHeight="1"/>
    <row r="78" spans="2:78" ht="15" customHeight="1">
      <c r="D78" s="115"/>
    </row>
    <row r="79" spans="2:78" ht="15" customHeight="1">
      <c r="D79" s="115"/>
      <c r="E79" s="395"/>
      <c r="F79" s="395"/>
      <c r="G79" s="395"/>
      <c r="H79" s="395"/>
    </row>
    <row r="80" spans="2:78" ht="15" customHeight="1"/>
    <row r="81" spans="2:4" ht="15" customHeight="1">
      <c r="D81" s="115"/>
    </row>
    <row r="82" spans="2:4" ht="15" customHeight="1"/>
    <row r="83" spans="2:4" ht="15" customHeight="1"/>
    <row r="84" spans="2:4" ht="15" customHeight="1">
      <c r="B84" s="16"/>
      <c r="C84" s="68"/>
      <c r="D84" s="327"/>
    </row>
    <row r="85" spans="2:4">
      <c r="B85" s="16"/>
      <c r="C85" s="68"/>
      <c r="D85" s="327"/>
    </row>
    <row r="86" spans="2:4">
      <c r="B86" s="16"/>
      <c r="C86" s="68"/>
      <c r="D86" s="327"/>
    </row>
    <row r="87" spans="2:4">
      <c r="B87" s="16"/>
      <c r="C87" s="68"/>
      <c r="D87" s="327"/>
    </row>
    <row r="88" spans="2:4">
      <c r="B88" s="16"/>
      <c r="C88" s="68"/>
      <c r="D88" s="327"/>
    </row>
    <row r="89" spans="2:4">
      <c r="B89" s="16"/>
      <c r="C89" s="68"/>
      <c r="D89" s="68"/>
    </row>
  </sheetData>
  <sheetProtection algorithmName="SHA-512" hashValue="lYLX7ymgIkVIBLQH/STtQNmwN6L7Px5W6CTToP7cLUk3YP8EgyqNmzTSGAR/+dPOSNgIBD3eOyUXRiphjAfjYg==" saltValue="GtbWYMmbIWhfggqkRoQiFw==" spinCount="100000" sheet="1" objects="1" scenarios="1" selectLockedCells="1"/>
  <mergeCells count="96">
    <mergeCell ref="BO2:BZ2"/>
    <mergeCell ref="BO58:BZ58"/>
    <mergeCell ref="S2:AD2"/>
    <mergeCell ref="AE2:AP2"/>
    <mergeCell ref="S58:AD58"/>
    <mergeCell ref="AE58:AP58"/>
    <mergeCell ref="BC2:BN2"/>
    <mergeCell ref="BC58:BN58"/>
    <mergeCell ref="AQ2:BB2"/>
    <mergeCell ref="AQ58:BB58"/>
    <mergeCell ref="AE31:AP31"/>
    <mergeCell ref="AQ31:BB31"/>
    <mergeCell ref="BC31:BN31"/>
    <mergeCell ref="BO31:BZ31"/>
    <mergeCell ref="BO40:BZ40"/>
    <mergeCell ref="AQ49:BB49"/>
    <mergeCell ref="BO67:BZ67"/>
    <mergeCell ref="E40:F40"/>
    <mergeCell ref="G40:R40"/>
    <mergeCell ref="G49:R49"/>
    <mergeCell ref="BC67:BN67"/>
    <mergeCell ref="AQ67:BB67"/>
    <mergeCell ref="AE40:AP40"/>
    <mergeCell ref="AQ40:BB40"/>
    <mergeCell ref="BC40:BN40"/>
    <mergeCell ref="BC49:BN49"/>
    <mergeCell ref="BO49:BZ49"/>
    <mergeCell ref="E49:F49"/>
    <mergeCell ref="G67:R67"/>
    <mergeCell ref="S67:AD67"/>
    <mergeCell ref="AE67:AP67"/>
    <mergeCell ref="S49:AD49"/>
    <mergeCell ref="E79:H79"/>
    <mergeCell ref="D2:D3"/>
    <mergeCell ref="B4:C7"/>
    <mergeCell ref="C61:D61"/>
    <mergeCell ref="B8:C11"/>
    <mergeCell ref="B56:D56"/>
    <mergeCell ref="C73:D73"/>
    <mergeCell ref="C70:D70"/>
    <mergeCell ref="C33:D33"/>
    <mergeCell ref="C43:D43"/>
    <mergeCell ref="B31:D32"/>
    <mergeCell ref="B33:B37"/>
    <mergeCell ref="C34:D34"/>
    <mergeCell ref="C37:D37"/>
    <mergeCell ref="B38:D38"/>
    <mergeCell ref="B65:D65"/>
    <mergeCell ref="B20:C23"/>
    <mergeCell ref="C42:D42"/>
    <mergeCell ref="B2:C3"/>
    <mergeCell ref="C51:D51"/>
    <mergeCell ref="B42:B46"/>
    <mergeCell ref="C46:D46"/>
    <mergeCell ref="B47:D47"/>
    <mergeCell ref="B49:D50"/>
    <mergeCell ref="B16:C19"/>
    <mergeCell ref="B12:C15"/>
    <mergeCell ref="C44:D44"/>
    <mergeCell ref="C45:D45"/>
    <mergeCell ref="G2:R2"/>
    <mergeCell ref="E2:F2"/>
    <mergeCell ref="G58:R58"/>
    <mergeCell ref="E58:F58"/>
    <mergeCell ref="E31:F31"/>
    <mergeCell ref="G31:R31"/>
    <mergeCell ref="C71:D71"/>
    <mergeCell ref="C72:D72"/>
    <mergeCell ref="S31:AD31"/>
    <mergeCell ref="S40:AD40"/>
    <mergeCell ref="C24:D24"/>
    <mergeCell ref="C25:D25"/>
    <mergeCell ref="C28:D28"/>
    <mergeCell ref="B29:D29"/>
    <mergeCell ref="B24:B28"/>
    <mergeCell ref="B40:D41"/>
    <mergeCell ref="C27:D27"/>
    <mergeCell ref="C26:D26"/>
    <mergeCell ref="C35:D35"/>
    <mergeCell ref="C36:D36"/>
    <mergeCell ref="AE49:AP49"/>
    <mergeCell ref="B69:B73"/>
    <mergeCell ref="C69:D69"/>
    <mergeCell ref="B74:D74"/>
    <mergeCell ref="B67:D68"/>
    <mergeCell ref="E67:F67"/>
    <mergeCell ref="C52:D52"/>
    <mergeCell ref="C60:D60"/>
    <mergeCell ref="B58:D59"/>
    <mergeCell ref="C64:D64"/>
    <mergeCell ref="B60:B64"/>
    <mergeCell ref="C55:D55"/>
    <mergeCell ref="C53:D53"/>
    <mergeCell ref="C54:D54"/>
    <mergeCell ref="C62:D62"/>
    <mergeCell ref="C63:D63"/>
  </mergeCells>
  <pageMargins left="0.23622047244094491" right="0.23622047244094491" top="0.74803149606299213" bottom="0.74803149606299213" header="0.31496062992125984" footer="0.31496062992125984"/>
  <pageSetup paperSize="9" scale="46" fitToWidth="0" orientation="landscape" r:id="rId1"/>
  <headerFooter>
    <oddFooter>&amp;L&amp;8&amp;F
&amp;A&amp;C&amp;8Page &amp;P of &amp;N&amp;R&amp;8&amp;D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93B03-DA11-4C37-BFED-5B0BC0F5E486}">
  <sheetPr codeName="Sheet8">
    <tabColor rgb="FF00B050"/>
    <pageSetUpPr fitToPage="1"/>
  </sheetPr>
  <dimension ref="A1:CD208"/>
  <sheetViews>
    <sheetView showGridLines="0" view="pageBreakPreview" zoomScale="125" zoomScaleNormal="40" zoomScaleSheetLayoutView="80" workbookViewId="0">
      <pane xSplit="7" ySplit="5" topLeftCell="CA6" activePane="bottomRight" state="frozen"/>
      <selection pane="topRight" activeCell="C35" sqref="C35:D35"/>
      <selection pane="bottomLeft" activeCell="C35" sqref="C35:D35"/>
      <selection pane="bottomRight" activeCell="A212" sqref="A212:XFD221"/>
    </sheetView>
  </sheetViews>
  <sheetFormatPr baseColWidth="10" defaultColWidth="9.1640625" defaultRowHeight="12.75" customHeight="1"/>
  <cols>
    <col min="1" max="1" width="1" style="15" customWidth="1"/>
    <col min="2" max="2" width="11.33203125" style="15" customWidth="1"/>
    <col min="3" max="3" width="89.5" style="16" customWidth="1"/>
    <col min="4" max="4" width="15.6640625" style="68" customWidth="1"/>
    <col min="5" max="5" width="11.33203125" style="68" bestFit="1" customWidth="1"/>
    <col min="6" max="6" width="6.5" style="68" bestFit="1" customWidth="1"/>
    <col min="7" max="7" width="15.6640625" style="151" customWidth="1"/>
    <col min="8" max="81" width="12.83203125" style="17" customWidth="1"/>
    <col min="82" max="82" width="14.6640625" bestFit="1" customWidth="1"/>
    <col min="83" max="16384" width="9.1640625" style="15"/>
  </cols>
  <sheetData>
    <row r="1" spans="2:82" ht="7.5" customHeight="1"/>
    <row r="2" spans="2:82" ht="19.5" customHeight="1">
      <c r="B2" s="417" t="s">
        <v>20</v>
      </c>
      <c r="C2" s="419" t="s">
        <v>21</v>
      </c>
      <c r="D2" s="421" t="s">
        <v>22</v>
      </c>
      <c r="E2" s="421" t="s">
        <v>23</v>
      </c>
      <c r="F2" s="423" t="s">
        <v>24</v>
      </c>
      <c r="G2" s="415" t="s">
        <v>25</v>
      </c>
      <c r="H2" s="413" t="s">
        <v>7</v>
      </c>
      <c r="I2" s="414"/>
      <c r="J2" s="401" t="s">
        <v>26</v>
      </c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3"/>
      <c r="V2" s="401" t="s">
        <v>27</v>
      </c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3"/>
      <c r="AH2" s="401" t="s">
        <v>28</v>
      </c>
      <c r="AI2" s="402"/>
      <c r="AJ2" s="402"/>
      <c r="AK2" s="402"/>
      <c r="AL2" s="402"/>
      <c r="AM2" s="402"/>
      <c r="AN2" s="402"/>
      <c r="AO2" s="402"/>
      <c r="AP2" s="402"/>
      <c r="AQ2" s="402"/>
      <c r="AR2" s="402"/>
      <c r="AS2" s="403"/>
      <c r="AT2" s="401" t="s">
        <v>29</v>
      </c>
      <c r="AU2" s="402"/>
      <c r="AV2" s="402"/>
      <c r="AW2" s="402"/>
      <c r="AX2" s="402"/>
      <c r="AY2" s="402"/>
      <c r="AZ2" s="402"/>
      <c r="BA2" s="402"/>
      <c r="BB2" s="402"/>
      <c r="BC2" s="402"/>
      <c r="BD2" s="402"/>
      <c r="BE2" s="403"/>
      <c r="BF2" s="401" t="s">
        <v>30</v>
      </c>
      <c r="BG2" s="402"/>
      <c r="BH2" s="402"/>
      <c r="BI2" s="402"/>
      <c r="BJ2" s="402"/>
      <c r="BK2" s="402"/>
      <c r="BL2" s="402"/>
      <c r="BM2" s="402"/>
      <c r="BN2" s="402"/>
      <c r="BO2" s="402"/>
      <c r="BP2" s="402"/>
      <c r="BQ2" s="403"/>
      <c r="BR2" s="401" t="s">
        <v>31</v>
      </c>
      <c r="BS2" s="402"/>
      <c r="BT2" s="402"/>
      <c r="BU2" s="402"/>
      <c r="BV2" s="402"/>
      <c r="BW2" s="402"/>
      <c r="BX2" s="402"/>
      <c r="BY2" s="402"/>
      <c r="BZ2" s="402"/>
      <c r="CA2" s="402"/>
      <c r="CB2" s="402"/>
      <c r="CC2" s="403"/>
    </row>
    <row r="3" spans="2:82" ht="18.75" customHeight="1">
      <c r="B3" s="418"/>
      <c r="C3" s="420"/>
      <c r="D3" s="422"/>
      <c r="E3" s="422"/>
      <c r="F3" s="424"/>
      <c r="G3" s="416"/>
      <c r="H3" s="157">
        <f>'Title Page'!C11</f>
        <v>45523</v>
      </c>
      <c r="I3" s="158">
        <f>DATE(YEAR(H3),MONTH(H3)+2,1)-1</f>
        <v>45565</v>
      </c>
      <c r="J3" s="157">
        <f>DATE(YEAR(I3),MONTH(I3)+2,1)-1</f>
        <v>45596</v>
      </c>
      <c r="K3" s="159">
        <f t="shared" ref="K3:BV3" si="0">DATE(YEAR(J3),MONTH(J3)+2,1)-1</f>
        <v>45626</v>
      </c>
      <c r="L3" s="159">
        <f t="shared" si="0"/>
        <v>45657</v>
      </c>
      <c r="M3" s="159">
        <f t="shared" si="0"/>
        <v>45688</v>
      </c>
      <c r="N3" s="159">
        <f t="shared" si="0"/>
        <v>45716</v>
      </c>
      <c r="O3" s="159">
        <f t="shared" si="0"/>
        <v>45747</v>
      </c>
      <c r="P3" s="159">
        <f t="shared" si="0"/>
        <v>45777</v>
      </c>
      <c r="Q3" s="159">
        <f t="shared" si="0"/>
        <v>45808</v>
      </c>
      <c r="R3" s="159">
        <f t="shared" si="0"/>
        <v>45838</v>
      </c>
      <c r="S3" s="159">
        <f t="shared" si="0"/>
        <v>45869</v>
      </c>
      <c r="T3" s="159">
        <f t="shared" si="0"/>
        <v>45900</v>
      </c>
      <c r="U3" s="158">
        <f t="shared" si="0"/>
        <v>45930</v>
      </c>
      <c r="V3" s="157">
        <f t="shared" si="0"/>
        <v>45961</v>
      </c>
      <c r="W3" s="159">
        <f t="shared" si="0"/>
        <v>45991</v>
      </c>
      <c r="X3" s="159">
        <f t="shared" si="0"/>
        <v>46022</v>
      </c>
      <c r="Y3" s="159">
        <f t="shared" si="0"/>
        <v>46053</v>
      </c>
      <c r="Z3" s="159">
        <f t="shared" si="0"/>
        <v>46081</v>
      </c>
      <c r="AA3" s="159">
        <f t="shared" si="0"/>
        <v>46112</v>
      </c>
      <c r="AB3" s="159">
        <f t="shared" si="0"/>
        <v>46142</v>
      </c>
      <c r="AC3" s="159">
        <f t="shared" si="0"/>
        <v>46173</v>
      </c>
      <c r="AD3" s="159">
        <f t="shared" si="0"/>
        <v>46203</v>
      </c>
      <c r="AE3" s="159">
        <f t="shared" si="0"/>
        <v>46234</v>
      </c>
      <c r="AF3" s="159">
        <f t="shared" si="0"/>
        <v>46265</v>
      </c>
      <c r="AG3" s="158">
        <f t="shared" si="0"/>
        <v>46295</v>
      </c>
      <c r="AH3" s="157">
        <f t="shared" si="0"/>
        <v>46326</v>
      </c>
      <c r="AI3" s="159">
        <f t="shared" si="0"/>
        <v>46356</v>
      </c>
      <c r="AJ3" s="159">
        <f t="shared" si="0"/>
        <v>46387</v>
      </c>
      <c r="AK3" s="159">
        <f t="shared" si="0"/>
        <v>46418</v>
      </c>
      <c r="AL3" s="159">
        <f t="shared" si="0"/>
        <v>46446</v>
      </c>
      <c r="AM3" s="159">
        <f t="shared" si="0"/>
        <v>46477</v>
      </c>
      <c r="AN3" s="159">
        <f t="shared" si="0"/>
        <v>46507</v>
      </c>
      <c r="AO3" s="159">
        <f t="shared" si="0"/>
        <v>46538</v>
      </c>
      <c r="AP3" s="159">
        <f t="shared" si="0"/>
        <v>46568</v>
      </c>
      <c r="AQ3" s="159">
        <f t="shared" si="0"/>
        <v>46599</v>
      </c>
      <c r="AR3" s="159">
        <f t="shared" si="0"/>
        <v>46630</v>
      </c>
      <c r="AS3" s="158">
        <f t="shared" si="0"/>
        <v>46660</v>
      </c>
      <c r="AT3" s="157">
        <f t="shared" si="0"/>
        <v>46691</v>
      </c>
      <c r="AU3" s="159">
        <f t="shared" si="0"/>
        <v>46721</v>
      </c>
      <c r="AV3" s="159">
        <f t="shared" si="0"/>
        <v>46752</v>
      </c>
      <c r="AW3" s="159">
        <f t="shared" si="0"/>
        <v>46783</v>
      </c>
      <c r="AX3" s="159">
        <f t="shared" si="0"/>
        <v>46812</v>
      </c>
      <c r="AY3" s="159">
        <f t="shared" si="0"/>
        <v>46843</v>
      </c>
      <c r="AZ3" s="159">
        <f t="shared" si="0"/>
        <v>46873</v>
      </c>
      <c r="BA3" s="159">
        <f t="shared" si="0"/>
        <v>46904</v>
      </c>
      <c r="BB3" s="159">
        <f t="shared" si="0"/>
        <v>46934</v>
      </c>
      <c r="BC3" s="159">
        <f t="shared" si="0"/>
        <v>46965</v>
      </c>
      <c r="BD3" s="159">
        <f t="shared" si="0"/>
        <v>46996</v>
      </c>
      <c r="BE3" s="158">
        <f t="shared" si="0"/>
        <v>47026</v>
      </c>
      <c r="BF3" s="157">
        <f t="shared" si="0"/>
        <v>47057</v>
      </c>
      <c r="BG3" s="159">
        <f t="shared" si="0"/>
        <v>47087</v>
      </c>
      <c r="BH3" s="159">
        <f t="shared" si="0"/>
        <v>47118</v>
      </c>
      <c r="BI3" s="159">
        <f t="shared" si="0"/>
        <v>47149</v>
      </c>
      <c r="BJ3" s="159">
        <f t="shared" si="0"/>
        <v>47177</v>
      </c>
      <c r="BK3" s="159">
        <f t="shared" si="0"/>
        <v>47208</v>
      </c>
      <c r="BL3" s="159">
        <f t="shared" si="0"/>
        <v>47238</v>
      </c>
      <c r="BM3" s="159">
        <f t="shared" si="0"/>
        <v>47269</v>
      </c>
      <c r="BN3" s="159">
        <f t="shared" si="0"/>
        <v>47299</v>
      </c>
      <c r="BO3" s="159">
        <f t="shared" si="0"/>
        <v>47330</v>
      </c>
      <c r="BP3" s="159">
        <f t="shared" si="0"/>
        <v>47361</v>
      </c>
      <c r="BQ3" s="158">
        <f t="shared" si="0"/>
        <v>47391</v>
      </c>
      <c r="BR3" s="157">
        <f t="shared" si="0"/>
        <v>47422</v>
      </c>
      <c r="BS3" s="159">
        <f t="shared" si="0"/>
        <v>47452</v>
      </c>
      <c r="BT3" s="159">
        <f t="shared" si="0"/>
        <v>47483</v>
      </c>
      <c r="BU3" s="159">
        <f t="shared" si="0"/>
        <v>47514</v>
      </c>
      <c r="BV3" s="159">
        <f t="shared" si="0"/>
        <v>47542</v>
      </c>
      <c r="BW3" s="159">
        <f t="shared" ref="BW3:CC3" si="1">DATE(YEAR(BV3),MONTH(BV3)+2,1)-1</f>
        <v>47573</v>
      </c>
      <c r="BX3" s="159">
        <f t="shared" si="1"/>
        <v>47603</v>
      </c>
      <c r="BY3" s="159">
        <f t="shared" si="1"/>
        <v>47634</v>
      </c>
      <c r="BZ3" s="159">
        <f t="shared" si="1"/>
        <v>47664</v>
      </c>
      <c r="CA3" s="159">
        <f t="shared" si="1"/>
        <v>47695</v>
      </c>
      <c r="CB3" s="159">
        <f t="shared" si="1"/>
        <v>47726</v>
      </c>
      <c r="CC3" s="158">
        <f t="shared" si="1"/>
        <v>47756</v>
      </c>
    </row>
    <row r="4" spans="2:82" ht="6" customHeight="1">
      <c r="B4" s="143"/>
      <c r="C4" s="144"/>
      <c r="D4" s="145"/>
      <c r="E4" s="145"/>
      <c r="F4" s="145"/>
      <c r="G4" s="160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7"/>
    </row>
    <row r="5" spans="2:82" ht="12.75" customHeight="1">
      <c r="B5" s="148"/>
      <c r="C5" s="139"/>
      <c r="D5" s="140"/>
      <c r="E5" s="140"/>
      <c r="F5" s="140"/>
      <c r="G5" s="161"/>
      <c r="CC5" s="29"/>
    </row>
    <row r="6" spans="2:82" ht="12.75" customHeight="1">
      <c r="B6" s="148"/>
      <c r="C6" s="404" t="s">
        <v>32</v>
      </c>
      <c r="D6" s="405"/>
      <c r="E6" s="405"/>
      <c r="F6" s="406"/>
      <c r="G6" s="162">
        <f>+G7+G8</f>
        <v>20585000</v>
      </c>
      <c r="CC6" s="29"/>
    </row>
    <row r="7" spans="2:82" ht="12.75" customHeight="1">
      <c r="B7" s="148"/>
      <c r="C7" s="407" t="s">
        <v>33</v>
      </c>
      <c r="D7" s="408"/>
      <c r="E7" s="408"/>
      <c r="F7" s="409"/>
      <c r="G7" s="163">
        <f>+G8*0.15</f>
        <v>2685000</v>
      </c>
      <c r="CC7" s="29"/>
    </row>
    <row r="8" spans="2:82" ht="12.75" customHeight="1">
      <c r="B8" s="148"/>
      <c r="C8" s="410" t="s">
        <v>34</v>
      </c>
      <c r="D8" s="411"/>
      <c r="E8" s="411"/>
      <c r="F8" s="412"/>
      <c r="G8" s="164">
        <f>+G11</f>
        <v>17900000</v>
      </c>
      <c r="CC8" s="29"/>
      <c r="CD8" s="330"/>
    </row>
    <row r="9" spans="2:82" ht="12.75" customHeight="1">
      <c r="B9" s="148"/>
      <c r="C9" s="15"/>
      <c r="D9" s="17"/>
      <c r="E9" s="17"/>
      <c r="F9" s="17"/>
      <c r="CC9" s="29"/>
    </row>
    <row r="10" spans="2:82" ht="12.75" customHeight="1">
      <c r="B10" s="148"/>
      <c r="F10" s="68" t="s">
        <v>35</v>
      </c>
      <c r="G10" s="151">
        <f>+SUM(H30:CC48,H50:CC56,H59:CC75,H77:CC78,H80:CC80,H82:CC83,H88:CC115,H117:CC149,H151:CC165,H167:CC172,H175:CC207)</f>
        <v>17900000</v>
      </c>
      <c r="H10" s="208" t="b">
        <f>G10=G11</f>
        <v>1</v>
      </c>
      <c r="I10" s="17" t="b">
        <f>G10=G28+G85+G174</f>
        <v>1</v>
      </c>
      <c r="J10" s="332"/>
      <c r="K10" s="149"/>
      <c r="W10" s="149"/>
      <c r="AI10" s="149"/>
      <c r="AU10" s="149"/>
      <c r="BG10" s="149"/>
      <c r="BS10" s="149"/>
      <c r="BT10" s="17" t="b">
        <f>G10=G11</f>
        <v>1</v>
      </c>
      <c r="CC10" s="29"/>
    </row>
    <row r="11" spans="2:82" ht="12.75" customHeight="1">
      <c r="B11" s="89"/>
      <c r="C11" s="103" t="s">
        <v>36</v>
      </c>
      <c r="D11" s="104"/>
      <c r="E11" s="104"/>
      <c r="F11" s="105"/>
      <c r="G11" s="207">
        <f t="shared" ref="G11:G19" si="2">+SUM(H11:CC11)</f>
        <v>17900000</v>
      </c>
      <c r="H11" s="203">
        <f>+H21+H12+H24</f>
        <v>0</v>
      </c>
      <c r="I11" s="204">
        <f t="shared" ref="I11:BT11" si="3">+I21+I12+I24</f>
        <v>0</v>
      </c>
      <c r="J11" s="203">
        <f t="shared" si="3"/>
        <v>0</v>
      </c>
      <c r="K11" s="205">
        <f t="shared" si="3"/>
        <v>0</v>
      </c>
      <c r="L11" s="205">
        <f t="shared" si="3"/>
        <v>0</v>
      </c>
      <c r="M11" s="205">
        <f t="shared" si="3"/>
        <v>0</v>
      </c>
      <c r="N11" s="205">
        <f t="shared" si="3"/>
        <v>0</v>
      </c>
      <c r="O11" s="205">
        <f t="shared" si="3"/>
        <v>0</v>
      </c>
      <c r="P11" s="205">
        <f t="shared" si="3"/>
        <v>0</v>
      </c>
      <c r="Q11" s="205">
        <f t="shared" si="3"/>
        <v>0</v>
      </c>
      <c r="R11" s="205">
        <f t="shared" si="3"/>
        <v>0</v>
      </c>
      <c r="S11" s="205">
        <f t="shared" si="3"/>
        <v>0</v>
      </c>
      <c r="T11" s="205">
        <f t="shared" si="3"/>
        <v>0</v>
      </c>
      <c r="U11" s="204">
        <f t="shared" si="3"/>
        <v>666666.74</v>
      </c>
      <c r="V11" s="206">
        <f t="shared" si="3"/>
        <v>0</v>
      </c>
      <c r="W11" s="205">
        <f t="shared" si="3"/>
        <v>0</v>
      </c>
      <c r="X11" s="205">
        <f t="shared" si="3"/>
        <v>0</v>
      </c>
      <c r="Y11" s="205">
        <f t="shared" si="3"/>
        <v>0</v>
      </c>
      <c r="Z11" s="205">
        <f t="shared" si="3"/>
        <v>0</v>
      </c>
      <c r="AA11" s="205">
        <f t="shared" si="3"/>
        <v>0</v>
      </c>
      <c r="AB11" s="205">
        <f t="shared" si="3"/>
        <v>0</v>
      </c>
      <c r="AC11" s="205">
        <f t="shared" si="3"/>
        <v>0</v>
      </c>
      <c r="AD11" s="205">
        <f t="shared" si="3"/>
        <v>0</v>
      </c>
      <c r="AE11" s="205">
        <f t="shared" si="3"/>
        <v>0</v>
      </c>
      <c r="AF11" s="205">
        <f t="shared" si="3"/>
        <v>0</v>
      </c>
      <c r="AG11" s="204">
        <f t="shared" si="3"/>
        <v>2546666.7400000002</v>
      </c>
      <c r="AH11" s="206">
        <f t="shared" si="3"/>
        <v>0</v>
      </c>
      <c r="AI11" s="205">
        <f t="shared" si="3"/>
        <v>0</v>
      </c>
      <c r="AJ11" s="205">
        <f t="shared" si="3"/>
        <v>0</v>
      </c>
      <c r="AK11" s="205">
        <f t="shared" si="3"/>
        <v>0</v>
      </c>
      <c r="AL11" s="205">
        <f t="shared" si="3"/>
        <v>0</v>
      </c>
      <c r="AM11" s="205">
        <f t="shared" si="3"/>
        <v>0</v>
      </c>
      <c r="AN11" s="205">
        <f t="shared" si="3"/>
        <v>0</v>
      </c>
      <c r="AO11" s="205">
        <f t="shared" si="3"/>
        <v>0</v>
      </c>
      <c r="AP11" s="205">
        <f t="shared" si="3"/>
        <v>0</v>
      </c>
      <c r="AQ11" s="205">
        <f t="shared" si="3"/>
        <v>0</v>
      </c>
      <c r="AR11" s="205">
        <f t="shared" si="3"/>
        <v>0</v>
      </c>
      <c r="AS11" s="204">
        <f t="shared" si="3"/>
        <v>2546666.7400000002</v>
      </c>
      <c r="AT11" s="206">
        <f t="shared" si="3"/>
        <v>0</v>
      </c>
      <c r="AU11" s="205">
        <f t="shared" si="3"/>
        <v>0</v>
      </c>
      <c r="AV11" s="205">
        <f t="shared" si="3"/>
        <v>0</v>
      </c>
      <c r="AW11" s="205">
        <f t="shared" si="3"/>
        <v>0</v>
      </c>
      <c r="AX11" s="205">
        <f t="shared" si="3"/>
        <v>0</v>
      </c>
      <c r="AY11" s="205">
        <f t="shared" si="3"/>
        <v>0</v>
      </c>
      <c r="AZ11" s="205">
        <f t="shared" si="3"/>
        <v>0</v>
      </c>
      <c r="BA11" s="205">
        <f t="shared" si="3"/>
        <v>0</v>
      </c>
      <c r="BB11" s="205">
        <f t="shared" si="3"/>
        <v>0</v>
      </c>
      <c r="BC11" s="205">
        <f t="shared" si="3"/>
        <v>0</v>
      </c>
      <c r="BD11" s="205">
        <f t="shared" si="3"/>
        <v>0</v>
      </c>
      <c r="BE11" s="204">
        <f t="shared" si="3"/>
        <v>3546666.74</v>
      </c>
      <c r="BF11" s="206">
        <f t="shared" si="3"/>
        <v>0</v>
      </c>
      <c r="BG11" s="205">
        <f t="shared" si="3"/>
        <v>0</v>
      </c>
      <c r="BH11" s="205">
        <f t="shared" si="3"/>
        <v>0</v>
      </c>
      <c r="BI11" s="205">
        <f t="shared" si="3"/>
        <v>0</v>
      </c>
      <c r="BJ11" s="205">
        <f t="shared" si="3"/>
        <v>0</v>
      </c>
      <c r="BK11" s="205">
        <f t="shared" si="3"/>
        <v>0</v>
      </c>
      <c r="BL11" s="205">
        <f t="shared" si="3"/>
        <v>0</v>
      </c>
      <c r="BM11" s="205">
        <f t="shared" si="3"/>
        <v>0</v>
      </c>
      <c r="BN11" s="205">
        <f t="shared" si="3"/>
        <v>0</v>
      </c>
      <c r="BO11" s="205">
        <f t="shared" si="3"/>
        <v>0</v>
      </c>
      <c r="BP11" s="205">
        <f t="shared" si="3"/>
        <v>0</v>
      </c>
      <c r="BQ11" s="204">
        <f t="shared" si="3"/>
        <v>4796666.74</v>
      </c>
      <c r="BR11" s="206">
        <f t="shared" si="3"/>
        <v>0</v>
      </c>
      <c r="BS11" s="205">
        <f t="shared" si="3"/>
        <v>0</v>
      </c>
      <c r="BT11" s="205">
        <f t="shared" si="3"/>
        <v>0</v>
      </c>
      <c r="BU11" s="205">
        <f t="shared" ref="BU11:CC11" si="4">+BU21+BU12+BU24</f>
        <v>0</v>
      </c>
      <c r="BV11" s="205">
        <f t="shared" si="4"/>
        <v>0</v>
      </c>
      <c r="BW11" s="205">
        <f t="shared" si="4"/>
        <v>0</v>
      </c>
      <c r="BX11" s="205">
        <f t="shared" si="4"/>
        <v>0</v>
      </c>
      <c r="BY11" s="205">
        <f t="shared" si="4"/>
        <v>0</v>
      </c>
      <c r="BZ11" s="205">
        <f t="shared" si="4"/>
        <v>0</v>
      </c>
      <c r="CA11" s="205">
        <f t="shared" si="4"/>
        <v>0</v>
      </c>
      <c r="CB11" s="205">
        <f t="shared" si="4"/>
        <v>0</v>
      </c>
      <c r="CC11" s="204">
        <f t="shared" si="4"/>
        <v>3796666.3</v>
      </c>
    </row>
    <row r="12" spans="2:82" ht="12.75" customHeight="1">
      <c r="B12" s="90" t="s">
        <v>37</v>
      </c>
      <c r="C12" s="97" t="s">
        <v>38</v>
      </c>
      <c r="D12" s="98"/>
      <c r="E12" s="98"/>
      <c r="F12" s="99"/>
      <c r="G12" s="165">
        <f t="shared" si="2"/>
        <v>2500000</v>
      </c>
      <c r="H12" s="125">
        <f>+H28</f>
        <v>0</v>
      </c>
      <c r="I12" s="92">
        <f t="shared" ref="I12:BT12" si="5">+I28</f>
        <v>0</v>
      </c>
      <c r="J12" s="125">
        <f>+J28</f>
        <v>0</v>
      </c>
      <c r="K12" s="91">
        <f t="shared" si="5"/>
        <v>0</v>
      </c>
      <c r="L12" s="91">
        <f t="shared" si="5"/>
        <v>0</v>
      </c>
      <c r="M12" s="91">
        <f t="shared" si="5"/>
        <v>0</v>
      </c>
      <c r="N12" s="91">
        <f t="shared" si="5"/>
        <v>0</v>
      </c>
      <c r="O12" s="91">
        <f t="shared" si="5"/>
        <v>0</v>
      </c>
      <c r="P12" s="91">
        <f t="shared" si="5"/>
        <v>0</v>
      </c>
      <c r="Q12" s="91">
        <f t="shared" si="5"/>
        <v>0</v>
      </c>
      <c r="R12" s="91">
        <f t="shared" si="5"/>
        <v>0</v>
      </c>
      <c r="S12" s="91">
        <f t="shared" si="5"/>
        <v>0</v>
      </c>
      <c r="T12" s="91">
        <f t="shared" si="5"/>
        <v>0</v>
      </c>
      <c r="U12" s="92">
        <f t="shared" si="5"/>
        <v>0</v>
      </c>
      <c r="V12" s="93">
        <f t="shared" si="5"/>
        <v>0</v>
      </c>
      <c r="W12" s="91">
        <f t="shared" si="5"/>
        <v>0</v>
      </c>
      <c r="X12" s="91">
        <f t="shared" si="5"/>
        <v>0</v>
      </c>
      <c r="Y12" s="91">
        <f t="shared" si="5"/>
        <v>0</v>
      </c>
      <c r="Z12" s="91">
        <f t="shared" si="5"/>
        <v>0</v>
      </c>
      <c r="AA12" s="91">
        <f t="shared" si="5"/>
        <v>0</v>
      </c>
      <c r="AB12" s="91">
        <f t="shared" si="5"/>
        <v>0</v>
      </c>
      <c r="AC12" s="91">
        <f t="shared" si="5"/>
        <v>0</v>
      </c>
      <c r="AD12" s="91">
        <f t="shared" si="5"/>
        <v>0</v>
      </c>
      <c r="AE12" s="91">
        <f t="shared" si="5"/>
        <v>0</v>
      </c>
      <c r="AF12" s="91">
        <f t="shared" si="5"/>
        <v>0</v>
      </c>
      <c r="AG12" s="92">
        <f t="shared" si="5"/>
        <v>500000</v>
      </c>
      <c r="AH12" s="93">
        <f t="shared" si="5"/>
        <v>0</v>
      </c>
      <c r="AI12" s="91">
        <f t="shared" si="5"/>
        <v>0</v>
      </c>
      <c r="AJ12" s="91">
        <f t="shared" si="5"/>
        <v>0</v>
      </c>
      <c r="AK12" s="91">
        <f t="shared" si="5"/>
        <v>0</v>
      </c>
      <c r="AL12" s="91">
        <f t="shared" si="5"/>
        <v>0</v>
      </c>
      <c r="AM12" s="91">
        <f t="shared" si="5"/>
        <v>0</v>
      </c>
      <c r="AN12" s="91">
        <f t="shared" si="5"/>
        <v>0</v>
      </c>
      <c r="AO12" s="91">
        <f t="shared" si="5"/>
        <v>0</v>
      </c>
      <c r="AP12" s="91">
        <f t="shared" si="5"/>
        <v>0</v>
      </c>
      <c r="AQ12" s="91">
        <f t="shared" si="5"/>
        <v>0</v>
      </c>
      <c r="AR12" s="91">
        <f t="shared" si="5"/>
        <v>0</v>
      </c>
      <c r="AS12" s="92">
        <f t="shared" si="5"/>
        <v>500000</v>
      </c>
      <c r="AT12" s="93">
        <f t="shared" si="5"/>
        <v>0</v>
      </c>
      <c r="AU12" s="91">
        <f t="shared" si="5"/>
        <v>0</v>
      </c>
      <c r="AV12" s="91">
        <f t="shared" si="5"/>
        <v>0</v>
      </c>
      <c r="AW12" s="91">
        <f t="shared" si="5"/>
        <v>0</v>
      </c>
      <c r="AX12" s="91">
        <f t="shared" si="5"/>
        <v>0</v>
      </c>
      <c r="AY12" s="91">
        <f t="shared" si="5"/>
        <v>0</v>
      </c>
      <c r="AZ12" s="91">
        <f t="shared" si="5"/>
        <v>0</v>
      </c>
      <c r="BA12" s="91">
        <f t="shared" si="5"/>
        <v>0</v>
      </c>
      <c r="BB12" s="91">
        <f t="shared" si="5"/>
        <v>0</v>
      </c>
      <c r="BC12" s="91">
        <f t="shared" si="5"/>
        <v>0</v>
      </c>
      <c r="BD12" s="91">
        <f t="shared" si="5"/>
        <v>0</v>
      </c>
      <c r="BE12" s="92">
        <f t="shared" si="5"/>
        <v>500000</v>
      </c>
      <c r="BF12" s="93">
        <f t="shared" si="5"/>
        <v>0</v>
      </c>
      <c r="BG12" s="91">
        <f t="shared" si="5"/>
        <v>0</v>
      </c>
      <c r="BH12" s="91">
        <f t="shared" si="5"/>
        <v>0</v>
      </c>
      <c r="BI12" s="91">
        <f t="shared" si="5"/>
        <v>0</v>
      </c>
      <c r="BJ12" s="91">
        <f t="shared" si="5"/>
        <v>0</v>
      </c>
      <c r="BK12" s="91">
        <f t="shared" si="5"/>
        <v>0</v>
      </c>
      <c r="BL12" s="91">
        <f t="shared" si="5"/>
        <v>0</v>
      </c>
      <c r="BM12" s="91">
        <f t="shared" si="5"/>
        <v>0</v>
      </c>
      <c r="BN12" s="91">
        <f t="shared" si="5"/>
        <v>0</v>
      </c>
      <c r="BO12" s="91">
        <f t="shared" si="5"/>
        <v>0</v>
      </c>
      <c r="BP12" s="91">
        <f t="shared" si="5"/>
        <v>0</v>
      </c>
      <c r="BQ12" s="92">
        <f t="shared" si="5"/>
        <v>500000</v>
      </c>
      <c r="BR12" s="93">
        <f t="shared" si="5"/>
        <v>0</v>
      </c>
      <c r="BS12" s="91">
        <f t="shared" si="5"/>
        <v>0</v>
      </c>
      <c r="BT12" s="91">
        <f t="shared" si="5"/>
        <v>0</v>
      </c>
      <c r="BU12" s="91">
        <f t="shared" ref="BU12:CC12" si="6">+BU28</f>
        <v>0</v>
      </c>
      <c r="BV12" s="91">
        <f t="shared" si="6"/>
        <v>0</v>
      </c>
      <c r="BW12" s="91">
        <f t="shared" si="6"/>
        <v>0</v>
      </c>
      <c r="BX12" s="91">
        <f t="shared" si="6"/>
        <v>0</v>
      </c>
      <c r="BY12" s="91">
        <f t="shared" si="6"/>
        <v>0</v>
      </c>
      <c r="BZ12" s="91">
        <f t="shared" si="6"/>
        <v>0</v>
      </c>
      <c r="CA12" s="91">
        <f t="shared" si="6"/>
        <v>0</v>
      </c>
      <c r="CB12" s="91">
        <f t="shared" si="6"/>
        <v>0</v>
      </c>
      <c r="CC12" s="92">
        <f t="shared" si="6"/>
        <v>500000</v>
      </c>
      <c r="CD12" s="325" t="b">
        <f>G12=G28</f>
        <v>1</v>
      </c>
    </row>
    <row r="13" spans="2:82" ht="12.75" customHeight="1">
      <c r="B13" s="57"/>
      <c r="C13" s="100" t="s">
        <v>39</v>
      </c>
      <c r="D13" s="101"/>
      <c r="E13" s="101"/>
      <c r="F13" s="102"/>
      <c r="G13" s="122">
        <f t="shared" si="2"/>
        <v>0</v>
      </c>
      <c r="H13" s="120">
        <f>+H12-SUM(H14:H15)</f>
        <v>0</v>
      </c>
      <c r="I13" s="13">
        <f t="shared" ref="I13:BT13" si="7">+I12-SUM(I14:I15)</f>
        <v>0</v>
      </c>
      <c r="J13" s="120">
        <f>+J12-SUM(J14:J15)</f>
        <v>0</v>
      </c>
      <c r="K13" s="12">
        <f t="shared" si="7"/>
        <v>0</v>
      </c>
      <c r="L13" s="12">
        <f t="shared" si="7"/>
        <v>0</v>
      </c>
      <c r="M13" s="12">
        <f t="shared" si="7"/>
        <v>0</v>
      </c>
      <c r="N13" s="12">
        <f t="shared" si="7"/>
        <v>0</v>
      </c>
      <c r="O13" s="12">
        <f t="shared" si="7"/>
        <v>0</v>
      </c>
      <c r="P13" s="12">
        <f t="shared" si="7"/>
        <v>0</v>
      </c>
      <c r="Q13" s="12">
        <f t="shared" si="7"/>
        <v>0</v>
      </c>
      <c r="R13" s="12">
        <f t="shared" si="7"/>
        <v>0</v>
      </c>
      <c r="S13" s="12">
        <f t="shared" si="7"/>
        <v>0</v>
      </c>
      <c r="T13" s="12">
        <f t="shared" si="7"/>
        <v>0</v>
      </c>
      <c r="U13" s="13">
        <f t="shared" si="7"/>
        <v>0</v>
      </c>
      <c r="V13" s="14">
        <f t="shared" si="7"/>
        <v>0</v>
      </c>
      <c r="W13" s="12">
        <f t="shared" si="7"/>
        <v>0</v>
      </c>
      <c r="X13" s="12">
        <f t="shared" si="7"/>
        <v>0</v>
      </c>
      <c r="Y13" s="12">
        <f t="shared" si="7"/>
        <v>0</v>
      </c>
      <c r="Z13" s="12">
        <f t="shared" si="7"/>
        <v>0</v>
      </c>
      <c r="AA13" s="12">
        <f t="shared" si="7"/>
        <v>0</v>
      </c>
      <c r="AB13" s="12">
        <f t="shared" si="7"/>
        <v>0</v>
      </c>
      <c r="AC13" s="12">
        <f t="shared" si="7"/>
        <v>0</v>
      </c>
      <c r="AD13" s="12">
        <f t="shared" si="7"/>
        <v>0</v>
      </c>
      <c r="AE13" s="12">
        <f t="shared" si="7"/>
        <v>0</v>
      </c>
      <c r="AF13" s="12">
        <f t="shared" si="7"/>
        <v>0</v>
      </c>
      <c r="AG13" s="13">
        <f t="shared" si="7"/>
        <v>0</v>
      </c>
      <c r="AH13" s="14">
        <f t="shared" si="7"/>
        <v>0</v>
      </c>
      <c r="AI13" s="12">
        <f t="shared" si="7"/>
        <v>0</v>
      </c>
      <c r="AJ13" s="12">
        <f t="shared" si="7"/>
        <v>0</v>
      </c>
      <c r="AK13" s="12">
        <f t="shared" si="7"/>
        <v>0</v>
      </c>
      <c r="AL13" s="12">
        <f t="shared" si="7"/>
        <v>0</v>
      </c>
      <c r="AM13" s="12">
        <f t="shared" si="7"/>
        <v>0</v>
      </c>
      <c r="AN13" s="12">
        <f t="shared" si="7"/>
        <v>0</v>
      </c>
      <c r="AO13" s="12">
        <f t="shared" si="7"/>
        <v>0</v>
      </c>
      <c r="AP13" s="12">
        <f t="shared" si="7"/>
        <v>0</v>
      </c>
      <c r="AQ13" s="12">
        <f t="shared" si="7"/>
        <v>0</v>
      </c>
      <c r="AR13" s="12">
        <f t="shared" si="7"/>
        <v>0</v>
      </c>
      <c r="AS13" s="13">
        <f t="shared" si="7"/>
        <v>0</v>
      </c>
      <c r="AT13" s="14">
        <f t="shared" si="7"/>
        <v>0</v>
      </c>
      <c r="AU13" s="12">
        <f t="shared" si="7"/>
        <v>0</v>
      </c>
      <c r="AV13" s="12">
        <f t="shared" si="7"/>
        <v>0</v>
      </c>
      <c r="AW13" s="12">
        <f t="shared" si="7"/>
        <v>0</v>
      </c>
      <c r="AX13" s="12">
        <f t="shared" si="7"/>
        <v>0</v>
      </c>
      <c r="AY13" s="12">
        <f t="shared" si="7"/>
        <v>0</v>
      </c>
      <c r="AZ13" s="12">
        <f t="shared" si="7"/>
        <v>0</v>
      </c>
      <c r="BA13" s="12">
        <f t="shared" si="7"/>
        <v>0</v>
      </c>
      <c r="BB13" s="12">
        <f t="shared" si="7"/>
        <v>0</v>
      </c>
      <c r="BC13" s="12">
        <f t="shared" si="7"/>
        <v>0</v>
      </c>
      <c r="BD13" s="12">
        <f t="shared" si="7"/>
        <v>0</v>
      </c>
      <c r="BE13" s="13">
        <f t="shared" si="7"/>
        <v>0</v>
      </c>
      <c r="BF13" s="14">
        <f t="shared" si="7"/>
        <v>0</v>
      </c>
      <c r="BG13" s="12">
        <f t="shared" si="7"/>
        <v>0</v>
      </c>
      <c r="BH13" s="12">
        <f t="shared" si="7"/>
        <v>0</v>
      </c>
      <c r="BI13" s="12">
        <f t="shared" si="7"/>
        <v>0</v>
      </c>
      <c r="BJ13" s="12">
        <f t="shared" si="7"/>
        <v>0</v>
      </c>
      <c r="BK13" s="12">
        <f t="shared" si="7"/>
        <v>0</v>
      </c>
      <c r="BL13" s="12">
        <f t="shared" si="7"/>
        <v>0</v>
      </c>
      <c r="BM13" s="12">
        <f t="shared" si="7"/>
        <v>0</v>
      </c>
      <c r="BN13" s="12">
        <f t="shared" si="7"/>
        <v>0</v>
      </c>
      <c r="BO13" s="12">
        <f t="shared" si="7"/>
        <v>0</v>
      </c>
      <c r="BP13" s="12">
        <f t="shared" si="7"/>
        <v>0</v>
      </c>
      <c r="BQ13" s="13">
        <f t="shared" si="7"/>
        <v>0</v>
      </c>
      <c r="BR13" s="14">
        <f t="shared" si="7"/>
        <v>0</v>
      </c>
      <c r="BS13" s="12">
        <f t="shared" si="7"/>
        <v>0</v>
      </c>
      <c r="BT13" s="12">
        <f t="shared" si="7"/>
        <v>0</v>
      </c>
      <c r="BU13" s="12">
        <f t="shared" ref="BU13:CC13" si="8">+BU12-SUM(BU14:BU15)</f>
        <v>0</v>
      </c>
      <c r="BV13" s="12">
        <f t="shared" si="8"/>
        <v>0</v>
      </c>
      <c r="BW13" s="12">
        <f t="shared" si="8"/>
        <v>0</v>
      </c>
      <c r="BX13" s="12">
        <f t="shared" si="8"/>
        <v>0</v>
      </c>
      <c r="BY13" s="12">
        <f t="shared" si="8"/>
        <v>0</v>
      </c>
      <c r="BZ13" s="12">
        <f t="shared" si="8"/>
        <v>0</v>
      </c>
      <c r="CA13" s="12">
        <f t="shared" si="8"/>
        <v>0</v>
      </c>
      <c r="CB13" s="12">
        <f t="shared" si="8"/>
        <v>0</v>
      </c>
      <c r="CC13" s="13">
        <f t="shared" si="8"/>
        <v>0</v>
      </c>
    </row>
    <row r="14" spans="2:82" ht="12.75" customHeight="1">
      <c r="B14" s="57"/>
      <c r="C14" s="100" t="s">
        <v>40</v>
      </c>
      <c r="D14" s="101"/>
      <c r="E14" s="101"/>
      <c r="F14" s="102"/>
      <c r="G14" s="152">
        <f t="shared" si="2"/>
        <v>2500000</v>
      </c>
      <c r="H14" s="129">
        <f>H81</f>
        <v>0</v>
      </c>
      <c r="I14" s="18">
        <f t="shared" ref="I14:BT14" si="9">I81</f>
        <v>0</v>
      </c>
      <c r="J14" s="129">
        <f t="shared" si="9"/>
        <v>0</v>
      </c>
      <c r="K14" s="12">
        <f t="shared" si="9"/>
        <v>0</v>
      </c>
      <c r="L14" s="12">
        <f t="shared" si="9"/>
        <v>0</v>
      </c>
      <c r="M14" s="12">
        <f t="shared" si="9"/>
        <v>0</v>
      </c>
      <c r="N14" s="12">
        <f t="shared" si="9"/>
        <v>0</v>
      </c>
      <c r="O14" s="12">
        <f t="shared" si="9"/>
        <v>0</v>
      </c>
      <c r="P14" s="12">
        <f t="shared" si="9"/>
        <v>0</v>
      </c>
      <c r="Q14" s="12">
        <f t="shared" si="9"/>
        <v>0</v>
      </c>
      <c r="R14" s="12">
        <f t="shared" si="9"/>
        <v>0</v>
      </c>
      <c r="S14" s="12">
        <f t="shared" si="9"/>
        <v>0</v>
      </c>
      <c r="T14" s="12">
        <f t="shared" si="9"/>
        <v>0</v>
      </c>
      <c r="U14" s="18">
        <f t="shared" si="9"/>
        <v>0</v>
      </c>
      <c r="V14" s="119">
        <f t="shared" si="9"/>
        <v>0</v>
      </c>
      <c r="W14" s="12">
        <f t="shared" si="9"/>
        <v>0</v>
      </c>
      <c r="X14" s="12">
        <f t="shared" si="9"/>
        <v>0</v>
      </c>
      <c r="Y14" s="12">
        <f t="shared" si="9"/>
        <v>0</v>
      </c>
      <c r="Z14" s="12">
        <f t="shared" si="9"/>
        <v>0</v>
      </c>
      <c r="AA14" s="12">
        <f t="shared" si="9"/>
        <v>0</v>
      </c>
      <c r="AB14" s="12">
        <f t="shared" si="9"/>
        <v>0</v>
      </c>
      <c r="AC14" s="12">
        <f t="shared" si="9"/>
        <v>0</v>
      </c>
      <c r="AD14" s="12">
        <f t="shared" si="9"/>
        <v>0</v>
      </c>
      <c r="AE14" s="12">
        <f t="shared" si="9"/>
        <v>0</v>
      </c>
      <c r="AF14" s="12">
        <f t="shared" si="9"/>
        <v>0</v>
      </c>
      <c r="AG14" s="18">
        <f t="shared" si="9"/>
        <v>500000</v>
      </c>
      <c r="AH14" s="119">
        <f t="shared" si="9"/>
        <v>0</v>
      </c>
      <c r="AI14" s="12">
        <f t="shared" si="9"/>
        <v>0</v>
      </c>
      <c r="AJ14" s="12">
        <f t="shared" si="9"/>
        <v>0</v>
      </c>
      <c r="AK14" s="12">
        <f t="shared" si="9"/>
        <v>0</v>
      </c>
      <c r="AL14" s="12">
        <f t="shared" si="9"/>
        <v>0</v>
      </c>
      <c r="AM14" s="12">
        <f t="shared" si="9"/>
        <v>0</v>
      </c>
      <c r="AN14" s="12">
        <f t="shared" si="9"/>
        <v>0</v>
      </c>
      <c r="AO14" s="12">
        <f t="shared" si="9"/>
        <v>0</v>
      </c>
      <c r="AP14" s="12">
        <f t="shared" si="9"/>
        <v>0</v>
      </c>
      <c r="AQ14" s="12">
        <f t="shared" si="9"/>
        <v>0</v>
      </c>
      <c r="AR14" s="12">
        <f t="shared" si="9"/>
        <v>0</v>
      </c>
      <c r="AS14" s="18">
        <f t="shared" si="9"/>
        <v>500000</v>
      </c>
      <c r="AT14" s="119">
        <f t="shared" si="9"/>
        <v>0</v>
      </c>
      <c r="AU14" s="12">
        <f t="shared" si="9"/>
        <v>0</v>
      </c>
      <c r="AV14" s="12">
        <f t="shared" si="9"/>
        <v>0</v>
      </c>
      <c r="AW14" s="12">
        <f t="shared" si="9"/>
        <v>0</v>
      </c>
      <c r="AX14" s="12">
        <f t="shared" si="9"/>
        <v>0</v>
      </c>
      <c r="AY14" s="12">
        <f t="shared" si="9"/>
        <v>0</v>
      </c>
      <c r="AZ14" s="12">
        <f t="shared" si="9"/>
        <v>0</v>
      </c>
      <c r="BA14" s="12">
        <f t="shared" si="9"/>
        <v>0</v>
      </c>
      <c r="BB14" s="12">
        <f t="shared" si="9"/>
        <v>0</v>
      </c>
      <c r="BC14" s="12">
        <f t="shared" si="9"/>
        <v>0</v>
      </c>
      <c r="BD14" s="12">
        <f t="shared" si="9"/>
        <v>0</v>
      </c>
      <c r="BE14" s="18">
        <f t="shared" si="9"/>
        <v>500000</v>
      </c>
      <c r="BF14" s="119">
        <f t="shared" si="9"/>
        <v>0</v>
      </c>
      <c r="BG14" s="12">
        <f t="shared" si="9"/>
        <v>0</v>
      </c>
      <c r="BH14" s="12">
        <f t="shared" si="9"/>
        <v>0</v>
      </c>
      <c r="BI14" s="12">
        <f t="shared" si="9"/>
        <v>0</v>
      </c>
      <c r="BJ14" s="12">
        <f t="shared" si="9"/>
        <v>0</v>
      </c>
      <c r="BK14" s="12">
        <f t="shared" si="9"/>
        <v>0</v>
      </c>
      <c r="BL14" s="12">
        <f t="shared" si="9"/>
        <v>0</v>
      </c>
      <c r="BM14" s="12">
        <f t="shared" si="9"/>
        <v>0</v>
      </c>
      <c r="BN14" s="12">
        <f t="shared" si="9"/>
        <v>0</v>
      </c>
      <c r="BO14" s="12">
        <f t="shared" si="9"/>
        <v>0</v>
      </c>
      <c r="BP14" s="12">
        <f t="shared" si="9"/>
        <v>0</v>
      </c>
      <c r="BQ14" s="18">
        <f t="shared" si="9"/>
        <v>500000</v>
      </c>
      <c r="BR14" s="119">
        <f t="shared" si="9"/>
        <v>0</v>
      </c>
      <c r="BS14" s="12">
        <f t="shared" si="9"/>
        <v>0</v>
      </c>
      <c r="BT14" s="12">
        <f t="shared" si="9"/>
        <v>0</v>
      </c>
      <c r="BU14" s="12">
        <f t="shared" ref="BU14:CC14" si="10">BU81</f>
        <v>0</v>
      </c>
      <c r="BV14" s="12">
        <f t="shared" si="10"/>
        <v>0</v>
      </c>
      <c r="BW14" s="12">
        <f t="shared" si="10"/>
        <v>0</v>
      </c>
      <c r="BX14" s="12">
        <f t="shared" si="10"/>
        <v>0</v>
      </c>
      <c r="BY14" s="12">
        <f t="shared" si="10"/>
        <v>0</v>
      </c>
      <c r="BZ14" s="12">
        <f t="shared" si="10"/>
        <v>0</v>
      </c>
      <c r="CA14" s="12">
        <f t="shared" si="10"/>
        <v>0</v>
      </c>
      <c r="CB14" s="12">
        <f t="shared" si="10"/>
        <v>0</v>
      </c>
      <c r="CC14" s="18">
        <f t="shared" si="10"/>
        <v>500000</v>
      </c>
    </row>
    <row r="15" spans="2:82" ht="12.75" customHeight="1">
      <c r="B15" s="57"/>
      <c r="C15" s="100" t="s">
        <v>41</v>
      </c>
      <c r="D15" s="101"/>
      <c r="E15" s="101"/>
      <c r="F15" s="102"/>
      <c r="G15" s="166">
        <f t="shared" si="2"/>
        <v>0</v>
      </c>
      <c r="H15" s="126">
        <f t="shared" ref="H15:BS15" si="11">+SUM(H16:H19)</f>
        <v>0</v>
      </c>
      <c r="I15" s="87">
        <f t="shared" si="11"/>
        <v>0</v>
      </c>
      <c r="J15" s="126">
        <f>+SUM(J16:J19)</f>
        <v>0</v>
      </c>
      <c r="K15" s="86">
        <f t="shared" si="11"/>
        <v>0</v>
      </c>
      <c r="L15" s="86">
        <f t="shared" si="11"/>
        <v>0</v>
      </c>
      <c r="M15" s="86">
        <f t="shared" si="11"/>
        <v>0</v>
      </c>
      <c r="N15" s="86">
        <f t="shared" si="11"/>
        <v>0</v>
      </c>
      <c r="O15" s="86">
        <f t="shared" si="11"/>
        <v>0</v>
      </c>
      <c r="P15" s="86">
        <f t="shared" si="11"/>
        <v>0</v>
      </c>
      <c r="Q15" s="86">
        <f t="shared" si="11"/>
        <v>0</v>
      </c>
      <c r="R15" s="86">
        <f t="shared" si="11"/>
        <v>0</v>
      </c>
      <c r="S15" s="86">
        <f t="shared" si="11"/>
        <v>0</v>
      </c>
      <c r="T15" s="86">
        <f t="shared" si="11"/>
        <v>0</v>
      </c>
      <c r="U15" s="87">
        <f t="shared" si="11"/>
        <v>0</v>
      </c>
      <c r="V15" s="88">
        <f t="shared" si="11"/>
        <v>0</v>
      </c>
      <c r="W15" s="86">
        <f t="shared" si="11"/>
        <v>0</v>
      </c>
      <c r="X15" s="86">
        <f t="shared" si="11"/>
        <v>0</v>
      </c>
      <c r="Y15" s="86">
        <f t="shared" si="11"/>
        <v>0</v>
      </c>
      <c r="Z15" s="86">
        <f t="shared" si="11"/>
        <v>0</v>
      </c>
      <c r="AA15" s="86">
        <f t="shared" si="11"/>
        <v>0</v>
      </c>
      <c r="AB15" s="86">
        <f t="shared" si="11"/>
        <v>0</v>
      </c>
      <c r="AC15" s="86">
        <f t="shared" si="11"/>
        <v>0</v>
      </c>
      <c r="AD15" s="86">
        <f t="shared" si="11"/>
        <v>0</v>
      </c>
      <c r="AE15" s="86">
        <f t="shared" si="11"/>
        <v>0</v>
      </c>
      <c r="AF15" s="86">
        <f t="shared" si="11"/>
        <v>0</v>
      </c>
      <c r="AG15" s="87">
        <f t="shared" si="11"/>
        <v>0</v>
      </c>
      <c r="AH15" s="88">
        <f t="shared" si="11"/>
        <v>0</v>
      </c>
      <c r="AI15" s="86">
        <f t="shared" si="11"/>
        <v>0</v>
      </c>
      <c r="AJ15" s="86">
        <f t="shared" si="11"/>
        <v>0</v>
      </c>
      <c r="AK15" s="86">
        <f t="shared" si="11"/>
        <v>0</v>
      </c>
      <c r="AL15" s="86">
        <f t="shared" si="11"/>
        <v>0</v>
      </c>
      <c r="AM15" s="86">
        <f t="shared" si="11"/>
        <v>0</v>
      </c>
      <c r="AN15" s="86">
        <f t="shared" si="11"/>
        <v>0</v>
      </c>
      <c r="AO15" s="86">
        <f t="shared" si="11"/>
        <v>0</v>
      </c>
      <c r="AP15" s="86">
        <f t="shared" si="11"/>
        <v>0</v>
      </c>
      <c r="AQ15" s="86">
        <f t="shared" si="11"/>
        <v>0</v>
      </c>
      <c r="AR15" s="86">
        <f t="shared" si="11"/>
        <v>0</v>
      </c>
      <c r="AS15" s="87">
        <f t="shared" si="11"/>
        <v>0</v>
      </c>
      <c r="AT15" s="88">
        <f t="shared" si="11"/>
        <v>0</v>
      </c>
      <c r="AU15" s="86">
        <f t="shared" si="11"/>
        <v>0</v>
      </c>
      <c r="AV15" s="86">
        <f t="shared" si="11"/>
        <v>0</v>
      </c>
      <c r="AW15" s="86">
        <f t="shared" si="11"/>
        <v>0</v>
      </c>
      <c r="AX15" s="86">
        <f t="shared" si="11"/>
        <v>0</v>
      </c>
      <c r="AY15" s="86">
        <f t="shared" si="11"/>
        <v>0</v>
      </c>
      <c r="AZ15" s="86">
        <f t="shared" si="11"/>
        <v>0</v>
      </c>
      <c r="BA15" s="86">
        <f t="shared" si="11"/>
        <v>0</v>
      </c>
      <c r="BB15" s="86">
        <f t="shared" si="11"/>
        <v>0</v>
      </c>
      <c r="BC15" s="86">
        <f t="shared" si="11"/>
        <v>0</v>
      </c>
      <c r="BD15" s="86">
        <f t="shared" si="11"/>
        <v>0</v>
      </c>
      <c r="BE15" s="87">
        <f t="shared" si="11"/>
        <v>0</v>
      </c>
      <c r="BF15" s="88">
        <f t="shared" si="11"/>
        <v>0</v>
      </c>
      <c r="BG15" s="86">
        <f t="shared" si="11"/>
        <v>0</v>
      </c>
      <c r="BH15" s="86">
        <f t="shared" si="11"/>
        <v>0</v>
      </c>
      <c r="BI15" s="86">
        <f t="shared" si="11"/>
        <v>0</v>
      </c>
      <c r="BJ15" s="86">
        <f t="shared" si="11"/>
        <v>0</v>
      </c>
      <c r="BK15" s="86">
        <f t="shared" si="11"/>
        <v>0</v>
      </c>
      <c r="BL15" s="86">
        <f t="shared" si="11"/>
        <v>0</v>
      </c>
      <c r="BM15" s="86">
        <f t="shared" si="11"/>
        <v>0</v>
      </c>
      <c r="BN15" s="86">
        <f t="shared" si="11"/>
        <v>0</v>
      </c>
      <c r="BO15" s="86">
        <f t="shared" si="11"/>
        <v>0</v>
      </c>
      <c r="BP15" s="86">
        <f t="shared" si="11"/>
        <v>0</v>
      </c>
      <c r="BQ15" s="87">
        <f t="shared" si="11"/>
        <v>0</v>
      </c>
      <c r="BR15" s="88">
        <f t="shared" si="11"/>
        <v>0</v>
      </c>
      <c r="BS15" s="86">
        <f t="shared" si="11"/>
        <v>0</v>
      </c>
      <c r="BT15" s="86">
        <f t="shared" ref="BT15:CC15" si="12">+SUM(BT16:BT19)</f>
        <v>0</v>
      </c>
      <c r="BU15" s="86">
        <f t="shared" si="12"/>
        <v>0</v>
      </c>
      <c r="BV15" s="86">
        <f t="shared" si="12"/>
        <v>0</v>
      </c>
      <c r="BW15" s="86">
        <f t="shared" si="12"/>
        <v>0</v>
      </c>
      <c r="BX15" s="86">
        <f t="shared" si="12"/>
        <v>0</v>
      </c>
      <c r="BY15" s="86">
        <f t="shared" si="12"/>
        <v>0</v>
      </c>
      <c r="BZ15" s="86">
        <f t="shared" si="12"/>
        <v>0</v>
      </c>
      <c r="CA15" s="86">
        <f t="shared" si="12"/>
        <v>0</v>
      </c>
      <c r="CB15" s="86">
        <f t="shared" si="12"/>
        <v>0</v>
      </c>
      <c r="CC15" s="87">
        <f t="shared" si="12"/>
        <v>0</v>
      </c>
    </row>
    <row r="16" spans="2:82" ht="12.75" customHeight="1">
      <c r="B16" s="57"/>
      <c r="C16" s="67" t="s">
        <v>8</v>
      </c>
      <c r="D16" s="69" t="s">
        <v>42</v>
      </c>
      <c r="E16" s="69">
        <v>72</v>
      </c>
      <c r="F16" s="218"/>
      <c r="G16" s="122">
        <f t="shared" si="2"/>
        <v>0</v>
      </c>
      <c r="H16" s="120"/>
      <c r="I16" s="13"/>
      <c r="J16" s="120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3"/>
      <c r="V16" s="14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3"/>
      <c r="AH16" s="14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3"/>
      <c r="AT16" s="14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3"/>
      <c r="BF16" s="14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3"/>
      <c r="BR16" s="14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3"/>
    </row>
    <row r="17" spans="1:82" ht="12.75" customHeight="1">
      <c r="B17" s="57"/>
      <c r="C17" s="67" t="s">
        <v>9</v>
      </c>
      <c r="D17" s="69" t="s">
        <v>42</v>
      </c>
      <c r="E17" s="69">
        <v>72</v>
      </c>
      <c r="F17" s="218"/>
      <c r="G17" s="122">
        <f t="shared" si="2"/>
        <v>0</v>
      </c>
      <c r="H17" s="120"/>
      <c r="I17" s="13"/>
      <c r="J17" s="120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14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H17" s="14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3"/>
      <c r="AT17" s="14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3"/>
      <c r="BF17" s="14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3"/>
      <c r="BR17" s="14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3"/>
    </row>
    <row r="18" spans="1:82" ht="12.75" customHeight="1">
      <c r="B18" s="57"/>
      <c r="C18" s="67" t="s">
        <v>10</v>
      </c>
      <c r="D18" s="69" t="s">
        <v>42</v>
      </c>
      <c r="E18" s="69">
        <v>72</v>
      </c>
      <c r="F18" s="218"/>
      <c r="G18" s="122">
        <f t="shared" si="2"/>
        <v>0</v>
      </c>
      <c r="H18" s="120"/>
      <c r="I18" s="13"/>
      <c r="J18" s="120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/>
      <c r="V18" s="14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3"/>
      <c r="AH18" s="14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3"/>
      <c r="AT18" s="14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3"/>
      <c r="BF18" s="14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3"/>
      <c r="BR18" s="14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3"/>
    </row>
    <row r="19" spans="1:82" ht="12.75" customHeight="1">
      <c r="B19" s="57"/>
      <c r="C19" s="67" t="s">
        <v>11</v>
      </c>
      <c r="D19" s="69" t="s">
        <v>42</v>
      </c>
      <c r="E19" s="69">
        <v>72</v>
      </c>
      <c r="F19" s="218"/>
      <c r="G19" s="122">
        <f t="shared" si="2"/>
        <v>0</v>
      </c>
      <c r="H19" s="120"/>
      <c r="I19" s="13"/>
      <c r="J19" s="120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3"/>
      <c r="V19" s="14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H19" s="14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3"/>
      <c r="AT19" s="14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3"/>
      <c r="BF19" s="14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3"/>
      <c r="BR19" s="14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3"/>
    </row>
    <row r="20" spans="1:82" ht="12.75" customHeight="1">
      <c r="B20" s="82"/>
      <c r="C20" s="112"/>
      <c r="D20" s="113"/>
      <c r="E20" s="113"/>
      <c r="F20" s="114"/>
      <c r="G20" s="213">
        <f>IF(SUM(G16:G19)=0,0,IF(AND((SUM(G16:G19)/G12)&gt;0.4,#REF!=0),0.4,(SUM(G16:G19)/G12)))</f>
        <v>0</v>
      </c>
      <c r="H20" s="127">
        <f>IF(SUM(H16:H19)=0,0,IF(AND((SUM(H16:H19)/H12)&gt;0.4,#REF!=0),0.4,(SUM(H16:H19)/H12)))</f>
        <v>0</v>
      </c>
      <c r="I20" s="84">
        <f>IF(SUM(I16:I19)=0,0,IF(AND((SUM(I16:I19)/I12)&gt;0.4,#REF!=0),0.4,(SUM(I16:I19)/I12)))</f>
        <v>0</v>
      </c>
      <c r="J20" s="127">
        <f>IF(SUM(J16:J19)=0,0,IF(AND((SUM(J16:J19)/J12)&gt;0.4,#REF!=0),0.4,(SUM(J16:J19)/J12)))</f>
        <v>0</v>
      </c>
      <c r="K20" s="83">
        <f>IF(SUM(K16:K19)=0,0,IF(AND((SUM(K16:K19)/K12)&gt;0.4,#REF!=0),0.4,(SUM(K16:K19)/K12)))</f>
        <v>0</v>
      </c>
      <c r="L20" s="83">
        <f>IF(SUM(L16:L19)=0,0,IF(AND((SUM(L16:L19)/L12)&gt;0.4,#REF!=0),0.4,(SUM(L16:L19)/L12)))</f>
        <v>0</v>
      </c>
      <c r="M20" s="83">
        <f>IF(SUM(M16:M19)=0,0,IF(AND((SUM(M16:M19)/M12)&gt;0.4,#REF!=0),0.4,(SUM(M16:M19)/M12)))</f>
        <v>0</v>
      </c>
      <c r="N20" s="83">
        <f>IF(SUM(N16:N19)=0,0,IF(AND((SUM(N16:N19)/N12)&gt;0.4,#REF!=0),0.4,(SUM(N16:N19)/N12)))</f>
        <v>0</v>
      </c>
      <c r="O20" s="83">
        <f>IF(SUM(O16:O19)=0,0,IF(AND((SUM(O16:O19)/O12)&gt;0.4,#REF!=0),0.4,(SUM(O16:O19)/O12)))</f>
        <v>0</v>
      </c>
      <c r="P20" s="83">
        <f>IF(SUM(P16:P19)=0,0,IF(AND((SUM(P16:P19)/P12)&gt;0.4,#REF!=0),0.4,(SUM(P16:P19)/P12)))</f>
        <v>0</v>
      </c>
      <c r="Q20" s="83">
        <f>IF(SUM(Q16:Q19)=0,0,IF(AND((SUM(Q16:Q19)/Q12)&gt;0.4,#REF!=0),0.4,(SUM(Q16:Q19)/Q12)))</f>
        <v>0</v>
      </c>
      <c r="R20" s="83">
        <f>IF(SUM(R16:R19)=0,0,IF(AND((SUM(R16:R19)/R12)&gt;0.4,#REF!=0),0.4,(SUM(R16:R19)/R12)))</f>
        <v>0</v>
      </c>
      <c r="S20" s="83">
        <f>IF(SUM(S16:S19)=0,0,IF(AND((SUM(S16:S19)/S12)&gt;0.4,#REF!=0),0.4,(SUM(S16:S19)/S12)))</f>
        <v>0</v>
      </c>
      <c r="T20" s="83">
        <f>IF(SUM(T16:T19)=0,0,IF(AND((SUM(T16:T19)/T12)&gt;0.4,#REF!=0),0.4,(SUM(T16:T19)/T12)))</f>
        <v>0</v>
      </c>
      <c r="U20" s="84">
        <f>IF(SUM(U16:U19)=0,0,IF(AND((SUM(U16:U19)/U12)&gt;0.4,#REF!=0),0.4,(SUM(U16:U19)/U12)))</f>
        <v>0</v>
      </c>
      <c r="V20" s="85">
        <f>IF(SUM(V16:V19)=0,0,IF(AND((SUM(V16:V19)/V12)&gt;0.4,#REF!=0),0.4,(SUM(V16:V19)/V12)))</f>
        <v>0</v>
      </c>
      <c r="W20" s="83">
        <f>IF(SUM(W16:W19)=0,0,IF(AND((SUM(W16:W19)/W12)&gt;0.4,#REF!=0),0.4,(SUM(W16:W19)/W12)))</f>
        <v>0</v>
      </c>
      <c r="X20" s="83">
        <f>IF(SUM(X16:X19)=0,0,IF(AND((SUM(X16:X19)/X12)&gt;0.4,#REF!=0),0.4,(SUM(X16:X19)/X12)))</f>
        <v>0</v>
      </c>
      <c r="Y20" s="83">
        <f>IF(SUM(Y16:Y19)=0,0,IF(AND((SUM(Y16:Y19)/Y12)&gt;0.4,#REF!=0),0.4,(SUM(Y16:Y19)/Y12)))</f>
        <v>0</v>
      </c>
      <c r="Z20" s="83">
        <f>IF(SUM(Z16:Z19)=0,0,IF(AND((SUM(Z16:Z19)/Z12)&gt;0.4,#REF!=0),0.4,(SUM(Z16:Z19)/Z12)))</f>
        <v>0</v>
      </c>
      <c r="AA20" s="83">
        <f>IF(SUM(AA16:AA19)=0,0,IF(AND((SUM(AA16:AA19)/AA12)&gt;0.4,#REF!=0),0.4,(SUM(AA16:AA19)/AA12)))</f>
        <v>0</v>
      </c>
      <c r="AB20" s="83">
        <f>IF(SUM(AB16:AB19)=0,0,IF(AND((SUM(AB16:AB19)/AB12)&gt;0.4,#REF!=0),0.4,(SUM(AB16:AB19)/AB12)))</f>
        <v>0</v>
      </c>
      <c r="AC20" s="83">
        <f>IF(SUM(AC16:AC19)=0,0,IF(AND((SUM(AC16:AC19)/AC12)&gt;0.4,#REF!=0),0.4,(SUM(AC16:AC19)/AC12)))</f>
        <v>0</v>
      </c>
      <c r="AD20" s="83">
        <f>IF(SUM(AD16:AD19)=0,0,IF(AND((SUM(AD16:AD19)/AD12)&gt;0.4,#REF!=0),0.4,(SUM(AD16:AD19)/AD12)))</f>
        <v>0</v>
      </c>
      <c r="AE20" s="83">
        <f>IF(SUM(AE16:AE19)=0,0,IF(AND((SUM(AE16:AE19)/AE12)&gt;0.4,#REF!=0),0.4,(SUM(AE16:AE19)/AE12)))</f>
        <v>0</v>
      </c>
      <c r="AF20" s="83">
        <f>IF(SUM(AF16:AF19)=0,0,IF(AND((SUM(AF16:AF19)/AF12)&gt;0.4,#REF!=0),0.4,(SUM(AF16:AF19)/AF12)))</f>
        <v>0</v>
      </c>
      <c r="AG20" s="84">
        <f>IF(SUM(AG16:AG19)=0,0,IF(AND((SUM(AG16:AG19)/AG12)&gt;0.4,#REF!=0),0.4,(SUM(AG16:AG19)/AG12)))</f>
        <v>0</v>
      </c>
      <c r="AH20" s="85">
        <f>IF(SUM(AH16:AH19)=0,0,IF(AND((SUM(AH16:AH19)/AH12)&gt;0.4,#REF!=0),0.4,(SUM(AH16:AH19)/AH12)))</f>
        <v>0</v>
      </c>
      <c r="AI20" s="83">
        <f>IF(SUM(AI16:AI19)=0,0,IF(AND((SUM(AI16:AI19)/AI12)&gt;0.4,#REF!=0),0.4,(SUM(AI16:AI19)/AI12)))</f>
        <v>0</v>
      </c>
      <c r="AJ20" s="83">
        <f>IF(SUM(AJ16:AJ19)=0,0,IF(AND((SUM(AJ16:AJ19)/AJ12)&gt;0.4,#REF!=0),0.4,(SUM(AJ16:AJ19)/AJ12)))</f>
        <v>0</v>
      </c>
      <c r="AK20" s="83">
        <f>IF(SUM(AK16:AK19)=0,0,IF(AND((SUM(AK16:AK19)/AK12)&gt;0.4,#REF!=0),0.4,(SUM(AK16:AK19)/AK12)))</f>
        <v>0</v>
      </c>
      <c r="AL20" s="83">
        <f>IF(SUM(AL16:AL19)=0,0,IF(AND((SUM(AL16:AL19)/AL12)&gt;0.4,#REF!=0),0.4,(SUM(AL16:AL19)/AL12)))</f>
        <v>0</v>
      </c>
      <c r="AM20" s="83">
        <f>IF(SUM(AM16:AM19)=0,0,IF(AND((SUM(AM16:AM19)/AM12)&gt;0.4,#REF!=0),0.4,(SUM(AM16:AM19)/AM12)))</f>
        <v>0</v>
      </c>
      <c r="AN20" s="83">
        <f>IF(SUM(AN16:AN19)=0,0,IF(AND((SUM(AN16:AN19)/AN12)&gt;0.4,#REF!=0),0.4,(SUM(AN16:AN19)/AN12)))</f>
        <v>0</v>
      </c>
      <c r="AO20" s="83">
        <f>IF(SUM(AO16:AO19)=0,0,IF(AND((SUM(AO16:AO19)/AO12)&gt;0.4,#REF!=0),0.4,(SUM(AO16:AO19)/AO12)))</f>
        <v>0</v>
      </c>
      <c r="AP20" s="83">
        <f>IF(SUM(AP16:AP19)=0,0,IF(AND((SUM(AP16:AP19)/AP12)&gt;0.4,#REF!=0),0.4,(SUM(AP16:AP19)/AP12)))</f>
        <v>0</v>
      </c>
      <c r="AQ20" s="83">
        <f>IF(SUM(AQ16:AQ19)=0,0,IF(AND((SUM(AQ16:AQ19)/AQ12)&gt;0.4,#REF!=0),0.4,(SUM(AQ16:AQ19)/AQ12)))</f>
        <v>0</v>
      </c>
      <c r="AR20" s="83">
        <f>IF(SUM(AR16:AR19)=0,0,IF(AND((SUM(AR16:AR19)/AR12)&gt;0.4,#REF!=0),0.4,(SUM(AR16:AR19)/AR12)))</f>
        <v>0</v>
      </c>
      <c r="AS20" s="84">
        <f>IF(SUM(AS16:AS19)=0,0,IF(AND((SUM(AS16:AS19)/AS12)&gt;0.4,#REF!=0),0.4,(SUM(AS16:AS19)/AS12)))</f>
        <v>0</v>
      </c>
      <c r="AT20" s="85">
        <f>IF(SUM(AT16:AT19)=0,0,IF(AND((SUM(AT16:AT19)/AT12)&gt;0.4,#REF!=0),0.4,(SUM(AT16:AT19)/AT12)))</f>
        <v>0</v>
      </c>
      <c r="AU20" s="83">
        <f>IF(SUM(AU16:AU19)=0,0,IF(AND((SUM(AU16:AU19)/AU12)&gt;0.4,#REF!=0),0.4,(SUM(AU16:AU19)/AU12)))</f>
        <v>0</v>
      </c>
      <c r="AV20" s="83">
        <f>IF(SUM(AV16:AV19)=0,0,IF(AND((SUM(AV16:AV19)/AV12)&gt;0.4,#REF!=0),0.4,(SUM(AV16:AV19)/AV12)))</f>
        <v>0</v>
      </c>
      <c r="AW20" s="83">
        <f>IF(SUM(AW16:AW19)=0,0,IF(AND((SUM(AW16:AW19)/AW12)&gt;0.4,#REF!=0),0.4,(SUM(AW16:AW19)/AW12)))</f>
        <v>0</v>
      </c>
      <c r="AX20" s="83">
        <f>IF(SUM(AX16:AX19)=0,0,IF(AND((SUM(AX16:AX19)/AX12)&gt;0.4,#REF!=0),0.4,(SUM(AX16:AX19)/AX12)))</f>
        <v>0</v>
      </c>
      <c r="AY20" s="83">
        <f>IF(SUM(AY16:AY19)=0,0,IF(AND((SUM(AY16:AY19)/AY12)&gt;0.4,#REF!=0),0.4,(SUM(AY16:AY19)/AY12)))</f>
        <v>0</v>
      </c>
      <c r="AZ20" s="83">
        <f>IF(SUM(AZ16:AZ19)=0,0,IF(AND((SUM(AZ16:AZ19)/AZ12)&gt;0.4,#REF!=0),0.4,(SUM(AZ16:AZ19)/AZ12)))</f>
        <v>0</v>
      </c>
      <c r="BA20" s="83">
        <f>IF(SUM(BA16:BA19)=0,0,IF(AND((SUM(BA16:BA19)/BA12)&gt;0.4,#REF!=0),0.4,(SUM(BA16:BA19)/BA12)))</f>
        <v>0</v>
      </c>
      <c r="BB20" s="83">
        <f>IF(SUM(BB16:BB19)=0,0,IF(AND((SUM(BB16:BB19)/BB12)&gt;0.4,#REF!=0),0.4,(SUM(BB16:BB19)/BB12)))</f>
        <v>0</v>
      </c>
      <c r="BC20" s="83">
        <f>IF(SUM(BC16:BC19)=0,0,IF(AND((SUM(BC16:BC19)/BC12)&gt;0.4,#REF!=0),0.4,(SUM(BC16:BC19)/BC12)))</f>
        <v>0</v>
      </c>
      <c r="BD20" s="83">
        <f>IF(SUM(BD16:BD19)=0,0,IF(AND((SUM(BD16:BD19)/BD12)&gt;0.4,#REF!=0),0.4,(SUM(BD16:BD19)/BD12)))</f>
        <v>0</v>
      </c>
      <c r="BE20" s="84">
        <f>IF(SUM(BE16:BE19)=0,0,IF(AND((SUM(BE16:BE19)/BE12)&gt;0.4,#REF!=0),0.4,(SUM(BE16:BE19)/BE12)))</f>
        <v>0</v>
      </c>
      <c r="BF20" s="85">
        <f>IF(SUM(BF16:BF19)=0,0,IF(AND((SUM(BF16:BF19)/BF12)&gt;0.4,#REF!=0),0.4,(SUM(BF16:BF19)/BF12)))</f>
        <v>0</v>
      </c>
      <c r="BG20" s="83">
        <f>IF(SUM(BG16:BG19)=0,0,IF(AND((SUM(BG16:BG19)/BG12)&gt;0.4,#REF!=0),0.4,(SUM(BG16:BG19)/BG12)))</f>
        <v>0</v>
      </c>
      <c r="BH20" s="83">
        <f>IF(SUM(BH16:BH19)=0,0,IF(AND((SUM(BH16:BH19)/BH12)&gt;0.4,#REF!=0),0.4,(SUM(BH16:BH19)/BH12)))</f>
        <v>0</v>
      </c>
      <c r="BI20" s="83">
        <f>IF(SUM(BI16:BI19)=0,0,IF(AND((SUM(BI16:BI19)/BI12)&gt;0.4,#REF!=0),0.4,(SUM(BI16:BI19)/BI12)))</f>
        <v>0</v>
      </c>
      <c r="BJ20" s="83">
        <f>IF(SUM(BJ16:BJ19)=0,0,IF(AND((SUM(BJ16:BJ19)/BJ12)&gt;0.4,#REF!=0),0.4,(SUM(BJ16:BJ19)/BJ12)))</f>
        <v>0</v>
      </c>
      <c r="BK20" s="83">
        <f>IF(SUM(BK16:BK19)=0,0,IF(AND((SUM(BK16:BK19)/BK12)&gt;0.4,#REF!=0),0.4,(SUM(BK16:BK19)/BK12)))</f>
        <v>0</v>
      </c>
      <c r="BL20" s="83">
        <f>IF(SUM(BL16:BL19)=0,0,IF(AND((SUM(BL16:BL19)/BL12)&gt;0.4,#REF!=0),0.4,(SUM(BL16:BL19)/BL12)))</f>
        <v>0</v>
      </c>
      <c r="BM20" s="83">
        <f>IF(SUM(BM16:BM19)=0,0,IF(AND((SUM(BM16:BM19)/BM12)&gt;0.4,#REF!=0),0.4,(SUM(BM16:BM19)/BM12)))</f>
        <v>0</v>
      </c>
      <c r="BN20" s="83">
        <f>IF(SUM(BN16:BN19)=0,0,IF(AND((SUM(BN16:BN19)/BN12)&gt;0.4,#REF!=0),0.4,(SUM(BN16:BN19)/BN12)))</f>
        <v>0</v>
      </c>
      <c r="BO20" s="83">
        <f>IF(SUM(BO16:BO19)=0,0,IF(AND((SUM(BO16:BO19)/BO12)&gt;0.4,#REF!=0),0.4,(SUM(BO16:BO19)/BO12)))</f>
        <v>0</v>
      </c>
      <c r="BP20" s="83">
        <f>IF(SUM(BP16:BP19)=0,0,IF(AND((SUM(BP16:BP19)/BP12)&gt;0.4,#REF!=0),0.4,(SUM(BP16:BP19)/BP12)))</f>
        <v>0</v>
      </c>
      <c r="BQ20" s="84">
        <f>IF(SUM(BQ16:BQ19)=0,0,IF(AND((SUM(BQ16:BQ19)/BQ12)&gt;0.4,#REF!=0),0.4,(SUM(BQ16:BQ19)/BQ12)))</f>
        <v>0</v>
      </c>
      <c r="BR20" s="85">
        <f>IF(SUM(BR16:BR19)=0,0,IF(AND((SUM(BR16:BR19)/BR12)&gt;0.4,#REF!=0),0.4,(SUM(BR16:BR19)/BR12)))</f>
        <v>0</v>
      </c>
      <c r="BS20" s="83">
        <f>IF(SUM(BS16:BS19)=0,0,IF(AND((SUM(BS16:BS19)/BS12)&gt;0.4,#REF!=0),0.4,(SUM(BS16:BS19)/BS12)))</f>
        <v>0</v>
      </c>
      <c r="BT20" s="83">
        <f>IF(SUM(BT16:BT19)=0,0,IF(AND((SUM(BT16:BT19)/BT12)&gt;0.4,#REF!=0),0.4,(SUM(BT16:BT19)/BT12)))</f>
        <v>0</v>
      </c>
      <c r="BU20" s="83">
        <f>IF(SUM(BU16:BU19)=0,0,IF(AND((SUM(BU16:BU19)/BU12)&gt;0.4,#REF!=0),0.4,(SUM(BU16:BU19)/BU12)))</f>
        <v>0</v>
      </c>
      <c r="BV20" s="83">
        <f>IF(SUM(BV16:BV19)=0,0,IF(AND((SUM(BV16:BV19)/BV12)&gt;0.4,#REF!=0),0.4,(SUM(BV16:BV19)/BV12)))</f>
        <v>0</v>
      </c>
      <c r="BW20" s="83">
        <f>IF(SUM(BW16:BW19)=0,0,IF(AND((SUM(BW16:BW19)/BW12)&gt;0.4,#REF!=0),0.4,(SUM(BW16:BW19)/BW12)))</f>
        <v>0</v>
      </c>
      <c r="BX20" s="83">
        <f>IF(SUM(BX16:BX19)=0,0,IF(AND((SUM(BX16:BX19)/BX12)&gt;0.4,#REF!=0),0.4,(SUM(BX16:BX19)/BX12)))</f>
        <v>0</v>
      </c>
      <c r="BY20" s="83">
        <f>IF(SUM(BY16:BY19)=0,0,IF(AND((SUM(BY16:BY19)/BY12)&gt;0.4,#REF!=0),0.4,(SUM(BY16:BY19)/BY12)))</f>
        <v>0</v>
      </c>
      <c r="BZ20" s="83">
        <f>IF(SUM(BZ16:BZ19)=0,0,IF(AND((SUM(BZ16:BZ19)/BZ12)&gt;0.4,#REF!=0),0.4,(SUM(BZ16:BZ19)/BZ12)))</f>
        <v>0</v>
      </c>
      <c r="CA20" s="83">
        <f>IF(SUM(CA16:CA19)=0,0,IF(AND((SUM(CA16:CA19)/CA12)&gt;0.4,#REF!=0),0.4,(SUM(CA16:CA19)/CA12)))</f>
        <v>0</v>
      </c>
      <c r="CB20" s="83">
        <f>IF(SUM(CB16:CB19)=0,0,IF(AND((SUM(CB16:CB19)/CB12)&gt;0.4,#REF!=0),0.4,(SUM(CB16:CB19)/CB12)))</f>
        <v>0</v>
      </c>
      <c r="CC20" s="84">
        <f>IF(SUM(CC16:CC19)=0,0,IF(AND((SUM(CC16:CC19)/CC12)&gt;0.4,#REF!=0),0.4,(SUM(CC16:CC19)/CC12)))</f>
        <v>0</v>
      </c>
    </row>
    <row r="21" spans="1:82" ht="12.75" customHeight="1">
      <c r="B21" s="81" t="s">
        <v>43</v>
      </c>
      <c r="C21" s="106" t="s">
        <v>44</v>
      </c>
      <c r="D21" s="107"/>
      <c r="E21" s="107"/>
      <c r="F21" s="108"/>
      <c r="G21" s="167">
        <f t="shared" ref="G21:G26" si="13">+SUM(H21:CC21)</f>
        <v>11400000</v>
      </c>
      <c r="H21" s="128">
        <f>+H85</f>
        <v>0</v>
      </c>
      <c r="I21" s="79">
        <f t="shared" ref="I21:BT21" si="14">+I85</f>
        <v>0</v>
      </c>
      <c r="J21" s="128">
        <f t="shared" si="14"/>
        <v>0</v>
      </c>
      <c r="K21" s="78">
        <f t="shared" si="14"/>
        <v>0</v>
      </c>
      <c r="L21" s="78">
        <f t="shared" si="14"/>
        <v>0</v>
      </c>
      <c r="M21" s="78">
        <f t="shared" si="14"/>
        <v>0</v>
      </c>
      <c r="N21" s="78">
        <f t="shared" si="14"/>
        <v>0</v>
      </c>
      <c r="O21" s="78">
        <f t="shared" si="14"/>
        <v>0</v>
      </c>
      <c r="P21" s="78">
        <f t="shared" si="14"/>
        <v>0</v>
      </c>
      <c r="Q21" s="78">
        <f t="shared" si="14"/>
        <v>0</v>
      </c>
      <c r="R21" s="78">
        <f t="shared" si="14"/>
        <v>0</v>
      </c>
      <c r="S21" s="78">
        <f t="shared" si="14"/>
        <v>0</v>
      </c>
      <c r="T21" s="78">
        <f t="shared" si="14"/>
        <v>0</v>
      </c>
      <c r="U21" s="79">
        <f t="shared" si="14"/>
        <v>0</v>
      </c>
      <c r="V21" s="118">
        <f t="shared" si="14"/>
        <v>0</v>
      </c>
      <c r="W21" s="78">
        <f t="shared" si="14"/>
        <v>0</v>
      </c>
      <c r="X21" s="78">
        <f t="shared" si="14"/>
        <v>0</v>
      </c>
      <c r="Y21" s="78">
        <f t="shared" si="14"/>
        <v>0</v>
      </c>
      <c r="Z21" s="78">
        <f t="shared" si="14"/>
        <v>0</v>
      </c>
      <c r="AA21" s="78">
        <f t="shared" si="14"/>
        <v>0</v>
      </c>
      <c r="AB21" s="78">
        <f t="shared" si="14"/>
        <v>0</v>
      </c>
      <c r="AC21" s="78">
        <f t="shared" si="14"/>
        <v>0</v>
      </c>
      <c r="AD21" s="78">
        <f t="shared" si="14"/>
        <v>0</v>
      </c>
      <c r="AE21" s="78">
        <f t="shared" si="14"/>
        <v>0</v>
      </c>
      <c r="AF21" s="78">
        <f t="shared" si="14"/>
        <v>0</v>
      </c>
      <c r="AG21" s="79">
        <f t="shared" si="14"/>
        <v>1380000</v>
      </c>
      <c r="AH21" s="118">
        <f t="shared" si="14"/>
        <v>0</v>
      </c>
      <c r="AI21" s="78">
        <f t="shared" si="14"/>
        <v>0</v>
      </c>
      <c r="AJ21" s="78">
        <f t="shared" si="14"/>
        <v>0</v>
      </c>
      <c r="AK21" s="78">
        <f t="shared" si="14"/>
        <v>0</v>
      </c>
      <c r="AL21" s="78">
        <f t="shared" si="14"/>
        <v>0</v>
      </c>
      <c r="AM21" s="78">
        <f t="shared" si="14"/>
        <v>0</v>
      </c>
      <c r="AN21" s="78">
        <f t="shared" si="14"/>
        <v>0</v>
      </c>
      <c r="AO21" s="78">
        <f t="shared" si="14"/>
        <v>0</v>
      </c>
      <c r="AP21" s="78">
        <f t="shared" si="14"/>
        <v>0</v>
      </c>
      <c r="AQ21" s="78">
        <f t="shared" si="14"/>
        <v>0</v>
      </c>
      <c r="AR21" s="78">
        <f t="shared" si="14"/>
        <v>0</v>
      </c>
      <c r="AS21" s="79">
        <f t="shared" si="14"/>
        <v>1380000</v>
      </c>
      <c r="AT21" s="118">
        <f t="shared" si="14"/>
        <v>0</v>
      </c>
      <c r="AU21" s="78">
        <f t="shared" si="14"/>
        <v>0</v>
      </c>
      <c r="AV21" s="78">
        <f t="shared" si="14"/>
        <v>0</v>
      </c>
      <c r="AW21" s="78">
        <f t="shared" si="14"/>
        <v>0</v>
      </c>
      <c r="AX21" s="78">
        <f t="shared" si="14"/>
        <v>0</v>
      </c>
      <c r="AY21" s="78">
        <f t="shared" si="14"/>
        <v>0</v>
      </c>
      <c r="AZ21" s="78">
        <f t="shared" si="14"/>
        <v>0</v>
      </c>
      <c r="BA21" s="78">
        <f t="shared" si="14"/>
        <v>0</v>
      </c>
      <c r="BB21" s="78">
        <f t="shared" si="14"/>
        <v>0</v>
      </c>
      <c r="BC21" s="78">
        <f t="shared" si="14"/>
        <v>0</v>
      </c>
      <c r="BD21" s="78">
        <f t="shared" si="14"/>
        <v>0</v>
      </c>
      <c r="BE21" s="79">
        <f t="shared" si="14"/>
        <v>2380000</v>
      </c>
      <c r="BF21" s="118">
        <f t="shared" si="14"/>
        <v>0</v>
      </c>
      <c r="BG21" s="78">
        <f t="shared" si="14"/>
        <v>0</v>
      </c>
      <c r="BH21" s="78">
        <f t="shared" si="14"/>
        <v>0</v>
      </c>
      <c r="BI21" s="78">
        <f t="shared" si="14"/>
        <v>0</v>
      </c>
      <c r="BJ21" s="78">
        <f t="shared" si="14"/>
        <v>0</v>
      </c>
      <c r="BK21" s="78">
        <f t="shared" si="14"/>
        <v>0</v>
      </c>
      <c r="BL21" s="78">
        <f t="shared" si="14"/>
        <v>0</v>
      </c>
      <c r="BM21" s="78">
        <f t="shared" si="14"/>
        <v>0</v>
      </c>
      <c r="BN21" s="78">
        <f t="shared" si="14"/>
        <v>0</v>
      </c>
      <c r="BO21" s="78">
        <f t="shared" si="14"/>
        <v>0</v>
      </c>
      <c r="BP21" s="78">
        <f t="shared" si="14"/>
        <v>0</v>
      </c>
      <c r="BQ21" s="79">
        <f t="shared" si="14"/>
        <v>3630000</v>
      </c>
      <c r="BR21" s="118">
        <f t="shared" si="14"/>
        <v>0</v>
      </c>
      <c r="BS21" s="78">
        <f t="shared" si="14"/>
        <v>0</v>
      </c>
      <c r="BT21" s="78">
        <f t="shared" si="14"/>
        <v>0</v>
      </c>
      <c r="BU21" s="78">
        <f t="shared" ref="BU21:CC21" si="15">+BU85</f>
        <v>0</v>
      </c>
      <c r="BV21" s="78">
        <f t="shared" si="15"/>
        <v>0</v>
      </c>
      <c r="BW21" s="78">
        <f t="shared" si="15"/>
        <v>0</v>
      </c>
      <c r="BX21" s="78">
        <f t="shared" si="15"/>
        <v>0</v>
      </c>
      <c r="BY21" s="78">
        <f t="shared" si="15"/>
        <v>0</v>
      </c>
      <c r="BZ21" s="78">
        <f t="shared" si="15"/>
        <v>0</v>
      </c>
      <c r="CA21" s="78">
        <f t="shared" si="15"/>
        <v>0</v>
      </c>
      <c r="CB21" s="78">
        <f t="shared" si="15"/>
        <v>0</v>
      </c>
      <c r="CC21" s="79">
        <f t="shared" si="15"/>
        <v>2630000</v>
      </c>
      <c r="CD21" s="325" t="b">
        <f>G21=G85</f>
        <v>1</v>
      </c>
    </row>
    <row r="22" spans="1:82" ht="12.75" customHeight="1">
      <c r="B22" s="64"/>
      <c r="C22" s="100" t="s">
        <v>39</v>
      </c>
      <c r="D22" s="101"/>
      <c r="E22" s="101"/>
      <c r="F22" s="102"/>
      <c r="G22" s="122">
        <f t="shared" si="13"/>
        <v>0</v>
      </c>
      <c r="H22" s="120">
        <f>H21-H23</f>
        <v>0</v>
      </c>
      <c r="I22" s="13">
        <f t="shared" ref="I22:BT22" si="16">I21-I23</f>
        <v>0</v>
      </c>
      <c r="J22" s="120">
        <f t="shared" si="16"/>
        <v>0</v>
      </c>
      <c r="K22" s="12">
        <f t="shared" si="16"/>
        <v>0</v>
      </c>
      <c r="L22" s="12">
        <f t="shared" si="16"/>
        <v>0</v>
      </c>
      <c r="M22" s="12">
        <f t="shared" si="16"/>
        <v>0</v>
      </c>
      <c r="N22" s="12">
        <f t="shared" si="16"/>
        <v>0</v>
      </c>
      <c r="O22" s="12">
        <f t="shared" si="16"/>
        <v>0</v>
      </c>
      <c r="P22" s="12">
        <f t="shared" si="16"/>
        <v>0</v>
      </c>
      <c r="Q22" s="12">
        <f t="shared" si="16"/>
        <v>0</v>
      </c>
      <c r="R22" s="12">
        <f t="shared" si="16"/>
        <v>0</v>
      </c>
      <c r="S22" s="12">
        <f t="shared" si="16"/>
        <v>0</v>
      </c>
      <c r="T22" s="12">
        <f t="shared" si="16"/>
        <v>0</v>
      </c>
      <c r="U22" s="13">
        <f t="shared" si="16"/>
        <v>0</v>
      </c>
      <c r="V22" s="14">
        <f t="shared" si="16"/>
        <v>0</v>
      </c>
      <c r="W22" s="12">
        <f t="shared" si="16"/>
        <v>0</v>
      </c>
      <c r="X22" s="12">
        <f t="shared" si="16"/>
        <v>0</v>
      </c>
      <c r="Y22" s="12">
        <f t="shared" si="16"/>
        <v>0</v>
      </c>
      <c r="Z22" s="12">
        <f t="shared" si="16"/>
        <v>0</v>
      </c>
      <c r="AA22" s="12">
        <f t="shared" si="16"/>
        <v>0</v>
      </c>
      <c r="AB22" s="12">
        <f t="shared" si="16"/>
        <v>0</v>
      </c>
      <c r="AC22" s="12">
        <f t="shared" si="16"/>
        <v>0</v>
      </c>
      <c r="AD22" s="12">
        <f t="shared" si="16"/>
        <v>0</v>
      </c>
      <c r="AE22" s="12">
        <f t="shared" si="16"/>
        <v>0</v>
      </c>
      <c r="AF22" s="12">
        <f t="shared" si="16"/>
        <v>0</v>
      </c>
      <c r="AG22" s="13">
        <f t="shared" si="16"/>
        <v>0</v>
      </c>
      <c r="AH22" s="14">
        <f t="shared" si="16"/>
        <v>0</v>
      </c>
      <c r="AI22" s="12">
        <f t="shared" si="16"/>
        <v>0</v>
      </c>
      <c r="AJ22" s="12">
        <f t="shared" si="16"/>
        <v>0</v>
      </c>
      <c r="AK22" s="12">
        <f t="shared" si="16"/>
        <v>0</v>
      </c>
      <c r="AL22" s="12">
        <f t="shared" si="16"/>
        <v>0</v>
      </c>
      <c r="AM22" s="12">
        <f t="shared" si="16"/>
        <v>0</v>
      </c>
      <c r="AN22" s="12">
        <f t="shared" si="16"/>
        <v>0</v>
      </c>
      <c r="AO22" s="12">
        <f t="shared" si="16"/>
        <v>0</v>
      </c>
      <c r="AP22" s="12">
        <f t="shared" si="16"/>
        <v>0</v>
      </c>
      <c r="AQ22" s="12">
        <f t="shared" si="16"/>
        <v>0</v>
      </c>
      <c r="AR22" s="12">
        <f t="shared" si="16"/>
        <v>0</v>
      </c>
      <c r="AS22" s="13">
        <f t="shared" si="16"/>
        <v>0</v>
      </c>
      <c r="AT22" s="14">
        <f t="shared" si="16"/>
        <v>0</v>
      </c>
      <c r="AU22" s="12">
        <f t="shared" si="16"/>
        <v>0</v>
      </c>
      <c r="AV22" s="12">
        <f t="shared" si="16"/>
        <v>0</v>
      </c>
      <c r="AW22" s="12">
        <f t="shared" si="16"/>
        <v>0</v>
      </c>
      <c r="AX22" s="12">
        <f t="shared" si="16"/>
        <v>0</v>
      </c>
      <c r="AY22" s="12">
        <f t="shared" si="16"/>
        <v>0</v>
      </c>
      <c r="AZ22" s="12">
        <f t="shared" si="16"/>
        <v>0</v>
      </c>
      <c r="BA22" s="12">
        <f t="shared" si="16"/>
        <v>0</v>
      </c>
      <c r="BB22" s="12">
        <f t="shared" si="16"/>
        <v>0</v>
      </c>
      <c r="BC22" s="12">
        <f t="shared" si="16"/>
        <v>0</v>
      </c>
      <c r="BD22" s="12">
        <f t="shared" si="16"/>
        <v>0</v>
      </c>
      <c r="BE22" s="13">
        <f t="shared" si="16"/>
        <v>0</v>
      </c>
      <c r="BF22" s="14">
        <f t="shared" si="16"/>
        <v>0</v>
      </c>
      <c r="BG22" s="12">
        <f t="shared" si="16"/>
        <v>0</v>
      </c>
      <c r="BH22" s="12">
        <f t="shared" si="16"/>
        <v>0</v>
      </c>
      <c r="BI22" s="12">
        <f t="shared" si="16"/>
        <v>0</v>
      </c>
      <c r="BJ22" s="12">
        <f t="shared" si="16"/>
        <v>0</v>
      </c>
      <c r="BK22" s="12">
        <f t="shared" si="16"/>
        <v>0</v>
      </c>
      <c r="BL22" s="12">
        <f t="shared" si="16"/>
        <v>0</v>
      </c>
      <c r="BM22" s="12">
        <f t="shared" si="16"/>
        <v>0</v>
      </c>
      <c r="BN22" s="12">
        <f t="shared" si="16"/>
        <v>0</v>
      </c>
      <c r="BO22" s="12">
        <f t="shared" si="16"/>
        <v>0</v>
      </c>
      <c r="BP22" s="12">
        <f t="shared" si="16"/>
        <v>0</v>
      </c>
      <c r="BQ22" s="13">
        <f t="shared" si="16"/>
        <v>0</v>
      </c>
      <c r="BR22" s="14">
        <f t="shared" si="16"/>
        <v>0</v>
      </c>
      <c r="BS22" s="12">
        <f t="shared" si="16"/>
        <v>0</v>
      </c>
      <c r="BT22" s="12">
        <f t="shared" si="16"/>
        <v>0</v>
      </c>
      <c r="BU22" s="12">
        <f t="shared" ref="BU22:CC22" si="17">BU21-BU23</f>
        <v>0</v>
      </c>
      <c r="BV22" s="12">
        <f t="shared" si="17"/>
        <v>0</v>
      </c>
      <c r="BW22" s="12">
        <f t="shared" si="17"/>
        <v>0</v>
      </c>
      <c r="BX22" s="12">
        <f t="shared" si="17"/>
        <v>0</v>
      </c>
      <c r="BY22" s="12">
        <f t="shared" si="17"/>
        <v>0</v>
      </c>
      <c r="BZ22" s="12">
        <f t="shared" si="17"/>
        <v>0</v>
      </c>
      <c r="CA22" s="12">
        <f t="shared" si="17"/>
        <v>0</v>
      </c>
      <c r="CB22" s="12">
        <f t="shared" si="17"/>
        <v>0</v>
      </c>
      <c r="CC22" s="13">
        <f t="shared" si="17"/>
        <v>0</v>
      </c>
    </row>
    <row r="23" spans="1:82" ht="12.75" customHeight="1">
      <c r="B23" s="80"/>
      <c r="C23" s="109" t="s">
        <v>40</v>
      </c>
      <c r="D23" s="110"/>
      <c r="E23" s="110"/>
      <c r="F23" s="111"/>
      <c r="G23" s="212">
        <f t="shared" si="13"/>
        <v>11400000</v>
      </c>
      <c r="H23" s="154">
        <f>H166</f>
        <v>0</v>
      </c>
      <c r="I23" s="155">
        <f t="shared" ref="I23:BT23" si="18">I166</f>
        <v>0</v>
      </c>
      <c r="J23" s="154">
        <f t="shared" si="18"/>
        <v>0</v>
      </c>
      <c r="K23" s="77">
        <f t="shared" si="18"/>
        <v>0</v>
      </c>
      <c r="L23" s="77">
        <f t="shared" si="18"/>
        <v>0</v>
      </c>
      <c r="M23" s="77">
        <f t="shared" si="18"/>
        <v>0</v>
      </c>
      <c r="N23" s="77">
        <f t="shared" si="18"/>
        <v>0</v>
      </c>
      <c r="O23" s="77">
        <f t="shared" si="18"/>
        <v>0</v>
      </c>
      <c r="P23" s="77">
        <f t="shared" si="18"/>
        <v>0</v>
      </c>
      <c r="Q23" s="77">
        <f t="shared" si="18"/>
        <v>0</v>
      </c>
      <c r="R23" s="77">
        <f t="shared" si="18"/>
        <v>0</v>
      </c>
      <c r="S23" s="77">
        <f t="shared" si="18"/>
        <v>0</v>
      </c>
      <c r="T23" s="77">
        <f t="shared" si="18"/>
        <v>0</v>
      </c>
      <c r="U23" s="155">
        <f t="shared" si="18"/>
        <v>0</v>
      </c>
      <c r="V23" s="156">
        <f t="shared" si="18"/>
        <v>0</v>
      </c>
      <c r="W23" s="77">
        <f t="shared" si="18"/>
        <v>0</v>
      </c>
      <c r="X23" s="77">
        <f t="shared" si="18"/>
        <v>0</v>
      </c>
      <c r="Y23" s="77">
        <f t="shared" si="18"/>
        <v>0</v>
      </c>
      <c r="Z23" s="77">
        <f t="shared" si="18"/>
        <v>0</v>
      </c>
      <c r="AA23" s="77">
        <f t="shared" si="18"/>
        <v>0</v>
      </c>
      <c r="AB23" s="77">
        <f t="shared" si="18"/>
        <v>0</v>
      </c>
      <c r="AC23" s="77">
        <f t="shared" si="18"/>
        <v>0</v>
      </c>
      <c r="AD23" s="77">
        <f t="shared" si="18"/>
        <v>0</v>
      </c>
      <c r="AE23" s="77">
        <f t="shared" si="18"/>
        <v>0</v>
      </c>
      <c r="AF23" s="77">
        <f t="shared" si="18"/>
        <v>0</v>
      </c>
      <c r="AG23" s="155">
        <f t="shared" si="18"/>
        <v>1380000</v>
      </c>
      <c r="AH23" s="156">
        <f t="shared" si="18"/>
        <v>0</v>
      </c>
      <c r="AI23" s="77">
        <f t="shared" si="18"/>
        <v>0</v>
      </c>
      <c r="AJ23" s="77">
        <f t="shared" si="18"/>
        <v>0</v>
      </c>
      <c r="AK23" s="77">
        <f t="shared" si="18"/>
        <v>0</v>
      </c>
      <c r="AL23" s="77">
        <f t="shared" si="18"/>
        <v>0</v>
      </c>
      <c r="AM23" s="77">
        <f t="shared" si="18"/>
        <v>0</v>
      </c>
      <c r="AN23" s="77">
        <f t="shared" si="18"/>
        <v>0</v>
      </c>
      <c r="AO23" s="77">
        <f t="shared" si="18"/>
        <v>0</v>
      </c>
      <c r="AP23" s="77">
        <f t="shared" si="18"/>
        <v>0</v>
      </c>
      <c r="AQ23" s="77">
        <f t="shared" si="18"/>
        <v>0</v>
      </c>
      <c r="AR23" s="77">
        <f t="shared" si="18"/>
        <v>0</v>
      </c>
      <c r="AS23" s="155">
        <f t="shared" si="18"/>
        <v>1380000</v>
      </c>
      <c r="AT23" s="156">
        <f t="shared" si="18"/>
        <v>0</v>
      </c>
      <c r="AU23" s="77">
        <f t="shared" si="18"/>
        <v>0</v>
      </c>
      <c r="AV23" s="77">
        <f t="shared" si="18"/>
        <v>0</v>
      </c>
      <c r="AW23" s="77">
        <f t="shared" si="18"/>
        <v>0</v>
      </c>
      <c r="AX23" s="77">
        <f t="shared" si="18"/>
        <v>0</v>
      </c>
      <c r="AY23" s="77">
        <f t="shared" si="18"/>
        <v>0</v>
      </c>
      <c r="AZ23" s="77">
        <f t="shared" si="18"/>
        <v>0</v>
      </c>
      <c r="BA23" s="77">
        <f t="shared" si="18"/>
        <v>0</v>
      </c>
      <c r="BB23" s="77">
        <f t="shared" si="18"/>
        <v>0</v>
      </c>
      <c r="BC23" s="77">
        <f t="shared" si="18"/>
        <v>0</v>
      </c>
      <c r="BD23" s="77">
        <f t="shared" si="18"/>
        <v>0</v>
      </c>
      <c r="BE23" s="155">
        <f t="shared" si="18"/>
        <v>2380000</v>
      </c>
      <c r="BF23" s="156">
        <f t="shared" si="18"/>
        <v>0</v>
      </c>
      <c r="BG23" s="77">
        <f t="shared" si="18"/>
        <v>0</v>
      </c>
      <c r="BH23" s="77">
        <f t="shared" si="18"/>
        <v>0</v>
      </c>
      <c r="BI23" s="77">
        <f t="shared" si="18"/>
        <v>0</v>
      </c>
      <c r="BJ23" s="77">
        <f t="shared" si="18"/>
        <v>0</v>
      </c>
      <c r="BK23" s="77">
        <f t="shared" si="18"/>
        <v>0</v>
      </c>
      <c r="BL23" s="77">
        <f t="shared" si="18"/>
        <v>0</v>
      </c>
      <c r="BM23" s="77">
        <f t="shared" si="18"/>
        <v>0</v>
      </c>
      <c r="BN23" s="77">
        <f t="shared" si="18"/>
        <v>0</v>
      </c>
      <c r="BO23" s="77">
        <f t="shared" si="18"/>
        <v>0</v>
      </c>
      <c r="BP23" s="77">
        <f t="shared" si="18"/>
        <v>0</v>
      </c>
      <c r="BQ23" s="155">
        <f t="shared" si="18"/>
        <v>3630000</v>
      </c>
      <c r="BR23" s="156">
        <f t="shared" si="18"/>
        <v>0</v>
      </c>
      <c r="BS23" s="77">
        <f t="shared" si="18"/>
        <v>0</v>
      </c>
      <c r="BT23" s="77">
        <f t="shared" si="18"/>
        <v>0</v>
      </c>
      <c r="BU23" s="77">
        <f t="shared" ref="BU23:CC23" si="19">BU166</f>
        <v>0</v>
      </c>
      <c r="BV23" s="77">
        <f t="shared" si="19"/>
        <v>0</v>
      </c>
      <c r="BW23" s="77">
        <f t="shared" si="19"/>
        <v>0</v>
      </c>
      <c r="BX23" s="77">
        <f t="shared" si="19"/>
        <v>0</v>
      </c>
      <c r="BY23" s="77">
        <f t="shared" si="19"/>
        <v>0</v>
      </c>
      <c r="BZ23" s="77">
        <f t="shared" si="19"/>
        <v>0</v>
      </c>
      <c r="CA23" s="77">
        <f t="shared" si="19"/>
        <v>0</v>
      </c>
      <c r="CB23" s="77">
        <f t="shared" si="19"/>
        <v>0</v>
      </c>
      <c r="CC23" s="155">
        <f t="shared" si="19"/>
        <v>2630000</v>
      </c>
    </row>
    <row r="24" spans="1:82" ht="12.75" customHeight="1">
      <c r="B24" s="81" t="s">
        <v>45</v>
      </c>
      <c r="C24" s="106" t="s">
        <v>46</v>
      </c>
      <c r="D24" s="107"/>
      <c r="E24" s="107"/>
      <c r="F24" s="108"/>
      <c r="G24" s="167">
        <f t="shared" si="13"/>
        <v>4000000</v>
      </c>
      <c r="H24" s="128">
        <f>+H174</f>
        <v>0</v>
      </c>
      <c r="I24" s="79">
        <f t="shared" ref="I24:BT24" si="20">+I174</f>
        <v>0</v>
      </c>
      <c r="J24" s="128">
        <f t="shared" si="20"/>
        <v>0</v>
      </c>
      <c r="K24" s="78">
        <f t="shared" si="20"/>
        <v>0</v>
      </c>
      <c r="L24" s="78">
        <f t="shared" si="20"/>
        <v>0</v>
      </c>
      <c r="M24" s="78">
        <f t="shared" si="20"/>
        <v>0</v>
      </c>
      <c r="N24" s="78">
        <f t="shared" si="20"/>
        <v>0</v>
      </c>
      <c r="O24" s="78">
        <f t="shared" si="20"/>
        <v>0</v>
      </c>
      <c r="P24" s="78">
        <f t="shared" si="20"/>
        <v>0</v>
      </c>
      <c r="Q24" s="78">
        <f t="shared" si="20"/>
        <v>0</v>
      </c>
      <c r="R24" s="78">
        <f t="shared" si="20"/>
        <v>0</v>
      </c>
      <c r="S24" s="78">
        <f t="shared" si="20"/>
        <v>0</v>
      </c>
      <c r="T24" s="78">
        <f t="shared" si="20"/>
        <v>0</v>
      </c>
      <c r="U24" s="79">
        <f t="shared" si="20"/>
        <v>666666.74</v>
      </c>
      <c r="V24" s="118">
        <f t="shared" si="20"/>
        <v>0</v>
      </c>
      <c r="W24" s="78">
        <f t="shared" si="20"/>
        <v>0</v>
      </c>
      <c r="X24" s="78">
        <f t="shared" si="20"/>
        <v>0</v>
      </c>
      <c r="Y24" s="78">
        <f t="shared" si="20"/>
        <v>0</v>
      </c>
      <c r="Z24" s="78">
        <f t="shared" si="20"/>
        <v>0</v>
      </c>
      <c r="AA24" s="78">
        <f t="shared" si="20"/>
        <v>0</v>
      </c>
      <c r="AB24" s="78">
        <f t="shared" si="20"/>
        <v>0</v>
      </c>
      <c r="AC24" s="78">
        <f t="shared" si="20"/>
        <v>0</v>
      </c>
      <c r="AD24" s="78">
        <f t="shared" si="20"/>
        <v>0</v>
      </c>
      <c r="AE24" s="78">
        <f t="shared" si="20"/>
        <v>0</v>
      </c>
      <c r="AF24" s="78">
        <f t="shared" si="20"/>
        <v>0</v>
      </c>
      <c r="AG24" s="79">
        <f t="shared" si="20"/>
        <v>666666.74</v>
      </c>
      <c r="AH24" s="118">
        <f t="shared" si="20"/>
        <v>0</v>
      </c>
      <c r="AI24" s="78">
        <f t="shared" si="20"/>
        <v>0</v>
      </c>
      <c r="AJ24" s="78">
        <f t="shared" si="20"/>
        <v>0</v>
      </c>
      <c r="AK24" s="78">
        <f t="shared" si="20"/>
        <v>0</v>
      </c>
      <c r="AL24" s="78">
        <f t="shared" si="20"/>
        <v>0</v>
      </c>
      <c r="AM24" s="78">
        <f t="shared" si="20"/>
        <v>0</v>
      </c>
      <c r="AN24" s="78">
        <f t="shared" si="20"/>
        <v>0</v>
      </c>
      <c r="AO24" s="78">
        <f t="shared" si="20"/>
        <v>0</v>
      </c>
      <c r="AP24" s="78">
        <f t="shared" si="20"/>
        <v>0</v>
      </c>
      <c r="AQ24" s="78">
        <f t="shared" si="20"/>
        <v>0</v>
      </c>
      <c r="AR24" s="78">
        <f t="shared" si="20"/>
        <v>0</v>
      </c>
      <c r="AS24" s="79">
        <f t="shared" si="20"/>
        <v>666666.74</v>
      </c>
      <c r="AT24" s="118">
        <f t="shared" si="20"/>
        <v>0</v>
      </c>
      <c r="AU24" s="78">
        <f t="shared" si="20"/>
        <v>0</v>
      </c>
      <c r="AV24" s="78">
        <f t="shared" si="20"/>
        <v>0</v>
      </c>
      <c r="AW24" s="78">
        <f t="shared" si="20"/>
        <v>0</v>
      </c>
      <c r="AX24" s="78">
        <f t="shared" si="20"/>
        <v>0</v>
      </c>
      <c r="AY24" s="78">
        <f t="shared" si="20"/>
        <v>0</v>
      </c>
      <c r="AZ24" s="78">
        <f t="shared" si="20"/>
        <v>0</v>
      </c>
      <c r="BA24" s="78">
        <f t="shared" si="20"/>
        <v>0</v>
      </c>
      <c r="BB24" s="78">
        <f t="shared" si="20"/>
        <v>0</v>
      </c>
      <c r="BC24" s="78">
        <f t="shared" si="20"/>
        <v>0</v>
      </c>
      <c r="BD24" s="78">
        <f t="shared" si="20"/>
        <v>0</v>
      </c>
      <c r="BE24" s="79">
        <f t="shared" si="20"/>
        <v>666666.74</v>
      </c>
      <c r="BF24" s="118">
        <f t="shared" si="20"/>
        <v>0</v>
      </c>
      <c r="BG24" s="78">
        <f t="shared" si="20"/>
        <v>0</v>
      </c>
      <c r="BH24" s="78">
        <f t="shared" si="20"/>
        <v>0</v>
      </c>
      <c r="BI24" s="78">
        <f t="shared" si="20"/>
        <v>0</v>
      </c>
      <c r="BJ24" s="78">
        <f t="shared" si="20"/>
        <v>0</v>
      </c>
      <c r="BK24" s="78">
        <f t="shared" si="20"/>
        <v>0</v>
      </c>
      <c r="BL24" s="78">
        <f t="shared" si="20"/>
        <v>0</v>
      </c>
      <c r="BM24" s="78">
        <f t="shared" si="20"/>
        <v>0</v>
      </c>
      <c r="BN24" s="78">
        <f t="shared" si="20"/>
        <v>0</v>
      </c>
      <c r="BO24" s="78">
        <f t="shared" si="20"/>
        <v>0</v>
      </c>
      <c r="BP24" s="78">
        <f t="shared" si="20"/>
        <v>0</v>
      </c>
      <c r="BQ24" s="79">
        <f t="shared" si="20"/>
        <v>666666.74</v>
      </c>
      <c r="BR24" s="118">
        <f t="shared" si="20"/>
        <v>0</v>
      </c>
      <c r="BS24" s="78">
        <f t="shared" si="20"/>
        <v>0</v>
      </c>
      <c r="BT24" s="78">
        <f t="shared" si="20"/>
        <v>0</v>
      </c>
      <c r="BU24" s="78">
        <f t="shared" ref="BU24:CC24" si="21">+BU174</f>
        <v>0</v>
      </c>
      <c r="BV24" s="78">
        <f t="shared" si="21"/>
        <v>0</v>
      </c>
      <c r="BW24" s="78">
        <f t="shared" si="21"/>
        <v>0</v>
      </c>
      <c r="BX24" s="78">
        <f t="shared" si="21"/>
        <v>0</v>
      </c>
      <c r="BY24" s="78">
        <f t="shared" si="21"/>
        <v>0</v>
      </c>
      <c r="BZ24" s="78">
        <f t="shared" si="21"/>
        <v>0</v>
      </c>
      <c r="CA24" s="78">
        <f t="shared" si="21"/>
        <v>0</v>
      </c>
      <c r="CB24" s="78">
        <f t="shared" si="21"/>
        <v>0</v>
      </c>
      <c r="CC24" s="79">
        <f t="shared" si="21"/>
        <v>666666.30000000005</v>
      </c>
      <c r="CD24" s="325" t="b">
        <f>G24=G174</f>
        <v>1</v>
      </c>
    </row>
    <row r="25" spans="1:82" ht="12.75" customHeight="1">
      <c r="B25" s="64"/>
      <c r="C25" s="100" t="s">
        <v>39</v>
      </c>
      <c r="D25" s="101"/>
      <c r="E25" s="101"/>
      <c r="F25" s="102"/>
      <c r="G25" s="122">
        <f t="shared" si="13"/>
        <v>0</v>
      </c>
      <c r="H25" s="120">
        <f>H24-H26</f>
        <v>0</v>
      </c>
      <c r="I25" s="13">
        <f t="shared" ref="I25:BT25" si="22">I24-I26</f>
        <v>0</v>
      </c>
      <c r="J25" s="120">
        <f t="shared" si="22"/>
        <v>0</v>
      </c>
      <c r="K25" s="12">
        <f t="shared" si="22"/>
        <v>0</v>
      </c>
      <c r="L25" s="12">
        <f t="shared" si="22"/>
        <v>0</v>
      </c>
      <c r="M25" s="12">
        <f t="shared" si="22"/>
        <v>0</v>
      </c>
      <c r="N25" s="12">
        <f t="shared" si="22"/>
        <v>0</v>
      </c>
      <c r="O25" s="12">
        <f t="shared" si="22"/>
        <v>0</v>
      </c>
      <c r="P25" s="12">
        <f t="shared" si="22"/>
        <v>0</v>
      </c>
      <c r="Q25" s="12">
        <f t="shared" si="22"/>
        <v>0</v>
      </c>
      <c r="R25" s="12">
        <f t="shared" si="22"/>
        <v>0</v>
      </c>
      <c r="S25" s="12">
        <f t="shared" si="22"/>
        <v>0</v>
      </c>
      <c r="T25" s="12">
        <f t="shared" si="22"/>
        <v>0</v>
      </c>
      <c r="U25" s="13">
        <f t="shared" si="22"/>
        <v>0</v>
      </c>
      <c r="V25" s="14">
        <f t="shared" si="22"/>
        <v>0</v>
      </c>
      <c r="W25" s="12">
        <f t="shared" si="22"/>
        <v>0</v>
      </c>
      <c r="X25" s="12">
        <f t="shared" si="22"/>
        <v>0</v>
      </c>
      <c r="Y25" s="12">
        <f t="shared" si="22"/>
        <v>0</v>
      </c>
      <c r="Z25" s="12">
        <f t="shared" si="22"/>
        <v>0</v>
      </c>
      <c r="AA25" s="12">
        <f t="shared" si="22"/>
        <v>0</v>
      </c>
      <c r="AB25" s="12">
        <f t="shared" si="22"/>
        <v>0</v>
      </c>
      <c r="AC25" s="12">
        <f t="shared" si="22"/>
        <v>0</v>
      </c>
      <c r="AD25" s="12">
        <f t="shared" si="22"/>
        <v>0</v>
      </c>
      <c r="AE25" s="12">
        <f t="shared" si="22"/>
        <v>0</v>
      </c>
      <c r="AF25" s="12">
        <f t="shared" si="22"/>
        <v>0</v>
      </c>
      <c r="AG25" s="13">
        <f t="shared" si="22"/>
        <v>0</v>
      </c>
      <c r="AH25" s="14">
        <f t="shared" si="22"/>
        <v>0</v>
      </c>
      <c r="AI25" s="12">
        <f t="shared" si="22"/>
        <v>0</v>
      </c>
      <c r="AJ25" s="12">
        <f t="shared" si="22"/>
        <v>0</v>
      </c>
      <c r="AK25" s="12">
        <f t="shared" si="22"/>
        <v>0</v>
      </c>
      <c r="AL25" s="12">
        <f t="shared" si="22"/>
        <v>0</v>
      </c>
      <c r="AM25" s="12">
        <f t="shared" si="22"/>
        <v>0</v>
      </c>
      <c r="AN25" s="12">
        <f t="shared" si="22"/>
        <v>0</v>
      </c>
      <c r="AO25" s="12">
        <f t="shared" si="22"/>
        <v>0</v>
      </c>
      <c r="AP25" s="12">
        <f t="shared" si="22"/>
        <v>0</v>
      </c>
      <c r="AQ25" s="12">
        <f t="shared" si="22"/>
        <v>0</v>
      </c>
      <c r="AR25" s="12">
        <f t="shared" si="22"/>
        <v>0</v>
      </c>
      <c r="AS25" s="13">
        <f t="shared" si="22"/>
        <v>0</v>
      </c>
      <c r="AT25" s="14">
        <f t="shared" si="22"/>
        <v>0</v>
      </c>
      <c r="AU25" s="12">
        <f t="shared" si="22"/>
        <v>0</v>
      </c>
      <c r="AV25" s="12">
        <f t="shared" si="22"/>
        <v>0</v>
      </c>
      <c r="AW25" s="12">
        <f t="shared" si="22"/>
        <v>0</v>
      </c>
      <c r="AX25" s="12">
        <f t="shared" si="22"/>
        <v>0</v>
      </c>
      <c r="AY25" s="12">
        <f t="shared" si="22"/>
        <v>0</v>
      </c>
      <c r="AZ25" s="12">
        <f t="shared" si="22"/>
        <v>0</v>
      </c>
      <c r="BA25" s="12">
        <f t="shared" si="22"/>
        <v>0</v>
      </c>
      <c r="BB25" s="12">
        <f t="shared" si="22"/>
        <v>0</v>
      </c>
      <c r="BC25" s="12">
        <f t="shared" si="22"/>
        <v>0</v>
      </c>
      <c r="BD25" s="12">
        <f t="shared" si="22"/>
        <v>0</v>
      </c>
      <c r="BE25" s="13">
        <f t="shared" si="22"/>
        <v>0</v>
      </c>
      <c r="BF25" s="14">
        <f t="shared" si="22"/>
        <v>0</v>
      </c>
      <c r="BG25" s="12">
        <f t="shared" si="22"/>
        <v>0</v>
      </c>
      <c r="BH25" s="12">
        <f t="shared" si="22"/>
        <v>0</v>
      </c>
      <c r="BI25" s="12">
        <f t="shared" si="22"/>
        <v>0</v>
      </c>
      <c r="BJ25" s="12">
        <f t="shared" si="22"/>
        <v>0</v>
      </c>
      <c r="BK25" s="12">
        <f t="shared" si="22"/>
        <v>0</v>
      </c>
      <c r="BL25" s="12">
        <f t="shared" si="22"/>
        <v>0</v>
      </c>
      <c r="BM25" s="12">
        <f t="shared" si="22"/>
        <v>0</v>
      </c>
      <c r="BN25" s="12">
        <f t="shared" si="22"/>
        <v>0</v>
      </c>
      <c r="BO25" s="12">
        <f t="shared" si="22"/>
        <v>0</v>
      </c>
      <c r="BP25" s="12">
        <f t="shared" si="22"/>
        <v>0</v>
      </c>
      <c r="BQ25" s="13">
        <f t="shared" si="22"/>
        <v>0</v>
      </c>
      <c r="BR25" s="14">
        <f t="shared" si="22"/>
        <v>0</v>
      </c>
      <c r="BS25" s="12">
        <f t="shared" si="22"/>
        <v>0</v>
      </c>
      <c r="BT25" s="12">
        <f t="shared" si="22"/>
        <v>0</v>
      </c>
      <c r="BU25" s="12">
        <f t="shared" ref="BU25:CC25" si="23">BU24-BU26</f>
        <v>0</v>
      </c>
      <c r="BV25" s="12">
        <f t="shared" si="23"/>
        <v>0</v>
      </c>
      <c r="BW25" s="12">
        <f t="shared" si="23"/>
        <v>0</v>
      </c>
      <c r="BX25" s="12">
        <f t="shared" si="23"/>
        <v>0</v>
      </c>
      <c r="BY25" s="12">
        <f t="shared" si="23"/>
        <v>0</v>
      </c>
      <c r="BZ25" s="12">
        <f t="shared" si="23"/>
        <v>0</v>
      </c>
      <c r="CA25" s="12">
        <f t="shared" si="23"/>
        <v>0</v>
      </c>
      <c r="CB25" s="12">
        <f t="shared" si="23"/>
        <v>0</v>
      </c>
      <c r="CC25" s="13">
        <f t="shared" si="23"/>
        <v>0</v>
      </c>
    </row>
    <row r="26" spans="1:82" ht="12.75" customHeight="1">
      <c r="B26" s="80"/>
      <c r="C26" s="109" t="s">
        <v>40</v>
      </c>
      <c r="D26" s="110"/>
      <c r="E26" s="110"/>
      <c r="F26" s="111"/>
      <c r="G26" s="212">
        <f t="shared" si="13"/>
        <v>4000000</v>
      </c>
      <c r="H26" s="154">
        <f>SUM(H175,H177:H178,H191:H192,H198:H201,H203,H205)</f>
        <v>0</v>
      </c>
      <c r="I26" s="155">
        <f t="shared" ref="I26:BT26" si="24">SUM(I175,I177:I178,I191:I192,I198:I201,I203,I205)</f>
        <v>0</v>
      </c>
      <c r="J26" s="154">
        <f t="shared" si="24"/>
        <v>0</v>
      </c>
      <c r="K26" s="77">
        <f t="shared" si="24"/>
        <v>0</v>
      </c>
      <c r="L26" s="77">
        <f t="shared" si="24"/>
        <v>0</v>
      </c>
      <c r="M26" s="77">
        <f t="shared" si="24"/>
        <v>0</v>
      </c>
      <c r="N26" s="77">
        <f t="shared" si="24"/>
        <v>0</v>
      </c>
      <c r="O26" s="77">
        <f t="shared" si="24"/>
        <v>0</v>
      </c>
      <c r="P26" s="77">
        <f t="shared" si="24"/>
        <v>0</v>
      </c>
      <c r="Q26" s="77">
        <f t="shared" si="24"/>
        <v>0</v>
      </c>
      <c r="R26" s="77">
        <f t="shared" si="24"/>
        <v>0</v>
      </c>
      <c r="S26" s="77">
        <f t="shared" si="24"/>
        <v>0</v>
      </c>
      <c r="T26" s="77">
        <f t="shared" si="24"/>
        <v>0</v>
      </c>
      <c r="U26" s="155">
        <f t="shared" si="24"/>
        <v>666666.74</v>
      </c>
      <c r="V26" s="156">
        <f t="shared" si="24"/>
        <v>0</v>
      </c>
      <c r="W26" s="77">
        <f t="shared" si="24"/>
        <v>0</v>
      </c>
      <c r="X26" s="77">
        <f t="shared" si="24"/>
        <v>0</v>
      </c>
      <c r="Y26" s="77">
        <f t="shared" si="24"/>
        <v>0</v>
      </c>
      <c r="Z26" s="77">
        <f t="shared" si="24"/>
        <v>0</v>
      </c>
      <c r="AA26" s="77">
        <f t="shared" si="24"/>
        <v>0</v>
      </c>
      <c r="AB26" s="77">
        <f t="shared" si="24"/>
        <v>0</v>
      </c>
      <c r="AC26" s="77">
        <f t="shared" si="24"/>
        <v>0</v>
      </c>
      <c r="AD26" s="77">
        <f t="shared" si="24"/>
        <v>0</v>
      </c>
      <c r="AE26" s="77">
        <f t="shared" si="24"/>
        <v>0</v>
      </c>
      <c r="AF26" s="77">
        <f t="shared" si="24"/>
        <v>0</v>
      </c>
      <c r="AG26" s="155">
        <f t="shared" si="24"/>
        <v>666666.74</v>
      </c>
      <c r="AH26" s="156">
        <f t="shared" si="24"/>
        <v>0</v>
      </c>
      <c r="AI26" s="77">
        <f t="shared" si="24"/>
        <v>0</v>
      </c>
      <c r="AJ26" s="77">
        <f t="shared" si="24"/>
        <v>0</v>
      </c>
      <c r="AK26" s="77">
        <f t="shared" si="24"/>
        <v>0</v>
      </c>
      <c r="AL26" s="77">
        <f t="shared" si="24"/>
        <v>0</v>
      </c>
      <c r="AM26" s="77">
        <f t="shared" si="24"/>
        <v>0</v>
      </c>
      <c r="AN26" s="77">
        <f t="shared" si="24"/>
        <v>0</v>
      </c>
      <c r="AO26" s="77">
        <f t="shared" si="24"/>
        <v>0</v>
      </c>
      <c r="AP26" s="77">
        <f t="shared" si="24"/>
        <v>0</v>
      </c>
      <c r="AQ26" s="77">
        <f t="shared" si="24"/>
        <v>0</v>
      </c>
      <c r="AR26" s="77">
        <f t="shared" si="24"/>
        <v>0</v>
      </c>
      <c r="AS26" s="155">
        <f t="shared" si="24"/>
        <v>666666.74</v>
      </c>
      <c r="AT26" s="156">
        <f t="shared" si="24"/>
        <v>0</v>
      </c>
      <c r="AU26" s="77">
        <f t="shared" si="24"/>
        <v>0</v>
      </c>
      <c r="AV26" s="77">
        <f t="shared" si="24"/>
        <v>0</v>
      </c>
      <c r="AW26" s="77">
        <f t="shared" si="24"/>
        <v>0</v>
      </c>
      <c r="AX26" s="77">
        <f t="shared" si="24"/>
        <v>0</v>
      </c>
      <c r="AY26" s="77">
        <f t="shared" si="24"/>
        <v>0</v>
      </c>
      <c r="AZ26" s="77">
        <f t="shared" si="24"/>
        <v>0</v>
      </c>
      <c r="BA26" s="77">
        <f t="shared" si="24"/>
        <v>0</v>
      </c>
      <c r="BB26" s="77">
        <f t="shared" si="24"/>
        <v>0</v>
      </c>
      <c r="BC26" s="77">
        <f t="shared" si="24"/>
        <v>0</v>
      </c>
      <c r="BD26" s="77">
        <f t="shared" si="24"/>
        <v>0</v>
      </c>
      <c r="BE26" s="155">
        <f t="shared" si="24"/>
        <v>666666.74</v>
      </c>
      <c r="BF26" s="156">
        <f t="shared" si="24"/>
        <v>0</v>
      </c>
      <c r="BG26" s="77">
        <f t="shared" si="24"/>
        <v>0</v>
      </c>
      <c r="BH26" s="77">
        <f t="shared" si="24"/>
        <v>0</v>
      </c>
      <c r="BI26" s="77">
        <f t="shared" si="24"/>
        <v>0</v>
      </c>
      <c r="BJ26" s="77">
        <f t="shared" si="24"/>
        <v>0</v>
      </c>
      <c r="BK26" s="77">
        <f t="shared" si="24"/>
        <v>0</v>
      </c>
      <c r="BL26" s="77">
        <f t="shared" si="24"/>
        <v>0</v>
      </c>
      <c r="BM26" s="77">
        <f t="shared" si="24"/>
        <v>0</v>
      </c>
      <c r="BN26" s="77">
        <f t="shared" si="24"/>
        <v>0</v>
      </c>
      <c r="BO26" s="77">
        <f t="shared" si="24"/>
        <v>0</v>
      </c>
      <c r="BP26" s="77">
        <f t="shared" si="24"/>
        <v>0</v>
      </c>
      <c r="BQ26" s="155">
        <f t="shared" si="24"/>
        <v>666666.74</v>
      </c>
      <c r="BR26" s="156">
        <f t="shared" si="24"/>
        <v>0</v>
      </c>
      <c r="BS26" s="77">
        <f t="shared" si="24"/>
        <v>0</v>
      </c>
      <c r="BT26" s="77">
        <f t="shared" si="24"/>
        <v>0</v>
      </c>
      <c r="BU26" s="77">
        <f t="shared" ref="BU26:CC26" si="25">SUM(BU175,BU177:BU178,BU191:BU192,BU198:BU201,BU203,BU205)</f>
        <v>0</v>
      </c>
      <c r="BV26" s="77">
        <f t="shared" si="25"/>
        <v>0</v>
      </c>
      <c r="BW26" s="77">
        <f t="shared" si="25"/>
        <v>0</v>
      </c>
      <c r="BX26" s="77">
        <f t="shared" si="25"/>
        <v>0</v>
      </c>
      <c r="BY26" s="77">
        <f t="shared" si="25"/>
        <v>0</v>
      </c>
      <c r="BZ26" s="77">
        <f t="shared" si="25"/>
        <v>0</v>
      </c>
      <c r="CA26" s="77">
        <f t="shared" si="25"/>
        <v>0</v>
      </c>
      <c r="CB26" s="77">
        <f t="shared" si="25"/>
        <v>0</v>
      </c>
      <c r="CC26" s="155">
        <f t="shared" si="25"/>
        <v>666666.30000000005</v>
      </c>
    </row>
    <row r="27" spans="1:82" ht="12.75" customHeight="1">
      <c r="B27" s="148"/>
      <c r="G27" s="132"/>
      <c r="H27" s="150"/>
      <c r="CC27" s="29"/>
    </row>
    <row r="28" spans="1:82" customFormat="1" ht="12.75" customHeight="1">
      <c r="A28" s="15"/>
      <c r="B28" s="53" t="s">
        <v>47</v>
      </c>
      <c r="C28" s="54" t="s">
        <v>48</v>
      </c>
      <c r="D28" s="70"/>
      <c r="E28" s="70"/>
      <c r="F28" s="227" t="b">
        <f>(Gosforth!G28+Dalpark!G28+Leandra!G28+Trichardt!G28+Ermelo!G28)=G28</f>
        <v>1</v>
      </c>
      <c r="G28" s="169">
        <f>+SUM(G29,G49,G57,G76,G79,G81)</f>
        <v>2500000</v>
      </c>
      <c r="H28" s="123">
        <f>+SUM(H29,H49,H57,H76,H79,H81)</f>
        <v>0</v>
      </c>
      <c r="I28" s="20">
        <f>+SUM(I29,I49,I57,I76,I79,I81)</f>
        <v>0</v>
      </c>
      <c r="J28" s="123">
        <f>+SUM(J29,J49,J57,J76,J79,J81)</f>
        <v>0</v>
      </c>
      <c r="K28" s="19">
        <f>+SUM(K29,K49,K57,K76,K79,K81)</f>
        <v>0</v>
      </c>
      <c r="L28" s="19">
        <f t="shared" ref="L28:BW28" si="26">+SUM(L29,L49,L57,L76,L79,L81)</f>
        <v>0</v>
      </c>
      <c r="M28" s="19">
        <f t="shared" si="26"/>
        <v>0</v>
      </c>
      <c r="N28" s="19">
        <f t="shared" si="26"/>
        <v>0</v>
      </c>
      <c r="O28" s="19">
        <f t="shared" si="26"/>
        <v>0</v>
      </c>
      <c r="P28" s="19">
        <f t="shared" si="26"/>
        <v>0</v>
      </c>
      <c r="Q28" s="19">
        <f t="shared" si="26"/>
        <v>0</v>
      </c>
      <c r="R28" s="19">
        <f t="shared" si="26"/>
        <v>0</v>
      </c>
      <c r="S28" s="19">
        <f t="shared" si="26"/>
        <v>0</v>
      </c>
      <c r="T28" s="19">
        <f t="shared" si="26"/>
        <v>0</v>
      </c>
      <c r="U28" s="20">
        <f t="shared" si="26"/>
        <v>0</v>
      </c>
      <c r="V28" s="21">
        <f t="shared" si="26"/>
        <v>0</v>
      </c>
      <c r="W28" s="19">
        <f t="shared" si="26"/>
        <v>0</v>
      </c>
      <c r="X28" s="19">
        <f t="shared" si="26"/>
        <v>0</v>
      </c>
      <c r="Y28" s="19">
        <f t="shared" si="26"/>
        <v>0</v>
      </c>
      <c r="Z28" s="19">
        <f t="shared" si="26"/>
        <v>0</v>
      </c>
      <c r="AA28" s="19">
        <f t="shared" si="26"/>
        <v>0</v>
      </c>
      <c r="AB28" s="19">
        <f t="shared" si="26"/>
        <v>0</v>
      </c>
      <c r="AC28" s="19">
        <f t="shared" si="26"/>
        <v>0</v>
      </c>
      <c r="AD28" s="19">
        <f t="shared" si="26"/>
        <v>0</v>
      </c>
      <c r="AE28" s="19">
        <f t="shared" si="26"/>
        <v>0</v>
      </c>
      <c r="AF28" s="19">
        <f t="shared" si="26"/>
        <v>0</v>
      </c>
      <c r="AG28" s="20">
        <f t="shared" si="26"/>
        <v>500000</v>
      </c>
      <c r="AH28" s="21">
        <f t="shared" si="26"/>
        <v>0</v>
      </c>
      <c r="AI28" s="19">
        <f t="shared" si="26"/>
        <v>0</v>
      </c>
      <c r="AJ28" s="19">
        <f t="shared" si="26"/>
        <v>0</v>
      </c>
      <c r="AK28" s="19">
        <f t="shared" si="26"/>
        <v>0</v>
      </c>
      <c r="AL28" s="19">
        <f t="shared" si="26"/>
        <v>0</v>
      </c>
      <c r="AM28" s="19">
        <f t="shared" si="26"/>
        <v>0</v>
      </c>
      <c r="AN28" s="19">
        <f t="shared" si="26"/>
        <v>0</v>
      </c>
      <c r="AO28" s="19">
        <f t="shared" si="26"/>
        <v>0</v>
      </c>
      <c r="AP28" s="19">
        <f t="shared" si="26"/>
        <v>0</v>
      </c>
      <c r="AQ28" s="19">
        <f t="shared" si="26"/>
        <v>0</v>
      </c>
      <c r="AR28" s="19">
        <f t="shared" si="26"/>
        <v>0</v>
      </c>
      <c r="AS28" s="20">
        <f t="shared" si="26"/>
        <v>500000</v>
      </c>
      <c r="AT28" s="21">
        <f t="shared" si="26"/>
        <v>0</v>
      </c>
      <c r="AU28" s="19">
        <f t="shared" si="26"/>
        <v>0</v>
      </c>
      <c r="AV28" s="19">
        <f t="shared" si="26"/>
        <v>0</v>
      </c>
      <c r="AW28" s="19">
        <f t="shared" si="26"/>
        <v>0</v>
      </c>
      <c r="AX28" s="19">
        <f t="shared" si="26"/>
        <v>0</v>
      </c>
      <c r="AY28" s="19">
        <f t="shared" si="26"/>
        <v>0</v>
      </c>
      <c r="AZ28" s="19">
        <f t="shared" si="26"/>
        <v>0</v>
      </c>
      <c r="BA28" s="19">
        <f t="shared" si="26"/>
        <v>0</v>
      </c>
      <c r="BB28" s="19">
        <f t="shared" si="26"/>
        <v>0</v>
      </c>
      <c r="BC28" s="19">
        <f t="shared" si="26"/>
        <v>0</v>
      </c>
      <c r="BD28" s="19">
        <f t="shared" si="26"/>
        <v>0</v>
      </c>
      <c r="BE28" s="20">
        <f t="shared" si="26"/>
        <v>500000</v>
      </c>
      <c r="BF28" s="21">
        <f t="shared" si="26"/>
        <v>0</v>
      </c>
      <c r="BG28" s="19">
        <f t="shared" si="26"/>
        <v>0</v>
      </c>
      <c r="BH28" s="19">
        <f t="shared" si="26"/>
        <v>0</v>
      </c>
      <c r="BI28" s="19">
        <f t="shared" si="26"/>
        <v>0</v>
      </c>
      <c r="BJ28" s="19">
        <f t="shared" si="26"/>
        <v>0</v>
      </c>
      <c r="BK28" s="19">
        <f t="shared" si="26"/>
        <v>0</v>
      </c>
      <c r="BL28" s="19">
        <f t="shared" si="26"/>
        <v>0</v>
      </c>
      <c r="BM28" s="19">
        <f t="shared" si="26"/>
        <v>0</v>
      </c>
      <c r="BN28" s="19">
        <f t="shared" si="26"/>
        <v>0</v>
      </c>
      <c r="BO28" s="19">
        <f t="shared" si="26"/>
        <v>0</v>
      </c>
      <c r="BP28" s="19">
        <f t="shared" si="26"/>
        <v>0</v>
      </c>
      <c r="BQ28" s="20">
        <f t="shared" si="26"/>
        <v>500000</v>
      </c>
      <c r="BR28" s="21">
        <f t="shared" si="26"/>
        <v>0</v>
      </c>
      <c r="BS28" s="19">
        <f t="shared" si="26"/>
        <v>0</v>
      </c>
      <c r="BT28" s="19">
        <f t="shared" si="26"/>
        <v>0</v>
      </c>
      <c r="BU28" s="19">
        <f t="shared" si="26"/>
        <v>0</v>
      </c>
      <c r="BV28" s="19">
        <f t="shared" si="26"/>
        <v>0</v>
      </c>
      <c r="BW28" s="19">
        <f t="shared" si="26"/>
        <v>0</v>
      </c>
      <c r="BX28" s="19">
        <f t="shared" ref="BX28:CC28" si="27">+SUM(BX29,BX49,BX57,BX76,BX79,BX81)</f>
        <v>0</v>
      </c>
      <c r="BY28" s="19">
        <f t="shared" si="27"/>
        <v>0</v>
      </c>
      <c r="BZ28" s="19">
        <f t="shared" si="27"/>
        <v>0</v>
      </c>
      <c r="CA28" s="19">
        <f t="shared" si="27"/>
        <v>0</v>
      </c>
      <c r="CB28" s="19">
        <f t="shared" si="27"/>
        <v>0</v>
      </c>
      <c r="CC28" s="20">
        <f t="shared" si="27"/>
        <v>500000</v>
      </c>
    </row>
    <row r="29" spans="1:82" customFormat="1" ht="12.75" customHeight="1">
      <c r="A29" s="15"/>
      <c r="B29" s="55" t="s">
        <v>49</v>
      </c>
      <c r="C29" s="56" t="s">
        <v>50</v>
      </c>
      <c r="D29" s="71"/>
      <c r="E29" s="71"/>
      <c r="F29" s="227" t="b">
        <f>(Gosforth!G29+Dalpark!G29+Leandra!G29+Trichardt!G29+Ermelo!G29)=G29</f>
        <v>1</v>
      </c>
      <c r="G29" s="169">
        <f>SUM(G30:G48)</f>
        <v>0</v>
      </c>
      <c r="H29" s="123">
        <f>SUM(H30:H48)</f>
        <v>0</v>
      </c>
      <c r="I29" s="20">
        <f>SUM(I30:I48)</f>
        <v>0</v>
      </c>
      <c r="J29" s="123">
        <f>SUM(J30:J48)</f>
        <v>0</v>
      </c>
      <c r="K29" s="19">
        <f t="shared" ref="K29:BV29" si="28">SUM(K30:K48)</f>
        <v>0</v>
      </c>
      <c r="L29" s="19">
        <f t="shared" si="28"/>
        <v>0</v>
      </c>
      <c r="M29" s="19">
        <f t="shared" si="28"/>
        <v>0</v>
      </c>
      <c r="N29" s="19">
        <f t="shared" si="28"/>
        <v>0</v>
      </c>
      <c r="O29" s="19">
        <f t="shared" si="28"/>
        <v>0</v>
      </c>
      <c r="P29" s="19">
        <f t="shared" si="28"/>
        <v>0</v>
      </c>
      <c r="Q29" s="19">
        <f t="shared" si="28"/>
        <v>0</v>
      </c>
      <c r="R29" s="19">
        <f t="shared" si="28"/>
        <v>0</v>
      </c>
      <c r="S29" s="19">
        <f t="shared" si="28"/>
        <v>0</v>
      </c>
      <c r="T29" s="19">
        <f t="shared" si="28"/>
        <v>0</v>
      </c>
      <c r="U29" s="20">
        <f t="shared" si="28"/>
        <v>0</v>
      </c>
      <c r="V29" s="21">
        <f t="shared" si="28"/>
        <v>0</v>
      </c>
      <c r="W29" s="19">
        <f t="shared" si="28"/>
        <v>0</v>
      </c>
      <c r="X29" s="19">
        <f t="shared" si="28"/>
        <v>0</v>
      </c>
      <c r="Y29" s="19">
        <f t="shared" si="28"/>
        <v>0</v>
      </c>
      <c r="Z29" s="19">
        <f t="shared" si="28"/>
        <v>0</v>
      </c>
      <c r="AA29" s="19">
        <f t="shared" si="28"/>
        <v>0</v>
      </c>
      <c r="AB29" s="19">
        <f t="shared" si="28"/>
        <v>0</v>
      </c>
      <c r="AC29" s="19">
        <f t="shared" si="28"/>
        <v>0</v>
      </c>
      <c r="AD29" s="19">
        <f t="shared" si="28"/>
        <v>0</v>
      </c>
      <c r="AE29" s="19">
        <f t="shared" si="28"/>
        <v>0</v>
      </c>
      <c r="AF29" s="19">
        <f t="shared" si="28"/>
        <v>0</v>
      </c>
      <c r="AG29" s="20">
        <f t="shared" si="28"/>
        <v>0</v>
      </c>
      <c r="AH29" s="21">
        <f t="shared" si="28"/>
        <v>0</v>
      </c>
      <c r="AI29" s="19">
        <f t="shared" si="28"/>
        <v>0</v>
      </c>
      <c r="AJ29" s="19">
        <f t="shared" si="28"/>
        <v>0</v>
      </c>
      <c r="AK29" s="19">
        <f t="shared" si="28"/>
        <v>0</v>
      </c>
      <c r="AL29" s="19">
        <f t="shared" si="28"/>
        <v>0</v>
      </c>
      <c r="AM29" s="19">
        <f t="shared" si="28"/>
        <v>0</v>
      </c>
      <c r="AN29" s="19">
        <f t="shared" si="28"/>
        <v>0</v>
      </c>
      <c r="AO29" s="19">
        <f t="shared" si="28"/>
        <v>0</v>
      </c>
      <c r="AP29" s="19">
        <f t="shared" si="28"/>
        <v>0</v>
      </c>
      <c r="AQ29" s="19">
        <f t="shared" si="28"/>
        <v>0</v>
      </c>
      <c r="AR29" s="19">
        <f t="shared" si="28"/>
        <v>0</v>
      </c>
      <c r="AS29" s="20">
        <f t="shared" si="28"/>
        <v>0</v>
      </c>
      <c r="AT29" s="21">
        <f t="shared" si="28"/>
        <v>0</v>
      </c>
      <c r="AU29" s="19">
        <f t="shared" si="28"/>
        <v>0</v>
      </c>
      <c r="AV29" s="19">
        <f t="shared" si="28"/>
        <v>0</v>
      </c>
      <c r="AW29" s="19">
        <f t="shared" si="28"/>
        <v>0</v>
      </c>
      <c r="AX29" s="19">
        <f t="shared" si="28"/>
        <v>0</v>
      </c>
      <c r="AY29" s="19">
        <f t="shared" si="28"/>
        <v>0</v>
      </c>
      <c r="AZ29" s="19">
        <f t="shared" si="28"/>
        <v>0</v>
      </c>
      <c r="BA29" s="19">
        <f t="shared" si="28"/>
        <v>0</v>
      </c>
      <c r="BB29" s="19">
        <f t="shared" si="28"/>
        <v>0</v>
      </c>
      <c r="BC29" s="19">
        <f t="shared" si="28"/>
        <v>0</v>
      </c>
      <c r="BD29" s="19">
        <f t="shared" si="28"/>
        <v>0</v>
      </c>
      <c r="BE29" s="20">
        <f t="shared" si="28"/>
        <v>0</v>
      </c>
      <c r="BF29" s="21">
        <f t="shared" si="28"/>
        <v>0</v>
      </c>
      <c r="BG29" s="19">
        <f t="shared" si="28"/>
        <v>0</v>
      </c>
      <c r="BH29" s="19">
        <f t="shared" si="28"/>
        <v>0</v>
      </c>
      <c r="BI29" s="19">
        <f t="shared" si="28"/>
        <v>0</v>
      </c>
      <c r="BJ29" s="19">
        <f t="shared" si="28"/>
        <v>0</v>
      </c>
      <c r="BK29" s="19">
        <f t="shared" si="28"/>
        <v>0</v>
      </c>
      <c r="BL29" s="19">
        <f t="shared" si="28"/>
        <v>0</v>
      </c>
      <c r="BM29" s="19">
        <f t="shared" si="28"/>
        <v>0</v>
      </c>
      <c r="BN29" s="19">
        <f t="shared" si="28"/>
        <v>0</v>
      </c>
      <c r="BO29" s="19">
        <f t="shared" si="28"/>
        <v>0</v>
      </c>
      <c r="BP29" s="19">
        <f t="shared" si="28"/>
        <v>0</v>
      </c>
      <c r="BQ29" s="20">
        <f t="shared" si="28"/>
        <v>0</v>
      </c>
      <c r="BR29" s="21">
        <f t="shared" si="28"/>
        <v>0</v>
      </c>
      <c r="BS29" s="19">
        <f t="shared" si="28"/>
        <v>0</v>
      </c>
      <c r="BT29" s="19">
        <f t="shared" si="28"/>
        <v>0</v>
      </c>
      <c r="BU29" s="19">
        <f t="shared" si="28"/>
        <v>0</v>
      </c>
      <c r="BV29" s="19">
        <f t="shared" si="28"/>
        <v>0</v>
      </c>
      <c r="BW29" s="19">
        <f t="shared" ref="BW29:CC29" si="29">SUM(BW30:BW48)</f>
        <v>0</v>
      </c>
      <c r="BX29" s="19">
        <f t="shared" si="29"/>
        <v>0</v>
      </c>
      <c r="BY29" s="19">
        <f t="shared" si="29"/>
        <v>0</v>
      </c>
      <c r="BZ29" s="19">
        <f t="shared" si="29"/>
        <v>0</v>
      </c>
      <c r="CA29" s="19">
        <f t="shared" si="29"/>
        <v>0</v>
      </c>
      <c r="CB29" s="19">
        <f t="shared" si="29"/>
        <v>0</v>
      </c>
      <c r="CC29" s="20">
        <f t="shared" si="29"/>
        <v>0</v>
      </c>
    </row>
    <row r="30" spans="1:82" ht="15">
      <c r="B30" s="57" t="s">
        <v>51</v>
      </c>
      <c r="C30" s="58" t="s">
        <v>52</v>
      </c>
      <c r="D30" s="72" t="s">
        <v>53</v>
      </c>
      <c r="E30" s="72">
        <f>SUM(Gosforth:Ermelo!E30)</f>
        <v>360</v>
      </c>
      <c r="F30" s="227" t="b">
        <f>(Gosforth!G30+Dalpark!G30+Leandra!G30+Trichardt!G30+Ermelo!G30)=G30</f>
        <v>1</v>
      </c>
      <c r="G30" s="122">
        <f t="shared" ref="G30:G41" si="30">+SUM(H30:CC30)</f>
        <v>0</v>
      </c>
      <c r="H30" s="120">
        <f>SUM(Gosforth:Ermelo!H30)</f>
        <v>0</v>
      </c>
      <c r="I30" s="13">
        <f>SUM(Gosforth:Ermelo!I30)</f>
        <v>0</v>
      </c>
      <c r="J30" s="120">
        <f>SUM(Gosforth:Ermelo!J30)</f>
        <v>0</v>
      </c>
      <c r="K30" s="12">
        <f>SUM(Gosforth:Ermelo!K30)</f>
        <v>0</v>
      </c>
      <c r="L30" s="12">
        <f>SUM(Gosforth:Ermelo!L30)</f>
        <v>0</v>
      </c>
      <c r="M30" s="12">
        <f>SUM(Gosforth:Ermelo!M30)</f>
        <v>0</v>
      </c>
      <c r="N30" s="12">
        <f>SUM(Gosforth:Ermelo!N30)</f>
        <v>0</v>
      </c>
      <c r="O30" s="12">
        <f>SUM(Gosforth:Ermelo!O30)</f>
        <v>0</v>
      </c>
      <c r="P30" s="12">
        <f>SUM(Gosforth:Ermelo!P30)</f>
        <v>0</v>
      </c>
      <c r="Q30" s="12">
        <f>SUM(Gosforth:Ermelo!Q30)</f>
        <v>0</v>
      </c>
      <c r="R30" s="12">
        <f>SUM(Gosforth:Ermelo!R30)</f>
        <v>0</v>
      </c>
      <c r="S30" s="12">
        <f>SUM(Gosforth:Ermelo!S30)</f>
        <v>0</v>
      </c>
      <c r="T30" s="12">
        <f>SUM(Gosforth:Ermelo!T30)</f>
        <v>0</v>
      </c>
      <c r="U30" s="13">
        <f>SUM(Gosforth:Ermelo!U30)</f>
        <v>0</v>
      </c>
      <c r="V30" s="14">
        <f>SUM(Gosforth:Ermelo!V30)</f>
        <v>0</v>
      </c>
      <c r="W30" s="12">
        <f>SUM(Gosforth:Ermelo!W30)</f>
        <v>0</v>
      </c>
      <c r="X30" s="12">
        <f>SUM(Gosforth:Ermelo!X30)</f>
        <v>0</v>
      </c>
      <c r="Y30" s="12">
        <f>SUM(Gosforth:Ermelo!Y30)</f>
        <v>0</v>
      </c>
      <c r="Z30" s="12">
        <f>SUM(Gosforth:Ermelo!Z30)</f>
        <v>0</v>
      </c>
      <c r="AA30" s="12">
        <f>SUM(Gosforth:Ermelo!AA30)</f>
        <v>0</v>
      </c>
      <c r="AB30" s="12">
        <f>SUM(Gosforth:Ermelo!AB30)</f>
        <v>0</v>
      </c>
      <c r="AC30" s="12">
        <f>SUM(Gosforth:Ermelo!AC30)</f>
        <v>0</v>
      </c>
      <c r="AD30" s="12">
        <f>SUM(Gosforth:Ermelo!AD30)</f>
        <v>0</v>
      </c>
      <c r="AE30" s="12">
        <f>SUM(Gosforth:Ermelo!AE30)</f>
        <v>0</v>
      </c>
      <c r="AF30" s="12">
        <f>SUM(Gosforth:Ermelo!AF30)</f>
        <v>0</v>
      </c>
      <c r="AG30" s="13">
        <f>SUM(Gosforth:Ermelo!AG30)</f>
        <v>0</v>
      </c>
      <c r="AH30" s="14">
        <f>SUM(Gosforth:Ermelo!AH30)</f>
        <v>0</v>
      </c>
      <c r="AI30" s="12">
        <f>SUM(Gosforth:Ermelo!AI30)</f>
        <v>0</v>
      </c>
      <c r="AJ30" s="12">
        <f>SUM(Gosforth:Ermelo!AJ30)</f>
        <v>0</v>
      </c>
      <c r="AK30" s="12">
        <f>SUM(Gosforth:Ermelo!AK30)</f>
        <v>0</v>
      </c>
      <c r="AL30" s="12">
        <f>SUM(Gosforth:Ermelo!AL30)</f>
        <v>0</v>
      </c>
      <c r="AM30" s="12">
        <f>SUM(Gosforth:Ermelo!AM30)</f>
        <v>0</v>
      </c>
      <c r="AN30" s="12">
        <f>SUM(Gosforth:Ermelo!AN30)</f>
        <v>0</v>
      </c>
      <c r="AO30" s="12">
        <f>SUM(Gosforth:Ermelo!AO30)</f>
        <v>0</v>
      </c>
      <c r="AP30" s="12">
        <f>SUM(Gosforth:Ermelo!AP30)</f>
        <v>0</v>
      </c>
      <c r="AQ30" s="12">
        <f>SUM(Gosforth:Ermelo!AQ30)</f>
        <v>0</v>
      </c>
      <c r="AR30" s="12">
        <f>SUM(Gosforth:Ermelo!AR30)</f>
        <v>0</v>
      </c>
      <c r="AS30" s="13">
        <f>SUM(Gosforth:Ermelo!AS30)</f>
        <v>0</v>
      </c>
      <c r="AT30" s="14">
        <f>SUM(Gosforth:Ermelo!AT30)</f>
        <v>0</v>
      </c>
      <c r="AU30" s="12">
        <f>SUM(Gosforth:Ermelo!AU30)</f>
        <v>0</v>
      </c>
      <c r="AV30" s="12">
        <f>SUM(Gosforth:Ermelo!AV30)</f>
        <v>0</v>
      </c>
      <c r="AW30" s="12">
        <f>SUM(Gosforth:Ermelo!AW30)</f>
        <v>0</v>
      </c>
      <c r="AX30" s="12">
        <f>SUM(Gosforth:Ermelo!AX30)</f>
        <v>0</v>
      </c>
      <c r="AY30" s="12">
        <f>SUM(Gosforth:Ermelo!AY30)</f>
        <v>0</v>
      </c>
      <c r="AZ30" s="12">
        <f>SUM(Gosforth:Ermelo!AZ30)</f>
        <v>0</v>
      </c>
      <c r="BA30" s="12">
        <f>SUM(Gosforth:Ermelo!BA30)</f>
        <v>0</v>
      </c>
      <c r="BB30" s="12">
        <f>SUM(Gosforth:Ermelo!BB30)</f>
        <v>0</v>
      </c>
      <c r="BC30" s="12">
        <f>SUM(Gosforth:Ermelo!BC30)</f>
        <v>0</v>
      </c>
      <c r="BD30" s="12">
        <f>SUM(Gosforth:Ermelo!BD30)</f>
        <v>0</v>
      </c>
      <c r="BE30" s="13">
        <f>SUM(Gosforth:Ermelo!BE30)</f>
        <v>0</v>
      </c>
      <c r="BF30" s="14">
        <f>SUM(Gosforth:Ermelo!BF30)</f>
        <v>0</v>
      </c>
      <c r="BG30" s="12">
        <f>SUM(Gosforth:Ermelo!BG30)</f>
        <v>0</v>
      </c>
      <c r="BH30" s="12">
        <f>SUM(Gosforth:Ermelo!BH30)</f>
        <v>0</v>
      </c>
      <c r="BI30" s="12">
        <f>SUM(Gosforth:Ermelo!BI30)</f>
        <v>0</v>
      </c>
      <c r="BJ30" s="12">
        <f>SUM(Gosforth:Ermelo!BJ30)</f>
        <v>0</v>
      </c>
      <c r="BK30" s="12">
        <f>SUM(Gosforth:Ermelo!BK30)</f>
        <v>0</v>
      </c>
      <c r="BL30" s="12">
        <f>SUM(Gosforth:Ermelo!BL30)</f>
        <v>0</v>
      </c>
      <c r="BM30" s="12">
        <f>SUM(Gosforth:Ermelo!BM30)</f>
        <v>0</v>
      </c>
      <c r="BN30" s="12">
        <f>SUM(Gosforth:Ermelo!BN30)</f>
        <v>0</v>
      </c>
      <c r="BO30" s="12">
        <f>SUM(Gosforth:Ermelo!BO30)</f>
        <v>0</v>
      </c>
      <c r="BP30" s="12">
        <f>SUM(Gosforth:Ermelo!BP30)</f>
        <v>0</v>
      </c>
      <c r="BQ30" s="13">
        <f>SUM(Gosforth:Ermelo!BQ30)</f>
        <v>0</v>
      </c>
      <c r="BR30" s="14">
        <f>SUM(Gosforth:Ermelo!BR30)</f>
        <v>0</v>
      </c>
      <c r="BS30" s="12">
        <f>SUM(Gosforth:Ermelo!BS30)</f>
        <v>0</v>
      </c>
      <c r="BT30" s="12">
        <f>SUM(Gosforth:Ermelo!BT30)</f>
        <v>0</v>
      </c>
      <c r="BU30" s="12">
        <f>SUM(Gosforth:Ermelo!BU30)</f>
        <v>0</v>
      </c>
      <c r="BV30" s="12">
        <f>SUM(Gosforth:Ermelo!BV30)</f>
        <v>0</v>
      </c>
      <c r="BW30" s="12">
        <f>SUM(Gosforth:Ermelo!BW30)</f>
        <v>0</v>
      </c>
      <c r="BX30" s="12">
        <f>SUM(Gosforth:Ermelo!BX30)</f>
        <v>0</v>
      </c>
      <c r="BY30" s="12">
        <f>SUM(Gosforth:Ermelo!BY30)</f>
        <v>0</v>
      </c>
      <c r="BZ30" s="12">
        <f>SUM(Gosforth:Ermelo!BZ30)</f>
        <v>0</v>
      </c>
      <c r="CA30" s="12">
        <f>SUM(Gosforth:Ermelo!CA30)</f>
        <v>0</v>
      </c>
      <c r="CB30" s="12">
        <f>SUM(Gosforth:Ermelo!CB30)</f>
        <v>0</v>
      </c>
      <c r="CC30" s="13">
        <f>SUM(Gosforth:Ermelo!CC30)</f>
        <v>0</v>
      </c>
    </row>
    <row r="31" spans="1:82" ht="15">
      <c r="B31" s="57" t="s">
        <v>54</v>
      </c>
      <c r="C31" s="58" t="s">
        <v>55</v>
      </c>
      <c r="D31" s="72" t="s">
        <v>53</v>
      </c>
      <c r="E31" s="72">
        <f>SUM(Gosforth:Ermelo!E31)</f>
        <v>360</v>
      </c>
      <c r="F31" s="227" t="b">
        <f>(Gosforth!G31+Dalpark!G31+Leandra!G31+Trichardt!G31+Ermelo!G31)=G31</f>
        <v>1</v>
      </c>
      <c r="G31" s="122">
        <f t="shared" si="30"/>
        <v>0</v>
      </c>
      <c r="H31" s="120">
        <f>SUM(Gosforth:Ermelo!H31)</f>
        <v>0</v>
      </c>
      <c r="I31" s="13">
        <f>SUM(Gosforth:Ermelo!I31)</f>
        <v>0</v>
      </c>
      <c r="J31" s="120">
        <f>SUM(Gosforth:Ermelo!J31)</f>
        <v>0</v>
      </c>
      <c r="K31" s="12">
        <f>SUM(Gosforth:Ermelo!K31)</f>
        <v>0</v>
      </c>
      <c r="L31" s="12">
        <f>SUM(Gosforth:Ermelo!L31)</f>
        <v>0</v>
      </c>
      <c r="M31" s="12">
        <f>SUM(Gosforth:Ermelo!M31)</f>
        <v>0</v>
      </c>
      <c r="N31" s="12">
        <f>SUM(Gosforth:Ermelo!N31)</f>
        <v>0</v>
      </c>
      <c r="O31" s="12">
        <f>SUM(Gosforth:Ermelo!O31)</f>
        <v>0</v>
      </c>
      <c r="P31" s="12">
        <f>SUM(Gosforth:Ermelo!P31)</f>
        <v>0</v>
      </c>
      <c r="Q31" s="12">
        <f>SUM(Gosforth:Ermelo!Q31)</f>
        <v>0</v>
      </c>
      <c r="R31" s="12">
        <f>SUM(Gosforth:Ermelo!R31)</f>
        <v>0</v>
      </c>
      <c r="S31" s="12">
        <f>SUM(Gosforth:Ermelo!S31)</f>
        <v>0</v>
      </c>
      <c r="T31" s="12">
        <f>SUM(Gosforth:Ermelo!T31)</f>
        <v>0</v>
      </c>
      <c r="U31" s="13">
        <f>SUM(Gosforth:Ermelo!U31)</f>
        <v>0</v>
      </c>
      <c r="V31" s="14">
        <f>SUM(Gosforth:Ermelo!V31)</f>
        <v>0</v>
      </c>
      <c r="W31" s="12">
        <f>SUM(Gosforth:Ermelo!W31)</f>
        <v>0</v>
      </c>
      <c r="X31" s="12">
        <f>SUM(Gosforth:Ermelo!X31)</f>
        <v>0</v>
      </c>
      <c r="Y31" s="12">
        <f>SUM(Gosforth:Ermelo!Y31)</f>
        <v>0</v>
      </c>
      <c r="Z31" s="12">
        <f>SUM(Gosforth:Ermelo!Z31)</f>
        <v>0</v>
      </c>
      <c r="AA31" s="12">
        <f>SUM(Gosforth:Ermelo!AA31)</f>
        <v>0</v>
      </c>
      <c r="AB31" s="12">
        <f>SUM(Gosforth:Ermelo!AB31)</f>
        <v>0</v>
      </c>
      <c r="AC31" s="12">
        <f>SUM(Gosforth:Ermelo!AC31)</f>
        <v>0</v>
      </c>
      <c r="AD31" s="12">
        <f>SUM(Gosforth:Ermelo!AD31)</f>
        <v>0</v>
      </c>
      <c r="AE31" s="12">
        <f>SUM(Gosforth:Ermelo!AE31)</f>
        <v>0</v>
      </c>
      <c r="AF31" s="12">
        <f>SUM(Gosforth:Ermelo!AF31)</f>
        <v>0</v>
      </c>
      <c r="AG31" s="13">
        <f>SUM(Gosforth:Ermelo!AG31)</f>
        <v>0</v>
      </c>
      <c r="AH31" s="14">
        <f>SUM(Gosforth:Ermelo!AH31)</f>
        <v>0</v>
      </c>
      <c r="AI31" s="12">
        <f>SUM(Gosforth:Ermelo!AI31)</f>
        <v>0</v>
      </c>
      <c r="AJ31" s="12">
        <f>SUM(Gosforth:Ermelo!AJ31)</f>
        <v>0</v>
      </c>
      <c r="AK31" s="12">
        <f>SUM(Gosforth:Ermelo!AK31)</f>
        <v>0</v>
      </c>
      <c r="AL31" s="12">
        <f>SUM(Gosforth:Ermelo!AL31)</f>
        <v>0</v>
      </c>
      <c r="AM31" s="12">
        <f>SUM(Gosforth:Ermelo!AM31)</f>
        <v>0</v>
      </c>
      <c r="AN31" s="12">
        <f>SUM(Gosforth:Ermelo!AN31)</f>
        <v>0</v>
      </c>
      <c r="AO31" s="12">
        <f>SUM(Gosforth:Ermelo!AO31)</f>
        <v>0</v>
      </c>
      <c r="AP31" s="12">
        <f>SUM(Gosforth:Ermelo!AP31)</f>
        <v>0</v>
      </c>
      <c r="AQ31" s="12">
        <f>SUM(Gosforth:Ermelo!AQ31)</f>
        <v>0</v>
      </c>
      <c r="AR31" s="12">
        <f>SUM(Gosforth:Ermelo!AR31)</f>
        <v>0</v>
      </c>
      <c r="AS31" s="13">
        <f>SUM(Gosforth:Ermelo!AS31)</f>
        <v>0</v>
      </c>
      <c r="AT31" s="14">
        <f>SUM(Gosforth:Ermelo!AT31)</f>
        <v>0</v>
      </c>
      <c r="AU31" s="12">
        <f>SUM(Gosforth:Ermelo!AU31)</f>
        <v>0</v>
      </c>
      <c r="AV31" s="12">
        <f>SUM(Gosforth:Ermelo!AV31)</f>
        <v>0</v>
      </c>
      <c r="AW31" s="12">
        <f>SUM(Gosforth:Ermelo!AW31)</f>
        <v>0</v>
      </c>
      <c r="AX31" s="12">
        <f>SUM(Gosforth:Ermelo!AX31)</f>
        <v>0</v>
      </c>
      <c r="AY31" s="12">
        <f>SUM(Gosforth:Ermelo!AY31)</f>
        <v>0</v>
      </c>
      <c r="AZ31" s="12">
        <f>SUM(Gosforth:Ermelo!AZ31)</f>
        <v>0</v>
      </c>
      <c r="BA31" s="12">
        <f>SUM(Gosforth:Ermelo!BA31)</f>
        <v>0</v>
      </c>
      <c r="BB31" s="12">
        <f>SUM(Gosforth:Ermelo!BB31)</f>
        <v>0</v>
      </c>
      <c r="BC31" s="12">
        <f>SUM(Gosforth:Ermelo!BC31)</f>
        <v>0</v>
      </c>
      <c r="BD31" s="12">
        <f>SUM(Gosforth:Ermelo!BD31)</f>
        <v>0</v>
      </c>
      <c r="BE31" s="13">
        <f>SUM(Gosforth:Ermelo!BE31)</f>
        <v>0</v>
      </c>
      <c r="BF31" s="14">
        <f>SUM(Gosforth:Ermelo!BF31)</f>
        <v>0</v>
      </c>
      <c r="BG31" s="12">
        <f>SUM(Gosforth:Ermelo!BG31)</f>
        <v>0</v>
      </c>
      <c r="BH31" s="12">
        <f>SUM(Gosforth:Ermelo!BH31)</f>
        <v>0</v>
      </c>
      <c r="BI31" s="12">
        <f>SUM(Gosforth:Ermelo!BI31)</f>
        <v>0</v>
      </c>
      <c r="BJ31" s="12">
        <f>SUM(Gosforth:Ermelo!BJ31)</f>
        <v>0</v>
      </c>
      <c r="BK31" s="12">
        <f>SUM(Gosforth:Ermelo!BK31)</f>
        <v>0</v>
      </c>
      <c r="BL31" s="12">
        <f>SUM(Gosforth:Ermelo!BL31)</f>
        <v>0</v>
      </c>
      <c r="BM31" s="12">
        <f>SUM(Gosforth:Ermelo!BM31)</f>
        <v>0</v>
      </c>
      <c r="BN31" s="12">
        <f>SUM(Gosforth:Ermelo!BN31)</f>
        <v>0</v>
      </c>
      <c r="BO31" s="12">
        <f>SUM(Gosforth:Ermelo!BO31)</f>
        <v>0</v>
      </c>
      <c r="BP31" s="12">
        <f>SUM(Gosforth:Ermelo!BP31)</f>
        <v>0</v>
      </c>
      <c r="BQ31" s="13">
        <f>SUM(Gosforth:Ermelo!BQ31)</f>
        <v>0</v>
      </c>
      <c r="BR31" s="14">
        <f>SUM(Gosforth:Ermelo!BR31)</f>
        <v>0</v>
      </c>
      <c r="BS31" s="12">
        <f>SUM(Gosforth:Ermelo!BS31)</f>
        <v>0</v>
      </c>
      <c r="BT31" s="12">
        <f>SUM(Gosforth:Ermelo!BT31)</f>
        <v>0</v>
      </c>
      <c r="BU31" s="12">
        <f>SUM(Gosforth:Ermelo!BU31)</f>
        <v>0</v>
      </c>
      <c r="BV31" s="12">
        <f>SUM(Gosforth:Ermelo!BV31)</f>
        <v>0</v>
      </c>
      <c r="BW31" s="12">
        <f>SUM(Gosforth:Ermelo!BW31)</f>
        <v>0</v>
      </c>
      <c r="BX31" s="12">
        <f>SUM(Gosforth:Ermelo!BX31)</f>
        <v>0</v>
      </c>
      <c r="BY31" s="12">
        <f>SUM(Gosforth:Ermelo!BY31)</f>
        <v>0</v>
      </c>
      <c r="BZ31" s="12">
        <f>SUM(Gosforth:Ermelo!BZ31)</f>
        <v>0</v>
      </c>
      <c r="CA31" s="12">
        <f>SUM(Gosforth:Ermelo!CA31)</f>
        <v>0</v>
      </c>
      <c r="CB31" s="12">
        <f>SUM(Gosforth:Ermelo!CB31)</f>
        <v>0</v>
      </c>
      <c r="CC31" s="13">
        <f>SUM(Gosforth:Ermelo!CC31)</f>
        <v>0</v>
      </c>
    </row>
    <row r="32" spans="1:82" ht="15">
      <c r="B32" s="57" t="s">
        <v>56</v>
      </c>
      <c r="C32" s="58" t="s">
        <v>57</v>
      </c>
      <c r="D32" s="72" t="s">
        <v>53</v>
      </c>
      <c r="E32" s="72">
        <f>SUM(Gosforth:Ermelo!E32)</f>
        <v>360</v>
      </c>
      <c r="F32" s="227" t="b">
        <f>(Gosforth!G32+Dalpark!G32+Leandra!G32+Trichardt!G32+Ermelo!G32)=G32</f>
        <v>1</v>
      </c>
      <c r="G32" s="122">
        <f t="shared" si="30"/>
        <v>0</v>
      </c>
      <c r="H32" s="120">
        <f>SUM(Gosforth:Ermelo!H32)</f>
        <v>0</v>
      </c>
      <c r="I32" s="13">
        <f>SUM(Gosforth:Ermelo!I32)</f>
        <v>0</v>
      </c>
      <c r="J32" s="120">
        <f>SUM(Gosforth:Ermelo!J32)</f>
        <v>0</v>
      </c>
      <c r="K32" s="12">
        <f>SUM(Gosforth:Ermelo!K32)</f>
        <v>0</v>
      </c>
      <c r="L32" s="12">
        <f>SUM(Gosforth:Ermelo!L32)</f>
        <v>0</v>
      </c>
      <c r="M32" s="12">
        <f>SUM(Gosforth:Ermelo!M32)</f>
        <v>0</v>
      </c>
      <c r="N32" s="12">
        <f>SUM(Gosforth:Ermelo!N32)</f>
        <v>0</v>
      </c>
      <c r="O32" s="12">
        <f>SUM(Gosforth:Ermelo!O32)</f>
        <v>0</v>
      </c>
      <c r="P32" s="12">
        <f>SUM(Gosforth:Ermelo!P32)</f>
        <v>0</v>
      </c>
      <c r="Q32" s="12">
        <f>SUM(Gosforth:Ermelo!Q32)</f>
        <v>0</v>
      </c>
      <c r="R32" s="12">
        <f>SUM(Gosforth:Ermelo!R32)</f>
        <v>0</v>
      </c>
      <c r="S32" s="12">
        <f>SUM(Gosforth:Ermelo!S32)</f>
        <v>0</v>
      </c>
      <c r="T32" s="12">
        <f>SUM(Gosforth:Ermelo!T32)</f>
        <v>0</v>
      </c>
      <c r="U32" s="13">
        <f>SUM(Gosforth:Ermelo!U32)</f>
        <v>0</v>
      </c>
      <c r="V32" s="14">
        <f>SUM(Gosforth:Ermelo!V32)</f>
        <v>0</v>
      </c>
      <c r="W32" s="12">
        <f>SUM(Gosforth:Ermelo!W32)</f>
        <v>0</v>
      </c>
      <c r="X32" s="12">
        <f>SUM(Gosforth:Ermelo!X32)</f>
        <v>0</v>
      </c>
      <c r="Y32" s="12">
        <f>SUM(Gosforth:Ermelo!Y32)</f>
        <v>0</v>
      </c>
      <c r="Z32" s="12">
        <f>SUM(Gosforth:Ermelo!Z32)</f>
        <v>0</v>
      </c>
      <c r="AA32" s="12">
        <f>SUM(Gosforth:Ermelo!AA32)</f>
        <v>0</v>
      </c>
      <c r="AB32" s="12">
        <f>SUM(Gosforth:Ermelo!AB32)</f>
        <v>0</v>
      </c>
      <c r="AC32" s="12">
        <f>SUM(Gosforth:Ermelo!AC32)</f>
        <v>0</v>
      </c>
      <c r="AD32" s="12">
        <f>SUM(Gosforth:Ermelo!AD32)</f>
        <v>0</v>
      </c>
      <c r="AE32" s="12">
        <f>SUM(Gosforth:Ermelo!AE32)</f>
        <v>0</v>
      </c>
      <c r="AF32" s="12">
        <f>SUM(Gosforth:Ermelo!AF32)</f>
        <v>0</v>
      </c>
      <c r="AG32" s="13">
        <f>SUM(Gosforth:Ermelo!AG32)</f>
        <v>0</v>
      </c>
      <c r="AH32" s="14">
        <f>SUM(Gosforth:Ermelo!AH32)</f>
        <v>0</v>
      </c>
      <c r="AI32" s="12">
        <f>SUM(Gosforth:Ermelo!AI32)</f>
        <v>0</v>
      </c>
      <c r="AJ32" s="12">
        <f>SUM(Gosforth:Ermelo!AJ32)</f>
        <v>0</v>
      </c>
      <c r="AK32" s="12">
        <f>SUM(Gosforth:Ermelo!AK32)</f>
        <v>0</v>
      </c>
      <c r="AL32" s="12">
        <f>SUM(Gosforth:Ermelo!AL32)</f>
        <v>0</v>
      </c>
      <c r="AM32" s="12">
        <f>SUM(Gosforth:Ermelo!AM32)</f>
        <v>0</v>
      </c>
      <c r="AN32" s="12">
        <f>SUM(Gosforth:Ermelo!AN32)</f>
        <v>0</v>
      </c>
      <c r="AO32" s="12">
        <f>SUM(Gosforth:Ermelo!AO32)</f>
        <v>0</v>
      </c>
      <c r="AP32" s="12">
        <f>SUM(Gosforth:Ermelo!AP32)</f>
        <v>0</v>
      </c>
      <c r="AQ32" s="12">
        <f>SUM(Gosforth:Ermelo!AQ32)</f>
        <v>0</v>
      </c>
      <c r="AR32" s="12">
        <f>SUM(Gosforth:Ermelo!AR32)</f>
        <v>0</v>
      </c>
      <c r="AS32" s="13">
        <f>SUM(Gosforth:Ermelo!AS32)</f>
        <v>0</v>
      </c>
      <c r="AT32" s="14">
        <f>SUM(Gosforth:Ermelo!AT32)</f>
        <v>0</v>
      </c>
      <c r="AU32" s="12">
        <f>SUM(Gosforth:Ermelo!AU32)</f>
        <v>0</v>
      </c>
      <c r="AV32" s="12">
        <f>SUM(Gosforth:Ermelo!AV32)</f>
        <v>0</v>
      </c>
      <c r="AW32" s="12">
        <f>SUM(Gosforth:Ermelo!AW32)</f>
        <v>0</v>
      </c>
      <c r="AX32" s="12">
        <f>SUM(Gosforth:Ermelo!AX32)</f>
        <v>0</v>
      </c>
      <c r="AY32" s="12">
        <f>SUM(Gosforth:Ermelo!AY32)</f>
        <v>0</v>
      </c>
      <c r="AZ32" s="12">
        <f>SUM(Gosforth:Ermelo!AZ32)</f>
        <v>0</v>
      </c>
      <c r="BA32" s="12">
        <f>SUM(Gosforth:Ermelo!BA32)</f>
        <v>0</v>
      </c>
      <c r="BB32" s="12">
        <f>SUM(Gosforth:Ermelo!BB32)</f>
        <v>0</v>
      </c>
      <c r="BC32" s="12">
        <f>SUM(Gosforth:Ermelo!BC32)</f>
        <v>0</v>
      </c>
      <c r="BD32" s="12">
        <f>SUM(Gosforth:Ermelo!BD32)</f>
        <v>0</v>
      </c>
      <c r="BE32" s="13">
        <f>SUM(Gosforth:Ermelo!BE32)</f>
        <v>0</v>
      </c>
      <c r="BF32" s="14">
        <f>SUM(Gosforth:Ermelo!BF32)</f>
        <v>0</v>
      </c>
      <c r="BG32" s="12">
        <f>SUM(Gosforth:Ermelo!BG32)</f>
        <v>0</v>
      </c>
      <c r="BH32" s="12">
        <f>SUM(Gosforth:Ermelo!BH32)</f>
        <v>0</v>
      </c>
      <c r="BI32" s="12">
        <f>SUM(Gosforth:Ermelo!BI32)</f>
        <v>0</v>
      </c>
      <c r="BJ32" s="12">
        <f>SUM(Gosforth:Ermelo!BJ32)</f>
        <v>0</v>
      </c>
      <c r="BK32" s="12">
        <f>SUM(Gosforth:Ermelo!BK32)</f>
        <v>0</v>
      </c>
      <c r="BL32" s="12">
        <f>SUM(Gosforth:Ermelo!BL32)</f>
        <v>0</v>
      </c>
      <c r="BM32" s="12">
        <f>SUM(Gosforth:Ermelo!BM32)</f>
        <v>0</v>
      </c>
      <c r="BN32" s="12">
        <f>SUM(Gosforth:Ermelo!BN32)</f>
        <v>0</v>
      </c>
      <c r="BO32" s="12">
        <f>SUM(Gosforth:Ermelo!BO32)</f>
        <v>0</v>
      </c>
      <c r="BP32" s="12">
        <f>SUM(Gosforth:Ermelo!BP32)</f>
        <v>0</v>
      </c>
      <c r="BQ32" s="13">
        <f>SUM(Gosforth:Ermelo!BQ32)</f>
        <v>0</v>
      </c>
      <c r="BR32" s="14">
        <f>SUM(Gosforth:Ermelo!BR32)</f>
        <v>0</v>
      </c>
      <c r="BS32" s="12">
        <f>SUM(Gosforth:Ermelo!BS32)</f>
        <v>0</v>
      </c>
      <c r="BT32" s="12">
        <f>SUM(Gosforth:Ermelo!BT32)</f>
        <v>0</v>
      </c>
      <c r="BU32" s="12">
        <f>SUM(Gosforth:Ermelo!BU32)</f>
        <v>0</v>
      </c>
      <c r="BV32" s="12">
        <f>SUM(Gosforth:Ermelo!BV32)</f>
        <v>0</v>
      </c>
      <c r="BW32" s="12">
        <f>SUM(Gosforth:Ermelo!BW32)</f>
        <v>0</v>
      </c>
      <c r="BX32" s="12">
        <f>SUM(Gosforth:Ermelo!BX32)</f>
        <v>0</v>
      </c>
      <c r="BY32" s="12">
        <f>SUM(Gosforth:Ermelo!BY32)</f>
        <v>0</v>
      </c>
      <c r="BZ32" s="12">
        <f>SUM(Gosforth:Ermelo!BZ32)</f>
        <v>0</v>
      </c>
      <c r="CA32" s="12">
        <f>SUM(Gosforth:Ermelo!CA32)</f>
        <v>0</v>
      </c>
      <c r="CB32" s="12">
        <f>SUM(Gosforth:Ermelo!CB32)</f>
        <v>0</v>
      </c>
      <c r="CC32" s="13">
        <f>SUM(Gosforth:Ermelo!CC32)</f>
        <v>0</v>
      </c>
    </row>
    <row r="33" spans="2:81" ht="15">
      <c r="B33" s="57" t="s">
        <v>58</v>
      </c>
      <c r="C33" s="58" t="s">
        <v>59</v>
      </c>
      <c r="D33" s="72" t="s">
        <v>53</v>
      </c>
      <c r="E33" s="72">
        <f>SUM(Gosforth:Ermelo!E33)</f>
        <v>360</v>
      </c>
      <c r="F33" s="227" t="b">
        <f>(Gosforth!G33+Dalpark!G33+Leandra!G33+Trichardt!G33+Ermelo!G33)=G33</f>
        <v>1</v>
      </c>
      <c r="G33" s="122">
        <f t="shared" si="30"/>
        <v>0</v>
      </c>
      <c r="H33" s="120">
        <f>SUM(Gosforth:Ermelo!H33)</f>
        <v>0</v>
      </c>
      <c r="I33" s="13">
        <f>SUM(Gosforth:Ermelo!I33)</f>
        <v>0</v>
      </c>
      <c r="J33" s="120">
        <f>SUM(Gosforth:Ermelo!J33)</f>
        <v>0</v>
      </c>
      <c r="K33" s="12">
        <f>SUM(Gosforth:Ermelo!K33)</f>
        <v>0</v>
      </c>
      <c r="L33" s="12">
        <f>SUM(Gosforth:Ermelo!L33)</f>
        <v>0</v>
      </c>
      <c r="M33" s="12">
        <f>SUM(Gosforth:Ermelo!M33)</f>
        <v>0</v>
      </c>
      <c r="N33" s="12">
        <f>SUM(Gosforth:Ermelo!N33)</f>
        <v>0</v>
      </c>
      <c r="O33" s="12">
        <f>SUM(Gosforth:Ermelo!O33)</f>
        <v>0</v>
      </c>
      <c r="P33" s="12">
        <f>SUM(Gosforth:Ermelo!P33)</f>
        <v>0</v>
      </c>
      <c r="Q33" s="12">
        <f>SUM(Gosforth:Ermelo!Q33)</f>
        <v>0</v>
      </c>
      <c r="R33" s="12">
        <f>SUM(Gosforth:Ermelo!R33)</f>
        <v>0</v>
      </c>
      <c r="S33" s="12">
        <f>SUM(Gosforth:Ermelo!S33)</f>
        <v>0</v>
      </c>
      <c r="T33" s="12">
        <f>SUM(Gosforth:Ermelo!T33)</f>
        <v>0</v>
      </c>
      <c r="U33" s="13">
        <f>SUM(Gosforth:Ermelo!U33)</f>
        <v>0</v>
      </c>
      <c r="V33" s="14">
        <f>SUM(Gosforth:Ermelo!V33)</f>
        <v>0</v>
      </c>
      <c r="W33" s="12">
        <f>SUM(Gosforth:Ermelo!W33)</f>
        <v>0</v>
      </c>
      <c r="X33" s="12">
        <f>SUM(Gosforth:Ermelo!X33)</f>
        <v>0</v>
      </c>
      <c r="Y33" s="12">
        <f>SUM(Gosforth:Ermelo!Y33)</f>
        <v>0</v>
      </c>
      <c r="Z33" s="12">
        <f>SUM(Gosforth:Ermelo!Z33)</f>
        <v>0</v>
      </c>
      <c r="AA33" s="12">
        <f>SUM(Gosforth:Ermelo!AA33)</f>
        <v>0</v>
      </c>
      <c r="AB33" s="12">
        <f>SUM(Gosforth:Ermelo!AB33)</f>
        <v>0</v>
      </c>
      <c r="AC33" s="12">
        <f>SUM(Gosforth:Ermelo!AC33)</f>
        <v>0</v>
      </c>
      <c r="AD33" s="12">
        <f>SUM(Gosforth:Ermelo!AD33)</f>
        <v>0</v>
      </c>
      <c r="AE33" s="12">
        <f>SUM(Gosforth:Ermelo!AE33)</f>
        <v>0</v>
      </c>
      <c r="AF33" s="12">
        <f>SUM(Gosforth:Ermelo!AF33)</f>
        <v>0</v>
      </c>
      <c r="AG33" s="13">
        <f>SUM(Gosforth:Ermelo!AG33)</f>
        <v>0</v>
      </c>
      <c r="AH33" s="14">
        <f>SUM(Gosforth:Ermelo!AH33)</f>
        <v>0</v>
      </c>
      <c r="AI33" s="12">
        <f>SUM(Gosforth:Ermelo!AI33)</f>
        <v>0</v>
      </c>
      <c r="AJ33" s="12">
        <f>SUM(Gosforth:Ermelo!AJ33)</f>
        <v>0</v>
      </c>
      <c r="AK33" s="12">
        <f>SUM(Gosforth:Ermelo!AK33)</f>
        <v>0</v>
      </c>
      <c r="AL33" s="12">
        <f>SUM(Gosforth:Ermelo!AL33)</f>
        <v>0</v>
      </c>
      <c r="AM33" s="12">
        <f>SUM(Gosforth:Ermelo!AM33)</f>
        <v>0</v>
      </c>
      <c r="AN33" s="12">
        <f>SUM(Gosforth:Ermelo!AN33)</f>
        <v>0</v>
      </c>
      <c r="AO33" s="12">
        <f>SUM(Gosforth:Ermelo!AO33)</f>
        <v>0</v>
      </c>
      <c r="AP33" s="12">
        <f>SUM(Gosforth:Ermelo!AP33)</f>
        <v>0</v>
      </c>
      <c r="AQ33" s="12">
        <f>SUM(Gosforth:Ermelo!AQ33)</f>
        <v>0</v>
      </c>
      <c r="AR33" s="12">
        <f>SUM(Gosforth:Ermelo!AR33)</f>
        <v>0</v>
      </c>
      <c r="AS33" s="13">
        <f>SUM(Gosforth:Ermelo!AS33)</f>
        <v>0</v>
      </c>
      <c r="AT33" s="14">
        <f>SUM(Gosforth:Ermelo!AT33)</f>
        <v>0</v>
      </c>
      <c r="AU33" s="12">
        <f>SUM(Gosforth:Ermelo!AU33)</f>
        <v>0</v>
      </c>
      <c r="AV33" s="12">
        <f>SUM(Gosforth:Ermelo!AV33)</f>
        <v>0</v>
      </c>
      <c r="AW33" s="12">
        <f>SUM(Gosforth:Ermelo!AW33)</f>
        <v>0</v>
      </c>
      <c r="AX33" s="12">
        <f>SUM(Gosforth:Ermelo!AX33)</f>
        <v>0</v>
      </c>
      <c r="AY33" s="12">
        <f>SUM(Gosforth:Ermelo!AY33)</f>
        <v>0</v>
      </c>
      <c r="AZ33" s="12">
        <f>SUM(Gosforth:Ermelo!AZ33)</f>
        <v>0</v>
      </c>
      <c r="BA33" s="12">
        <f>SUM(Gosforth:Ermelo!BA33)</f>
        <v>0</v>
      </c>
      <c r="BB33" s="12">
        <f>SUM(Gosforth:Ermelo!BB33)</f>
        <v>0</v>
      </c>
      <c r="BC33" s="12">
        <f>SUM(Gosforth:Ermelo!BC33)</f>
        <v>0</v>
      </c>
      <c r="BD33" s="12">
        <f>SUM(Gosforth:Ermelo!BD33)</f>
        <v>0</v>
      </c>
      <c r="BE33" s="13">
        <f>SUM(Gosforth:Ermelo!BE33)</f>
        <v>0</v>
      </c>
      <c r="BF33" s="14">
        <f>SUM(Gosforth:Ermelo!BF33)</f>
        <v>0</v>
      </c>
      <c r="BG33" s="12">
        <f>SUM(Gosforth:Ermelo!BG33)</f>
        <v>0</v>
      </c>
      <c r="BH33" s="12">
        <f>SUM(Gosforth:Ermelo!BH33)</f>
        <v>0</v>
      </c>
      <c r="BI33" s="12">
        <f>SUM(Gosforth:Ermelo!BI33)</f>
        <v>0</v>
      </c>
      <c r="BJ33" s="12">
        <f>SUM(Gosforth:Ermelo!BJ33)</f>
        <v>0</v>
      </c>
      <c r="BK33" s="12">
        <f>SUM(Gosforth:Ermelo!BK33)</f>
        <v>0</v>
      </c>
      <c r="BL33" s="12">
        <f>SUM(Gosforth:Ermelo!BL33)</f>
        <v>0</v>
      </c>
      <c r="BM33" s="12">
        <f>SUM(Gosforth:Ermelo!BM33)</f>
        <v>0</v>
      </c>
      <c r="BN33" s="12">
        <f>SUM(Gosforth:Ermelo!BN33)</f>
        <v>0</v>
      </c>
      <c r="BO33" s="12">
        <f>SUM(Gosforth:Ermelo!BO33)</f>
        <v>0</v>
      </c>
      <c r="BP33" s="12">
        <f>SUM(Gosforth:Ermelo!BP33)</f>
        <v>0</v>
      </c>
      <c r="BQ33" s="13">
        <f>SUM(Gosforth:Ermelo!BQ33)</f>
        <v>0</v>
      </c>
      <c r="BR33" s="14">
        <f>SUM(Gosforth:Ermelo!BR33)</f>
        <v>0</v>
      </c>
      <c r="BS33" s="12">
        <f>SUM(Gosforth:Ermelo!BS33)</f>
        <v>0</v>
      </c>
      <c r="BT33" s="12">
        <f>SUM(Gosforth:Ermelo!BT33)</f>
        <v>0</v>
      </c>
      <c r="BU33" s="12">
        <f>SUM(Gosforth:Ermelo!BU33)</f>
        <v>0</v>
      </c>
      <c r="BV33" s="12">
        <f>SUM(Gosforth:Ermelo!BV33)</f>
        <v>0</v>
      </c>
      <c r="BW33" s="12">
        <f>SUM(Gosforth:Ermelo!BW33)</f>
        <v>0</v>
      </c>
      <c r="BX33" s="12">
        <f>SUM(Gosforth:Ermelo!BX33)</f>
        <v>0</v>
      </c>
      <c r="BY33" s="12">
        <f>SUM(Gosforth:Ermelo!BY33)</f>
        <v>0</v>
      </c>
      <c r="BZ33" s="12">
        <f>SUM(Gosforth:Ermelo!BZ33)</f>
        <v>0</v>
      </c>
      <c r="CA33" s="12">
        <f>SUM(Gosforth:Ermelo!CA33)</f>
        <v>0</v>
      </c>
      <c r="CB33" s="12">
        <f>SUM(Gosforth:Ermelo!CB33)</f>
        <v>0</v>
      </c>
      <c r="CC33" s="13">
        <f>SUM(Gosforth:Ermelo!CC33)</f>
        <v>0</v>
      </c>
    </row>
    <row r="34" spans="2:81" ht="15">
      <c r="B34" s="190" t="s">
        <v>60</v>
      </c>
      <c r="C34" s="191" t="s">
        <v>61</v>
      </c>
      <c r="D34" s="192" t="s">
        <v>53</v>
      </c>
      <c r="E34" s="192">
        <f>SUM(Gosforth:Ermelo!E34)</f>
        <v>0</v>
      </c>
      <c r="F34" s="227" t="b">
        <f>(Gosforth!G34+Dalpark!G34+Leandra!G34+Trichardt!G34+Ermelo!G34)=G34</f>
        <v>1</v>
      </c>
      <c r="G34" s="122">
        <f t="shared" si="30"/>
        <v>0</v>
      </c>
      <c r="H34" s="120">
        <f>SUM(Gosforth:Ermelo!H34)</f>
        <v>0</v>
      </c>
      <c r="I34" s="13">
        <f>SUM(Gosforth:Ermelo!I34)</f>
        <v>0</v>
      </c>
      <c r="J34" s="120">
        <f>SUM(Gosforth:Ermelo!J34)</f>
        <v>0</v>
      </c>
      <c r="K34" s="12">
        <f>SUM(Gosforth:Ermelo!K34)</f>
        <v>0</v>
      </c>
      <c r="L34" s="12">
        <f>SUM(Gosforth:Ermelo!L34)</f>
        <v>0</v>
      </c>
      <c r="M34" s="12">
        <f>SUM(Gosforth:Ermelo!M34)</f>
        <v>0</v>
      </c>
      <c r="N34" s="12">
        <f>SUM(Gosforth:Ermelo!N34)</f>
        <v>0</v>
      </c>
      <c r="O34" s="12">
        <f>SUM(Gosforth:Ermelo!O34)</f>
        <v>0</v>
      </c>
      <c r="P34" s="12">
        <f>SUM(Gosforth:Ermelo!P34)</f>
        <v>0</v>
      </c>
      <c r="Q34" s="12">
        <f>SUM(Gosforth:Ermelo!Q34)</f>
        <v>0</v>
      </c>
      <c r="R34" s="12">
        <f>SUM(Gosforth:Ermelo!R34)</f>
        <v>0</v>
      </c>
      <c r="S34" s="12">
        <f>SUM(Gosforth:Ermelo!S34)</f>
        <v>0</v>
      </c>
      <c r="T34" s="12">
        <f>SUM(Gosforth:Ermelo!T34)</f>
        <v>0</v>
      </c>
      <c r="U34" s="13">
        <f>SUM(Gosforth:Ermelo!U34)</f>
        <v>0</v>
      </c>
      <c r="V34" s="14">
        <f>SUM(Gosforth:Ermelo!V34)</f>
        <v>0</v>
      </c>
      <c r="W34" s="12">
        <f>SUM(Gosforth:Ermelo!W34)</f>
        <v>0</v>
      </c>
      <c r="X34" s="12">
        <f>SUM(Gosforth:Ermelo!X34)</f>
        <v>0</v>
      </c>
      <c r="Y34" s="12">
        <f>SUM(Gosforth:Ermelo!Y34)</f>
        <v>0</v>
      </c>
      <c r="Z34" s="12">
        <f>SUM(Gosforth:Ermelo!Z34)</f>
        <v>0</v>
      </c>
      <c r="AA34" s="12">
        <f>SUM(Gosforth:Ermelo!AA34)</f>
        <v>0</v>
      </c>
      <c r="AB34" s="12">
        <f>SUM(Gosforth:Ermelo!AB34)</f>
        <v>0</v>
      </c>
      <c r="AC34" s="12">
        <f>SUM(Gosforth:Ermelo!AC34)</f>
        <v>0</v>
      </c>
      <c r="AD34" s="12">
        <f>SUM(Gosforth:Ermelo!AD34)</f>
        <v>0</v>
      </c>
      <c r="AE34" s="12">
        <f>SUM(Gosforth:Ermelo!AE34)</f>
        <v>0</v>
      </c>
      <c r="AF34" s="12">
        <f>SUM(Gosforth:Ermelo!AF34)</f>
        <v>0</v>
      </c>
      <c r="AG34" s="13">
        <f>SUM(Gosforth:Ermelo!AG34)</f>
        <v>0</v>
      </c>
      <c r="AH34" s="14">
        <f>SUM(Gosforth:Ermelo!AH34)</f>
        <v>0</v>
      </c>
      <c r="AI34" s="12">
        <f>SUM(Gosforth:Ermelo!AI34)</f>
        <v>0</v>
      </c>
      <c r="AJ34" s="12">
        <f>SUM(Gosforth:Ermelo!AJ34)</f>
        <v>0</v>
      </c>
      <c r="AK34" s="12">
        <f>SUM(Gosforth:Ermelo!AK34)</f>
        <v>0</v>
      </c>
      <c r="AL34" s="12">
        <f>SUM(Gosforth:Ermelo!AL34)</f>
        <v>0</v>
      </c>
      <c r="AM34" s="12">
        <f>SUM(Gosforth:Ermelo!AM34)</f>
        <v>0</v>
      </c>
      <c r="AN34" s="12">
        <f>SUM(Gosforth:Ermelo!AN34)</f>
        <v>0</v>
      </c>
      <c r="AO34" s="12">
        <f>SUM(Gosforth:Ermelo!AO34)</f>
        <v>0</v>
      </c>
      <c r="AP34" s="12">
        <f>SUM(Gosforth:Ermelo!AP34)</f>
        <v>0</v>
      </c>
      <c r="AQ34" s="12">
        <f>SUM(Gosforth:Ermelo!AQ34)</f>
        <v>0</v>
      </c>
      <c r="AR34" s="12">
        <f>SUM(Gosforth:Ermelo!AR34)</f>
        <v>0</v>
      </c>
      <c r="AS34" s="13">
        <f>SUM(Gosforth:Ermelo!AS34)</f>
        <v>0</v>
      </c>
      <c r="AT34" s="14">
        <f>SUM(Gosforth:Ermelo!AT34)</f>
        <v>0</v>
      </c>
      <c r="AU34" s="12">
        <f>SUM(Gosforth:Ermelo!AU34)</f>
        <v>0</v>
      </c>
      <c r="AV34" s="12">
        <f>SUM(Gosforth:Ermelo!AV34)</f>
        <v>0</v>
      </c>
      <c r="AW34" s="12">
        <f>SUM(Gosforth:Ermelo!AW34)</f>
        <v>0</v>
      </c>
      <c r="AX34" s="12">
        <f>SUM(Gosforth:Ermelo!AX34)</f>
        <v>0</v>
      </c>
      <c r="AY34" s="12">
        <f>SUM(Gosforth:Ermelo!AY34)</f>
        <v>0</v>
      </c>
      <c r="AZ34" s="12">
        <f>SUM(Gosforth:Ermelo!AZ34)</f>
        <v>0</v>
      </c>
      <c r="BA34" s="12">
        <f>SUM(Gosforth:Ermelo!BA34)</f>
        <v>0</v>
      </c>
      <c r="BB34" s="12">
        <f>SUM(Gosforth:Ermelo!BB34)</f>
        <v>0</v>
      </c>
      <c r="BC34" s="12">
        <f>SUM(Gosforth:Ermelo!BC34)</f>
        <v>0</v>
      </c>
      <c r="BD34" s="12">
        <f>SUM(Gosforth:Ermelo!BD34)</f>
        <v>0</v>
      </c>
      <c r="BE34" s="13">
        <f>SUM(Gosforth:Ermelo!BE34)</f>
        <v>0</v>
      </c>
      <c r="BF34" s="14">
        <f>SUM(Gosforth:Ermelo!BF34)</f>
        <v>0</v>
      </c>
      <c r="BG34" s="12">
        <f>SUM(Gosforth:Ermelo!BG34)</f>
        <v>0</v>
      </c>
      <c r="BH34" s="12">
        <f>SUM(Gosforth:Ermelo!BH34)</f>
        <v>0</v>
      </c>
      <c r="BI34" s="12">
        <f>SUM(Gosforth:Ermelo!BI34)</f>
        <v>0</v>
      </c>
      <c r="BJ34" s="12">
        <f>SUM(Gosforth:Ermelo!BJ34)</f>
        <v>0</v>
      </c>
      <c r="BK34" s="12">
        <f>SUM(Gosforth:Ermelo!BK34)</f>
        <v>0</v>
      </c>
      <c r="BL34" s="12">
        <f>SUM(Gosforth:Ermelo!BL34)</f>
        <v>0</v>
      </c>
      <c r="BM34" s="12">
        <f>SUM(Gosforth:Ermelo!BM34)</f>
        <v>0</v>
      </c>
      <c r="BN34" s="12">
        <f>SUM(Gosforth:Ermelo!BN34)</f>
        <v>0</v>
      </c>
      <c r="BO34" s="12">
        <f>SUM(Gosforth:Ermelo!BO34)</f>
        <v>0</v>
      </c>
      <c r="BP34" s="12">
        <f>SUM(Gosforth:Ermelo!BP34)</f>
        <v>0</v>
      </c>
      <c r="BQ34" s="13">
        <f>SUM(Gosforth:Ermelo!BQ34)</f>
        <v>0</v>
      </c>
      <c r="BR34" s="14">
        <f>SUM(Gosforth:Ermelo!BR34)</f>
        <v>0</v>
      </c>
      <c r="BS34" s="12">
        <f>SUM(Gosforth:Ermelo!BS34)</f>
        <v>0</v>
      </c>
      <c r="BT34" s="12">
        <f>SUM(Gosforth:Ermelo!BT34)</f>
        <v>0</v>
      </c>
      <c r="BU34" s="12">
        <f>SUM(Gosforth:Ermelo!BU34)</f>
        <v>0</v>
      </c>
      <c r="BV34" s="12">
        <f>SUM(Gosforth:Ermelo!BV34)</f>
        <v>0</v>
      </c>
      <c r="BW34" s="12">
        <f>SUM(Gosforth:Ermelo!BW34)</f>
        <v>0</v>
      </c>
      <c r="BX34" s="12">
        <f>SUM(Gosforth:Ermelo!BX34)</f>
        <v>0</v>
      </c>
      <c r="BY34" s="12">
        <f>SUM(Gosforth:Ermelo!BY34)</f>
        <v>0</v>
      </c>
      <c r="BZ34" s="12">
        <f>SUM(Gosforth:Ermelo!BZ34)</f>
        <v>0</v>
      </c>
      <c r="CA34" s="12">
        <f>SUM(Gosforth:Ermelo!CA34)</f>
        <v>0</v>
      </c>
      <c r="CB34" s="12">
        <f>SUM(Gosforth:Ermelo!CB34)</f>
        <v>0</v>
      </c>
      <c r="CC34" s="13">
        <f>SUM(Gosforth:Ermelo!CC34)</f>
        <v>0</v>
      </c>
    </row>
    <row r="35" spans="2:81" ht="15">
      <c r="B35" s="190" t="s">
        <v>62</v>
      </c>
      <c r="C35" s="191" t="s">
        <v>63</v>
      </c>
      <c r="D35" s="192" t="s">
        <v>53</v>
      </c>
      <c r="E35" s="192">
        <f>SUM(Gosforth:Ermelo!E35)</f>
        <v>0</v>
      </c>
      <c r="F35" s="227" t="b">
        <f>(Gosforth!G35+Dalpark!G35+Leandra!G35+Trichardt!G35+Ermelo!G35)=G35</f>
        <v>1</v>
      </c>
      <c r="G35" s="122">
        <f t="shared" si="30"/>
        <v>0</v>
      </c>
      <c r="H35" s="120">
        <f>SUM(Gosforth:Ermelo!H35)</f>
        <v>0</v>
      </c>
      <c r="I35" s="13">
        <f>SUM(Gosforth:Ermelo!I35)</f>
        <v>0</v>
      </c>
      <c r="J35" s="120">
        <f>SUM(Gosforth:Ermelo!J35)</f>
        <v>0</v>
      </c>
      <c r="K35" s="12">
        <f>SUM(Gosforth:Ermelo!K35)</f>
        <v>0</v>
      </c>
      <c r="L35" s="12">
        <f>SUM(Gosforth:Ermelo!L35)</f>
        <v>0</v>
      </c>
      <c r="M35" s="12">
        <f>SUM(Gosforth:Ermelo!M35)</f>
        <v>0</v>
      </c>
      <c r="N35" s="12">
        <f>SUM(Gosforth:Ermelo!N35)</f>
        <v>0</v>
      </c>
      <c r="O35" s="12">
        <f>SUM(Gosforth:Ermelo!O35)</f>
        <v>0</v>
      </c>
      <c r="P35" s="12">
        <f>SUM(Gosforth:Ermelo!P35)</f>
        <v>0</v>
      </c>
      <c r="Q35" s="12">
        <f>SUM(Gosforth:Ermelo!Q35)</f>
        <v>0</v>
      </c>
      <c r="R35" s="12">
        <f>SUM(Gosforth:Ermelo!R35)</f>
        <v>0</v>
      </c>
      <c r="S35" s="12">
        <f>SUM(Gosforth:Ermelo!S35)</f>
        <v>0</v>
      </c>
      <c r="T35" s="12">
        <f>SUM(Gosforth:Ermelo!T35)</f>
        <v>0</v>
      </c>
      <c r="U35" s="13">
        <f>SUM(Gosforth:Ermelo!U35)</f>
        <v>0</v>
      </c>
      <c r="V35" s="14">
        <f>SUM(Gosforth:Ermelo!V35)</f>
        <v>0</v>
      </c>
      <c r="W35" s="12">
        <f>SUM(Gosforth:Ermelo!W35)</f>
        <v>0</v>
      </c>
      <c r="X35" s="12">
        <f>SUM(Gosforth:Ermelo!X35)</f>
        <v>0</v>
      </c>
      <c r="Y35" s="12">
        <f>SUM(Gosforth:Ermelo!Y35)</f>
        <v>0</v>
      </c>
      <c r="Z35" s="12">
        <f>SUM(Gosforth:Ermelo!Z35)</f>
        <v>0</v>
      </c>
      <c r="AA35" s="12">
        <f>SUM(Gosforth:Ermelo!AA35)</f>
        <v>0</v>
      </c>
      <c r="AB35" s="12">
        <f>SUM(Gosforth:Ermelo!AB35)</f>
        <v>0</v>
      </c>
      <c r="AC35" s="12">
        <f>SUM(Gosforth:Ermelo!AC35)</f>
        <v>0</v>
      </c>
      <c r="AD35" s="12">
        <f>SUM(Gosforth:Ermelo!AD35)</f>
        <v>0</v>
      </c>
      <c r="AE35" s="12">
        <f>SUM(Gosforth:Ermelo!AE35)</f>
        <v>0</v>
      </c>
      <c r="AF35" s="12">
        <f>SUM(Gosforth:Ermelo!AF35)</f>
        <v>0</v>
      </c>
      <c r="AG35" s="13">
        <f>SUM(Gosforth:Ermelo!AG35)</f>
        <v>0</v>
      </c>
      <c r="AH35" s="14">
        <f>SUM(Gosforth:Ermelo!AH35)</f>
        <v>0</v>
      </c>
      <c r="AI35" s="12">
        <f>SUM(Gosforth:Ermelo!AI35)</f>
        <v>0</v>
      </c>
      <c r="AJ35" s="12">
        <f>SUM(Gosforth:Ermelo!AJ35)</f>
        <v>0</v>
      </c>
      <c r="AK35" s="12">
        <f>SUM(Gosforth:Ermelo!AK35)</f>
        <v>0</v>
      </c>
      <c r="AL35" s="12">
        <f>SUM(Gosforth:Ermelo!AL35)</f>
        <v>0</v>
      </c>
      <c r="AM35" s="12">
        <f>SUM(Gosforth:Ermelo!AM35)</f>
        <v>0</v>
      </c>
      <c r="AN35" s="12">
        <f>SUM(Gosforth:Ermelo!AN35)</f>
        <v>0</v>
      </c>
      <c r="AO35" s="12">
        <f>SUM(Gosforth:Ermelo!AO35)</f>
        <v>0</v>
      </c>
      <c r="AP35" s="12">
        <f>SUM(Gosforth:Ermelo!AP35)</f>
        <v>0</v>
      </c>
      <c r="AQ35" s="12">
        <f>SUM(Gosforth:Ermelo!AQ35)</f>
        <v>0</v>
      </c>
      <c r="AR35" s="12">
        <f>SUM(Gosforth:Ermelo!AR35)</f>
        <v>0</v>
      </c>
      <c r="AS35" s="13">
        <f>SUM(Gosforth:Ermelo!AS35)</f>
        <v>0</v>
      </c>
      <c r="AT35" s="14">
        <f>SUM(Gosforth:Ermelo!AT35)</f>
        <v>0</v>
      </c>
      <c r="AU35" s="12">
        <f>SUM(Gosforth:Ermelo!AU35)</f>
        <v>0</v>
      </c>
      <c r="AV35" s="12">
        <f>SUM(Gosforth:Ermelo!AV35)</f>
        <v>0</v>
      </c>
      <c r="AW35" s="12">
        <f>SUM(Gosforth:Ermelo!AW35)</f>
        <v>0</v>
      </c>
      <c r="AX35" s="12">
        <f>SUM(Gosforth:Ermelo!AX35)</f>
        <v>0</v>
      </c>
      <c r="AY35" s="12">
        <f>SUM(Gosforth:Ermelo!AY35)</f>
        <v>0</v>
      </c>
      <c r="AZ35" s="12">
        <f>SUM(Gosforth:Ermelo!AZ35)</f>
        <v>0</v>
      </c>
      <c r="BA35" s="12">
        <f>SUM(Gosforth:Ermelo!BA35)</f>
        <v>0</v>
      </c>
      <c r="BB35" s="12">
        <f>SUM(Gosforth:Ermelo!BB35)</f>
        <v>0</v>
      </c>
      <c r="BC35" s="12">
        <f>SUM(Gosforth:Ermelo!BC35)</f>
        <v>0</v>
      </c>
      <c r="BD35" s="12">
        <f>SUM(Gosforth:Ermelo!BD35)</f>
        <v>0</v>
      </c>
      <c r="BE35" s="13">
        <f>SUM(Gosforth:Ermelo!BE35)</f>
        <v>0</v>
      </c>
      <c r="BF35" s="14">
        <f>SUM(Gosforth:Ermelo!BF35)</f>
        <v>0</v>
      </c>
      <c r="BG35" s="12">
        <f>SUM(Gosforth:Ermelo!BG35)</f>
        <v>0</v>
      </c>
      <c r="BH35" s="12">
        <f>SUM(Gosforth:Ermelo!BH35)</f>
        <v>0</v>
      </c>
      <c r="BI35" s="12">
        <f>SUM(Gosforth:Ermelo!BI35)</f>
        <v>0</v>
      </c>
      <c r="BJ35" s="12">
        <f>SUM(Gosforth:Ermelo!BJ35)</f>
        <v>0</v>
      </c>
      <c r="BK35" s="12">
        <f>SUM(Gosforth:Ermelo!BK35)</f>
        <v>0</v>
      </c>
      <c r="BL35" s="12">
        <f>SUM(Gosforth:Ermelo!BL35)</f>
        <v>0</v>
      </c>
      <c r="BM35" s="12">
        <f>SUM(Gosforth:Ermelo!BM35)</f>
        <v>0</v>
      </c>
      <c r="BN35" s="12">
        <f>SUM(Gosforth:Ermelo!BN35)</f>
        <v>0</v>
      </c>
      <c r="BO35" s="12">
        <f>SUM(Gosforth:Ermelo!BO35)</f>
        <v>0</v>
      </c>
      <c r="BP35" s="12">
        <f>SUM(Gosforth:Ermelo!BP35)</f>
        <v>0</v>
      </c>
      <c r="BQ35" s="13">
        <f>SUM(Gosforth:Ermelo!BQ35)</f>
        <v>0</v>
      </c>
      <c r="BR35" s="14">
        <f>SUM(Gosforth:Ermelo!BR35)</f>
        <v>0</v>
      </c>
      <c r="BS35" s="12">
        <f>SUM(Gosforth:Ermelo!BS35)</f>
        <v>0</v>
      </c>
      <c r="BT35" s="12">
        <f>SUM(Gosforth:Ermelo!BT35)</f>
        <v>0</v>
      </c>
      <c r="BU35" s="12">
        <f>SUM(Gosforth:Ermelo!BU35)</f>
        <v>0</v>
      </c>
      <c r="BV35" s="12">
        <f>SUM(Gosforth:Ermelo!BV35)</f>
        <v>0</v>
      </c>
      <c r="BW35" s="12">
        <f>SUM(Gosforth:Ermelo!BW35)</f>
        <v>0</v>
      </c>
      <c r="BX35" s="12">
        <f>SUM(Gosforth:Ermelo!BX35)</f>
        <v>0</v>
      </c>
      <c r="BY35" s="12">
        <f>SUM(Gosforth:Ermelo!BY35)</f>
        <v>0</v>
      </c>
      <c r="BZ35" s="12">
        <f>SUM(Gosforth:Ermelo!BZ35)</f>
        <v>0</v>
      </c>
      <c r="CA35" s="12">
        <f>SUM(Gosforth:Ermelo!CA35)</f>
        <v>0</v>
      </c>
      <c r="CB35" s="12">
        <f>SUM(Gosforth:Ermelo!CB35)</f>
        <v>0</v>
      </c>
      <c r="CC35" s="13">
        <f>SUM(Gosforth:Ermelo!CC35)</f>
        <v>0</v>
      </c>
    </row>
    <row r="36" spans="2:81" ht="15">
      <c r="B36" s="57" t="s">
        <v>64</v>
      </c>
      <c r="C36" s="58" t="s">
        <v>65</v>
      </c>
      <c r="D36" s="72" t="s">
        <v>53</v>
      </c>
      <c r="E36" s="72">
        <f>SUM(Gosforth:Ermelo!E36)</f>
        <v>360</v>
      </c>
      <c r="F36" s="227" t="b">
        <f>(Gosforth!G36+Dalpark!G36+Leandra!G36+Trichardt!G36+Ermelo!G36)=G36</f>
        <v>1</v>
      </c>
      <c r="G36" s="122">
        <f t="shared" si="30"/>
        <v>0</v>
      </c>
      <c r="H36" s="120">
        <f>SUM(Gosforth:Ermelo!H36)</f>
        <v>0</v>
      </c>
      <c r="I36" s="13">
        <f>SUM(Gosforth:Ermelo!I36)</f>
        <v>0</v>
      </c>
      <c r="J36" s="120">
        <f>SUM(Gosforth:Ermelo!J36)</f>
        <v>0</v>
      </c>
      <c r="K36" s="12">
        <f>SUM(Gosforth:Ermelo!K36)</f>
        <v>0</v>
      </c>
      <c r="L36" s="12">
        <f>SUM(Gosforth:Ermelo!L36)</f>
        <v>0</v>
      </c>
      <c r="M36" s="12">
        <f>SUM(Gosforth:Ermelo!M36)</f>
        <v>0</v>
      </c>
      <c r="N36" s="12">
        <f>SUM(Gosforth:Ermelo!N36)</f>
        <v>0</v>
      </c>
      <c r="O36" s="12">
        <f>SUM(Gosforth:Ermelo!O36)</f>
        <v>0</v>
      </c>
      <c r="P36" s="12">
        <f>SUM(Gosforth:Ermelo!P36)</f>
        <v>0</v>
      </c>
      <c r="Q36" s="12">
        <f>SUM(Gosforth:Ermelo!Q36)</f>
        <v>0</v>
      </c>
      <c r="R36" s="12">
        <f>SUM(Gosforth:Ermelo!R36)</f>
        <v>0</v>
      </c>
      <c r="S36" s="12">
        <f>SUM(Gosforth:Ermelo!S36)</f>
        <v>0</v>
      </c>
      <c r="T36" s="12">
        <f>SUM(Gosforth:Ermelo!T36)</f>
        <v>0</v>
      </c>
      <c r="U36" s="13">
        <f>SUM(Gosforth:Ermelo!U36)</f>
        <v>0</v>
      </c>
      <c r="V36" s="14">
        <f>SUM(Gosforth:Ermelo!V36)</f>
        <v>0</v>
      </c>
      <c r="W36" s="12">
        <f>SUM(Gosforth:Ermelo!W36)</f>
        <v>0</v>
      </c>
      <c r="X36" s="12">
        <f>SUM(Gosforth:Ermelo!X36)</f>
        <v>0</v>
      </c>
      <c r="Y36" s="12">
        <f>SUM(Gosforth:Ermelo!Y36)</f>
        <v>0</v>
      </c>
      <c r="Z36" s="12">
        <f>SUM(Gosforth:Ermelo!Z36)</f>
        <v>0</v>
      </c>
      <c r="AA36" s="12">
        <f>SUM(Gosforth:Ermelo!AA36)</f>
        <v>0</v>
      </c>
      <c r="AB36" s="12">
        <f>SUM(Gosforth:Ermelo!AB36)</f>
        <v>0</v>
      </c>
      <c r="AC36" s="12">
        <f>SUM(Gosforth:Ermelo!AC36)</f>
        <v>0</v>
      </c>
      <c r="AD36" s="12">
        <f>SUM(Gosforth:Ermelo!AD36)</f>
        <v>0</v>
      </c>
      <c r="AE36" s="12">
        <f>SUM(Gosforth:Ermelo!AE36)</f>
        <v>0</v>
      </c>
      <c r="AF36" s="12">
        <f>SUM(Gosforth:Ermelo!AF36)</f>
        <v>0</v>
      </c>
      <c r="AG36" s="13">
        <f>SUM(Gosforth:Ermelo!AG36)</f>
        <v>0</v>
      </c>
      <c r="AH36" s="14">
        <f>SUM(Gosforth:Ermelo!AH36)</f>
        <v>0</v>
      </c>
      <c r="AI36" s="12">
        <f>SUM(Gosforth:Ermelo!AI36)</f>
        <v>0</v>
      </c>
      <c r="AJ36" s="12">
        <f>SUM(Gosforth:Ermelo!AJ36)</f>
        <v>0</v>
      </c>
      <c r="AK36" s="12">
        <f>SUM(Gosforth:Ermelo!AK36)</f>
        <v>0</v>
      </c>
      <c r="AL36" s="12">
        <f>SUM(Gosforth:Ermelo!AL36)</f>
        <v>0</v>
      </c>
      <c r="AM36" s="12">
        <f>SUM(Gosforth:Ermelo!AM36)</f>
        <v>0</v>
      </c>
      <c r="AN36" s="12">
        <f>SUM(Gosforth:Ermelo!AN36)</f>
        <v>0</v>
      </c>
      <c r="AO36" s="12">
        <f>SUM(Gosforth:Ermelo!AO36)</f>
        <v>0</v>
      </c>
      <c r="AP36" s="12">
        <f>SUM(Gosforth:Ermelo!AP36)</f>
        <v>0</v>
      </c>
      <c r="AQ36" s="12">
        <f>SUM(Gosforth:Ermelo!AQ36)</f>
        <v>0</v>
      </c>
      <c r="AR36" s="12">
        <f>SUM(Gosforth:Ermelo!AR36)</f>
        <v>0</v>
      </c>
      <c r="AS36" s="13">
        <f>SUM(Gosforth:Ermelo!AS36)</f>
        <v>0</v>
      </c>
      <c r="AT36" s="14">
        <f>SUM(Gosforth:Ermelo!AT36)</f>
        <v>0</v>
      </c>
      <c r="AU36" s="12">
        <f>SUM(Gosforth:Ermelo!AU36)</f>
        <v>0</v>
      </c>
      <c r="AV36" s="12">
        <f>SUM(Gosforth:Ermelo!AV36)</f>
        <v>0</v>
      </c>
      <c r="AW36" s="12">
        <f>SUM(Gosforth:Ermelo!AW36)</f>
        <v>0</v>
      </c>
      <c r="AX36" s="12">
        <f>SUM(Gosforth:Ermelo!AX36)</f>
        <v>0</v>
      </c>
      <c r="AY36" s="12">
        <f>SUM(Gosforth:Ermelo!AY36)</f>
        <v>0</v>
      </c>
      <c r="AZ36" s="12">
        <f>SUM(Gosforth:Ermelo!AZ36)</f>
        <v>0</v>
      </c>
      <c r="BA36" s="12">
        <f>SUM(Gosforth:Ermelo!BA36)</f>
        <v>0</v>
      </c>
      <c r="BB36" s="12">
        <f>SUM(Gosforth:Ermelo!BB36)</f>
        <v>0</v>
      </c>
      <c r="BC36" s="12">
        <f>SUM(Gosforth:Ermelo!BC36)</f>
        <v>0</v>
      </c>
      <c r="BD36" s="12">
        <f>SUM(Gosforth:Ermelo!BD36)</f>
        <v>0</v>
      </c>
      <c r="BE36" s="13">
        <f>SUM(Gosforth:Ermelo!BE36)</f>
        <v>0</v>
      </c>
      <c r="BF36" s="14">
        <f>SUM(Gosforth:Ermelo!BF36)</f>
        <v>0</v>
      </c>
      <c r="BG36" s="12">
        <f>SUM(Gosforth:Ermelo!BG36)</f>
        <v>0</v>
      </c>
      <c r="BH36" s="12">
        <f>SUM(Gosforth:Ermelo!BH36)</f>
        <v>0</v>
      </c>
      <c r="BI36" s="12">
        <f>SUM(Gosforth:Ermelo!BI36)</f>
        <v>0</v>
      </c>
      <c r="BJ36" s="12">
        <f>SUM(Gosforth:Ermelo!BJ36)</f>
        <v>0</v>
      </c>
      <c r="BK36" s="12">
        <f>SUM(Gosforth:Ermelo!BK36)</f>
        <v>0</v>
      </c>
      <c r="BL36" s="12">
        <f>SUM(Gosforth:Ermelo!BL36)</f>
        <v>0</v>
      </c>
      <c r="BM36" s="12">
        <f>SUM(Gosforth:Ermelo!BM36)</f>
        <v>0</v>
      </c>
      <c r="BN36" s="12">
        <f>SUM(Gosforth:Ermelo!BN36)</f>
        <v>0</v>
      </c>
      <c r="BO36" s="12">
        <f>SUM(Gosforth:Ermelo!BO36)</f>
        <v>0</v>
      </c>
      <c r="BP36" s="12">
        <f>SUM(Gosforth:Ermelo!BP36)</f>
        <v>0</v>
      </c>
      <c r="BQ36" s="13">
        <f>SUM(Gosforth:Ermelo!BQ36)</f>
        <v>0</v>
      </c>
      <c r="BR36" s="14">
        <f>SUM(Gosforth:Ermelo!BR36)</f>
        <v>0</v>
      </c>
      <c r="BS36" s="12">
        <f>SUM(Gosforth:Ermelo!BS36)</f>
        <v>0</v>
      </c>
      <c r="BT36" s="12">
        <f>SUM(Gosforth:Ermelo!BT36)</f>
        <v>0</v>
      </c>
      <c r="BU36" s="12">
        <f>SUM(Gosforth:Ermelo!BU36)</f>
        <v>0</v>
      </c>
      <c r="BV36" s="12">
        <f>SUM(Gosforth:Ermelo!BV36)</f>
        <v>0</v>
      </c>
      <c r="BW36" s="12">
        <f>SUM(Gosforth:Ermelo!BW36)</f>
        <v>0</v>
      </c>
      <c r="BX36" s="12">
        <f>SUM(Gosforth:Ermelo!BX36)</f>
        <v>0</v>
      </c>
      <c r="BY36" s="12">
        <f>SUM(Gosforth:Ermelo!BY36)</f>
        <v>0</v>
      </c>
      <c r="BZ36" s="12">
        <f>SUM(Gosforth:Ermelo!BZ36)</f>
        <v>0</v>
      </c>
      <c r="CA36" s="12">
        <f>SUM(Gosforth:Ermelo!CA36)</f>
        <v>0</v>
      </c>
      <c r="CB36" s="12">
        <f>SUM(Gosforth:Ermelo!CB36)</f>
        <v>0</v>
      </c>
      <c r="CC36" s="13">
        <f>SUM(Gosforth:Ermelo!CC36)</f>
        <v>0</v>
      </c>
    </row>
    <row r="37" spans="2:81" ht="15">
      <c r="B37" s="57" t="s">
        <v>66</v>
      </c>
      <c r="C37" s="58" t="s">
        <v>67</v>
      </c>
      <c r="D37" s="72" t="s">
        <v>53</v>
      </c>
      <c r="E37" s="72">
        <f>SUM(Gosforth:Ermelo!E37)</f>
        <v>360</v>
      </c>
      <c r="F37" s="227" t="b">
        <f>(Gosforth!G37+Dalpark!G37+Leandra!G37+Trichardt!G37+Ermelo!G37)=G37</f>
        <v>1</v>
      </c>
      <c r="G37" s="122">
        <f t="shared" si="30"/>
        <v>0</v>
      </c>
      <c r="H37" s="120">
        <f>SUM(Gosforth:Ermelo!H37)</f>
        <v>0</v>
      </c>
      <c r="I37" s="13">
        <f>SUM(Gosforth:Ermelo!I37)</f>
        <v>0</v>
      </c>
      <c r="J37" s="120">
        <f>SUM(Gosforth:Ermelo!J37)</f>
        <v>0</v>
      </c>
      <c r="K37" s="12">
        <f>SUM(Gosforth:Ermelo!K37)</f>
        <v>0</v>
      </c>
      <c r="L37" s="12">
        <f>SUM(Gosforth:Ermelo!L37)</f>
        <v>0</v>
      </c>
      <c r="M37" s="12">
        <f>SUM(Gosforth:Ermelo!M37)</f>
        <v>0</v>
      </c>
      <c r="N37" s="12">
        <f>SUM(Gosforth:Ermelo!N37)</f>
        <v>0</v>
      </c>
      <c r="O37" s="12">
        <f>SUM(Gosforth:Ermelo!O37)</f>
        <v>0</v>
      </c>
      <c r="P37" s="12">
        <f>SUM(Gosforth:Ermelo!P37)</f>
        <v>0</v>
      </c>
      <c r="Q37" s="12">
        <f>SUM(Gosforth:Ermelo!Q37)</f>
        <v>0</v>
      </c>
      <c r="R37" s="12">
        <f>SUM(Gosforth:Ermelo!R37)</f>
        <v>0</v>
      </c>
      <c r="S37" s="12">
        <f>SUM(Gosforth:Ermelo!S37)</f>
        <v>0</v>
      </c>
      <c r="T37" s="12">
        <f>SUM(Gosforth:Ermelo!T37)</f>
        <v>0</v>
      </c>
      <c r="U37" s="13">
        <f>SUM(Gosforth:Ermelo!U37)</f>
        <v>0</v>
      </c>
      <c r="V37" s="14">
        <f>SUM(Gosforth:Ermelo!V37)</f>
        <v>0</v>
      </c>
      <c r="W37" s="12">
        <f>SUM(Gosforth:Ermelo!W37)</f>
        <v>0</v>
      </c>
      <c r="X37" s="12">
        <f>SUM(Gosforth:Ermelo!X37)</f>
        <v>0</v>
      </c>
      <c r="Y37" s="12">
        <f>SUM(Gosforth:Ermelo!Y37)</f>
        <v>0</v>
      </c>
      <c r="Z37" s="12">
        <f>SUM(Gosforth:Ermelo!Z37)</f>
        <v>0</v>
      </c>
      <c r="AA37" s="12">
        <f>SUM(Gosforth:Ermelo!AA37)</f>
        <v>0</v>
      </c>
      <c r="AB37" s="12">
        <f>SUM(Gosforth:Ermelo!AB37)</f>
        <v>0</v>
      </c>
      <c r="AC37" s="12">
        <f>SUM(Gosforth:Ermelo!AC37)</f>
        <v>0</v>
      </c>
      <c r="AD37" s="12">
        <f>SUM(Gosforth:Ermelo!AD37)</f>
        <v>0</v>
      </c>
      <c r="AE37" s="12">
        <f>SUM(Gosforth:Ermelo!AE37)</f>
        <v>0</v>
      </c>
      <c r="AF37" s="12">
        <f>SUM(Gosforth:Ermelo!AF37)</f>
        <v>0</v>
      </c>
      <c r="AG37" s="13">
        <f>SUM(Gosforth:Ermelo!AG37)</f>
        <v>0</v>
      </c>
      <c r="AH37" s="14">
        <f>SUM(Gosforth:Ermelo!AH37)</f>
        <v>0</v>
      </c>
      <c r="AI37" s="12">
        <f>SUM(Gosforth:Ermelo!AI37)</f>
        <v>0</v>
      </c>
      <c r="AJ37" s="12">
        <f>SUM(Gosforth:Ermelo!AJ37)</f>
        <v>0</v>
      </c>
      <c r="AK37" s="12">
        <f>SUM(Gosforth:Ermelo!AK37)</f>
        <v>0</v>
      </c>
      <c r="AL37" s="12">
        <f>SUM(Gosforth:Ermelo!AL37)</f>
        <v>0</v>
      </c>
      <c r="AM37" s="12">
        <f>SUM(Gosforth:Ermelo!AM37)</f>
        <v>0</v>
      </c>
      <c r="AN37" s="12">
        <f>SUM(Gosforth:Ermelo!AN37)</f>
        <v>0</v>
      </c>
      <c r="AO37" s="12">
        <f>SUM(Gosforth:Ermelo!AO37)</f>
        <v>0</v>
      </c>
      <c r="AP37" s="12">
        <f>SUM(Gosforth:Ermelo!AP37)</f>
        <v>0</v>
      </c>
      <c r="AQ37" s="12">
        <f>SUM(Gosforth:Ermelo!AQ37)</f>
        <v>0</v>
      </c>
      <c r="AR37" s="12">
        <f>SUM(Gosforth:Ermelo!AR37)</f>
        <v>0</v>
      </c>
      <c r="AS37" s="13">
        <f>SUM(Gosforth:Ermelo!AS37)</f>
        <v>0</v>
      </c>
      <c r="AT37" s="14">
        <f>SUM(Gosforth:Ermelo!AT37)</f>
        <v>0</v>
      </c>
      <c r="AU37" s="12">
        <f>SUM(Gosforth:Ermelo!AU37)</f>
        <v>0</v>
      </c>
      <c r="AV37" s="12">
        <f>SUM(Gosforth:Ermelo!AV37)</f>
        <v>0</v>
      </c>
      <c r="AW37" s="12">
        <f>SUM(Gosforth:Ermelo!AW37)</f>
        <v>0</v>
      </c>
      <c r="AX37" s="12">
        <f>SUM(Gosforth:Ermelo!AX37)</f>
        <v>0</v>
      </c>
      <c r="AY37" s="12">
        <f>SUM(Gosforth:Ermelo!AY37)</f>
        <v>0</v>
      </c>
      <c r="AZ37" s="12">
        <f>SUM(Gosforth:Ermelo!AZ37)</f>
        <v>0</v>
      </c>
      <c r="BA37" s="12">
        <f>SUM(Gosforth:Ermelo!BA37)</f>
        <v>0</v>
      </c>
      <c r="BB37" s="12">
        <f>SUM(Gosforth:Ermelo!BB37)</f>
        <v>0</v>
      </c>
      <c r="BC37" s="12">
        <f>SUM(Gosforth:Ermelo!BC37)</f>
        <v>0</v>
      </c>
      <c r="BD37" s="12">
        <f>SUM(Gosforth:Ermelo!BD37)</f>
        <v>0</v>
      </c>
      <c r="BE37" s="13">
        <f>SUM(Gosforth:Ermelo!BE37)</f>
        <v>0</v>
      </c>
      <c r="BF37" s="14">
        <f>SUM(Gosforth:Ermelo!BF37)</f>
        <v>0</v>
      </c>
      <c r="BG37" s="12">
        <f>SUM(Gosforth:Ermelo!BG37)</f>
        <v>0</v>
      </c>
      <c r="BH37" s="12">
        <f>SUM(Gosforth:Ermelo!BH37)</f>
        <v>0</v>
      </c>
      <c r="BI37" s="12">
        <f>SUM(Gosforth:Ermelo!BI37)</f>
        <v>0</v>
      </c>
      <c r="BJ37" s="12">
        <f>SUM(Gosforth:Ermelo!BJ37)</f>
        <v>0</v>
      </c>
      <c r="BK37" s="12">
        <f>SUM(Gosforth:Ermelo!BK37)</f>
        <v>0</v>
      </c>
      <c r="BL37" s="12">
        <f>SUM(Gosforth:Ermelo!BL37)</f>
        <v>0</v>
      </c>
      <c r="BM37" s="12">
        <f>SUM(Gosforth:Ermelo!BM37)</f>
        <v>0</v>
      </c>
      <c r="BN37" s="12">
        <f>SUM(Gosforth:Ermelo!BN37)</f>
        <v>0</v>
      </c>
      <c r="BO37" s="12">
        <f>SUM(Gosforth:Ermelo!BO37)</f>
        <v>0</v>
      </c>
      <c r="BP37" s="12">
        <f>SUM(Gosforth:Ermelo!BP37)</f>
        <v>0</v>
      </c>
      <c r="BQ37" s="13">
        <f>SUM(Gosforth:Ermelo!BQ37)</f>
        <v>0</v>
      </c>
      <c r="BR37" s="14">
        <f>SUM(Gosforth:Ermelo!BR37)</f>
        <v>0</v>
      </c>
      <c r="BS37" s="12">
        <f>SUM(Gosforth:Ermelo!BS37)</f>
        <v>0</v>
      </c>
      <c r="BT37" s="12">
        <f>SUM(Gosforth:Ermelo!BT37)</f>
        <v>0</v>
      </c>
      <c r="BU37" s="12">
        <f>SUM(Gosforth:Ermelo!BU37)</f>
        <v>0</v>
      </c>
      <c r="BV37" s="12">
        <f>SUM(Gosforth:Ermelo!BV37)</f>
        <v>0</v>
      </c>
      <c r="BW37" s="12">
        <f>SUM(Gosforth:Ermelo!BW37)</f>
        <v>0</v>
      </c>
      <c r="BX37" s="12">
        <f>SUM(Gosforth:Ermelo!BX37)</f>
        <v>0</v>
      </c>
      <c r="BY37" s="12">
        <f>SUM(Gosforth:Ermelo!BY37)</f>
        <v>0</v>
      </c>
      <c r="BZ37" s="12">
        <f>SUM(Gosforth:Ermelo!BZ37)</f>
        <v>0</v>
      </c>
      <c r="CA37" s="12">
        <f>SUM(Gosforth:Ermelo!CA37)</f>
        <v>0</v>
      </c>
      <c r="CB37" s="12">
        <f>SUM(Gosforth:Ermelo!CB37)</f>
        <v>0</v>
      </c>
      <c r="CC37" s="13">
        <f>SUM(Gosforth:Ermelo!CC37)</f>
        <v>0</v>
      </c>
    </row>
    <row r="38" spans="2:81" ht="15">
      <c r="B38" s="57" t="s">
        <v>68</v>
      </c>
      <c r="C38" s="58" t="s">
        <v>69</v>
      </c>
      <c r="D38" s="72" t="s">
        <v>53</v>
      </c>
      <c r="E38" s="72">
        <f>SUM(Gosforth:Ermelo!E38)</f>
        <v>360</v>
      </c>
      <c r="F38" s="227" t="b">
        <f>(Gosforth!G38+Dalpark!G38+Leandra!G38+Trichardt!G38+Ermelo!G38)=G38</f>
        <v>1</v>
      </c>
      <c r="G38" s="122">
        <f t="shared" si="30"/>
        <v>0</v>
      </c>
      <c r="H38" s="120">
        <f>SUM(Gosforth:Ermelo!H38)</f>
        <v>0</v>
      </c>
      <c r="I38" s="13">
        <f>SUM(Gosforth:Ermelo!I38)</f>
        <v>0</v>
      </c>
      <c r="J38" s="120">
        <f>SUM(Gosforth:Ermelo!J38)</f>
        <v>0</v>
      </c>
      <c r="K38" s="12">
        <f>SUM(Gosforth:Ermelo!K38)</f>
        <v>0</v>
      </c>
      <c r="L38" s="12">
        <f>SUM(Gosforth:Ermelo!L38)</f>
        <v>0</v>
      </c>
      <c r="M38" s="12">
        <f>SUM(Gosforth:Ermelo!M38)</f>
        <v>0</v>
      </c>
      <c r="N38" s="12">
        <f>SUM(Gosforth:Ermelo!N38)</f>
        <v>0</v>
      </c>
      <c r="O38" s="12">
        <f>SUM(Gosforth:Ermelo!O38)</f>
        <v>0</v>
      </c>
      <c r="P38" s="12">
        <f>SUM(Gosforth:Ermelo!P38)</f>
        <v>0</v>
      </c>
      <c r="Q38" s="12">
        <f>SUM(Gosforth:Ermelo!Q38)</f>
        <v>0</v>
      </c>
      <c r="R38" s="12">
        <f>SUM(Gosforth:Ermelo!R38)</f>
        <v>0</v>
      </c>
      <c r="S38" s="12">
        <f>SUM(Gosforth:Ermelo!S38)</f>
        <v>0</v>
      </c>
      <c r="T38" s="12">
        <f>SUM(Gosforth:Ermelo!T38)</f>
        <v>0</v>
      </c>
      <c r="U38" s="13">
        <f>SUM(Gosforth:Ermelo!U38)</f>
        <v>0</v>
      </c>
      <c r="V38" s="14">
        <f>SUM(Gosforth:Ermelo!V38)</f>
        <v>0</v>
      </c>
      <c r="W38" s="12">
        <f>SUM(Gosforth:Ermelo!W38)</f>
        <v>0</v>
      </c>
      <c r="X38" s="12">
        <f>SUM(Gosforth:Ermelo!X38)</f>
        <v>0</v>
      </c>
      <c r="Y38" s="12">
        <f>SUM(Gosforth:Ermelo!Y38)</f>
        <v>0</v>
      </c>
      <c r="Z38" s="12">
        <f>SUM(Gosforth:Ermelo!Z38)</f>
        <v>0</v>
      </c>
      <c r="AA38" s="12">
        <f>SUM(Gosforth:Ermelo!AA38)</f>
        <v>0</v>
      </c>
      <c r="AB38" s="12">
        <f>SUM(Gosforth:Ermelo!AB38)</f>
        <v>0</v>
      </c>
      <c r="AC38" s="12">
        <f>SUM(Gosforth:Ermelo!AC38)</f>
        <v>0</v>
      </c>
      <c r="AD38" s="12">
        <f>SUM(Gosforth:Ermelo!AD38)</f>
        <v>0</v>
      </c>
      <c r="AE38" s="12">
        <f>SUM(Gosforth:Ermelo!AE38)</f>
        <v>0</v>
      </c>
      <c r="AF38" s="12">
        <f>SUM(Gosforth:Ermelo!AF38)</f>
        <v>0</v>
      </c>
      <c r="AG38" s="13">
        <f>SUM(Gosforth:Ermelo!AG38)</f>
        <v>0</v>
      </c>
      <c r="AH38" s="14">
        <f>SUM(Gosforth:Ermelo!AH38)</f>
        <v>0</v>
      </c>
      <c r="AI38" s="12">
        <f>SUM(Gosforth:Ermelo!AI38)</f>
        <v>0</v>
      </c>
      <c r="AJ38" s="12">
        <f>SUM(Gosforth:Ermelo!AJ38)</f>
        <v>0</v>
      </c>
      <c r="AK38" s="12">
        <f>SUM(Gosforth:Ermelo!AK38)</f>
        <v>0</v>
      </c>
      <c r="AL38" s="12">
        <f>SUM(Gosforth:Ermelo!AL38)</f>
        <v>0</v>
      </c>
      <c r="AM38" s="12">
        <f>SUM(Gosforth:Ermelo!AM38)</f>
        <v>0</v>
      </c>
      <c r="AN38" s="12">
        <f>SUM(Gosforth:Ermelo!AN38)</f>
        <v>0</v>
      </c>
      <c r="AO38" s="12">
        <f>SUM(Gosforth:Ermelo!AO38)</f>
        <v>0</v>
      </c>
      <c r="AP38" s="12">
        <f>SUM(Gosforth:Ermelo!AP38)</f>
        <v>0</v>
      </c>
      <c r="AQ38" s="12">
        <f>SUM(Gosforth:Ermelo!AQ38)</f>
        <v>0</v>
      </c>
      <c r="AR38" s="12">
        <f>SUM(Gosforth:Ermelo!AR38)</f>
        <v>0</v>
      </c>
      <c r="AS38" s="13">
        <f>SUM(Gosforth:Ermelo!AS38)</f>
        <v>0</v>
      </c>
      <c r="AT38" s="14">
        <f>SUM(Gosforth:Ermelo!AT38)</f>
        <v>0</v>
      </c>
      <c r="AU38" s="12">
        <f>SUM(Gosforth:Ermelo!AU38)</f>
        <v>0</v>
      </c>
      <c r="AV38" s="12">
        <f>SUM(Gosforth:Ermelo!AV38)</f>
        <v>0</v>
      </c>
      <c r="AW38" s="12">
        <f>SUM(Gosforth:Ermelo!AW38)</f>
        <v>0</v>
      </c>
      <c r="AX38" s="12">
        <f>SUM(Gosforth:Ermelo!AX38)</f>
        <v>0</v>
      </c>
      <c r="AY38" s="12">
        <f>SUM(Gosforth:Ermelo!AY38)</f>
        <v>0</v>
      </c>
      <c r="AZ38" s="12">
        <f>SUM(Gosforth:Ermelo!AZ38)</f>
        <v>0</v>
      </c>
      <c r="BA38" s="12">
        <f>SUM(Gosforth:Ermelo!BA38)</f>
        <v>0</v>
      </c>
      <c r="BB38" s="12">
        <f>SUM(Gosforth:Ermelo!BB38)</f>
        <v>0</v>
      </c>
      <c r="BC38" s="12">
        <f>SUM(Gosforth:Ermelo!BC38)</f>
        <v>0</v>
      </c>
      <c r="BD38" s="12">
        <f>SUM(Gosforth:Ermelo!BD38)</f>
        <v>0</v>
      </c>
      <c r="BE38" s="13">
        <f>SUM(Gosforth:Ermelo!BE38)</f>
        <v>0</v>
      </c>
      <c r="BF38" s="14">
        <f>SUM(Gosforth:Ermelo!BF38)</f>
        <v>0</v>
      </c>
      <c r="BG38" s="12">
        <f>SUM(Gosforth:Ermelo!BG38)</f>
        <v>0</v>
      </c>
      <c r="BH38" s="12">
        <f>SUM(Gosforth:Ermelo!BH38)</f>
        <v>0</v>
      </c>
      <c r="BI38" s="12">
        <f>SUM(Gosforth:Ermelo!BI38)</f>
        <v>0</v>
      </c>
      <c r="BJ38" s="12">
        <f>SUM(Gosforth:Ermelo!BJ38)</f>
        <v>0</v>
      </c>
      <c r="BK38" s="12">
        <f>SUM(Gosforth:Ermelo!BK38)</f>
        <v>0</v>
      </c>
      <c r="BL38" s="12">
        <f>SUM(Gosforth:Ermelo!BL38)</f>
        <v>0</v>
      </c>
      <c r="BM38" s="12">
        <f>SUM(Gosforth:Ermelo!BM38)</f>
        <v>0</v>
      </c>
      <c r="BN38" s="12">
        <f>SUM(Gosforth:Ermelo!BN38)</f>
        <v>0</v>
      </c>
      <c r="BO38" s="12">
        <f>SUM(Gosforth:Ermelo!BO38)</f>
        <v>0</v>
      </c>
      <c r="BP38" s="12">
        <f>SUM(Gosforth:Ermelo!BP38)</f>
        <v>0</v>
      </c>
      <c r="BQ38" s="13">
        <f>SUM(Gosforth:Ermelo!BQ38)</f>
        <v>0</v>
      </c>
      <c r="BR38" s="14">
        <f>SUM(Gosforth:Ermelo!BR38)</f>
        <v>0</v>
      </c>
      <c r="BS38" s="12">
        <f>SUM(Gosforth:Ermelo!BS38)</f>
        <v>0</v>
      </c>
      <c r="BT38" s="12">
        <f>SUM(Gosforth:Ermelo!BT38)</f>
        <v>0</v>
      </c>
      <c r="BU38" s="12">
        <f>SUM(Gosforth:Ermelo!BU38)</f>
        <v>0</v>
      </c>
      <c r="BV38" s="12">
        <f>SUM(Gosforth:Ermelo!BV38)</f>
        <v>0</v>
      </c>
      <c r="BW38" s="12">
        <f>SUM(Gosforth:Ermelo!BW38)</f>
        <v>0</v>
      </c>
      <c r="BX38" s="12">
        <f>SUM(Gosforth:Ermelo!BX38)</f>
        <v>0</v>
      </c>
      <c r="BY38" s="12">
        <f>SUM(Gosforth:Ermelo!BY38)</f>
        <v>0</v>
      </c>
      <c r="BZ38" s="12">
        <f>SUM(Gosforth:Ermelo!BZ38)</f>
        <v>0</v>
      </c>
      <c r="CA38" s="12">
        <f>SUM(Gosforth:Ermelo!CA38)</f>
        <v>0</v>
      </c>
      <c r="CB38" s="12">
        <f>SUM(Gosforth:Ermelo!CB38)</f>
        <v>0</v>
      </c>
      <c r="CC38" s="13">
        <f>SUM(Gosforth:Ermelo!CC38)</f>
        <v>0</v>
      </c>
    </row>
    <row r="39" spans="2:81" ht="15">
      <c r="B39" s="190" t="s">
        <v>70</v>
      </c>
      <c r="C39" s="191" t="s">
        <v>71</v>
      </c>
      <c r="D39" s="192" t="s">
        <v>53</v>
      </c>
      <c r="E39" s="192">
        <f>SUM(Gosforth:Ermelo!E39)</f>
        <v>0</v>
      </c>
      <c r="F39" s="227" t="b">
        <f>(Gosforth!G39+Dalpark!G39+Leandra!G39+Trichardt!G39+Ermelo!G39)=G39</f>
        <v>1</v>
      </c>
      <c r="G39" s="122">
        <f t="shared" si="30"/>
        <v>0</v>
      </c>
      <c r="H39" s="120">
        <f>SUM(Gosforth:Ermelo!H39)</f>
        <v>0</v>
      </c>
      <c r="I39" s="13">
        <f>SUM(Gosforth:Ermelo!I39)</f>
        <v>0</v>
      </c>
      <c r="J39" s="120">
        <f>SUM(Gosforth:Ermelo!J39)</f>
        <v>0</v>
      </c>
      <c r="K39" s="12">
        <f>SUM(Gosforth:Ermelo!K39)</f>
        <v>0</v>
      </c>
      <c r="L39" s="12">
        <f>SUM(Gosforth:Ermelo!L39)</f>
        <v>0</v>
      </c>
      <c r="M39" s="12">
        <f>SUM(Gosforth:Ermelo!M39)</f>
        <v>0</v>
      </c>
      <c r="N39" s="12">
        <f>SUM(Gosforth:Ermelo!N39)</f>
        <v>0</v>
      </c>
      <c r="O39" s="12">
        <f>SUM(Gosforth:Ermelo!O39)</f>
        <v>0</v>
      </c>
      <c r="P39" s="12">
        <f>SUM(Gosforth:Ermelo!P39)</f>
        <v>0</v>
      </c>
      <c r="Q39" s="12">
        <f>SUM(Gosforth:Ermelo!Q39)</f>
        <v>0</v>
      </c>
      <c r="R39" s="12">
        <f>SUM(Gosforth:Ermelo!R39)</f>
        <v>0</v>
      </c>
      <c r="S39" s="12">
        <f>SUM(Gosforth:Ermelo!S39)</f>
        <v>0</v>
      </c>
      <c r="T39" s="12">
        <f>SUM(Gosforth:Ermelo!T39)</f>
        <v>0</v>
      </c>
      <c r="U39" s="13">
        <f>SUM(Gosforth:Ermelo!U39)</f>
        <v>0</v>
      </c>
      <c r="V39" s="14">
        <f>SUM(Gosforth:Ermelo!V39)</f>
        <v>0</v>
      </c>
      <c r="W39" s="12">
        <f>SUM(Gosforth:Ermelo!W39)</f>
        <v>0</v>
      </c>
      <c r="X39" s="12">
        <f>SUM(Gosforth:Ermelo!X39)</f>
        <v>0</v>
      </c>
      <c r="Y39" s="12">
        <f>SUM(Gosforth:Ermelo!Y39)</f>
        <v>0</v>
      </c>
      <c r="Z39" s="12">
        <f>SUM(Gosforth:Ermelo!Z39)</f>
        <v>0</v>
      </c>
      <c r="AA39" s="12">
        <f>SUM(Gosforth:Ermelo!AA39)</f>
        <v>0</v>
      </c>
      <c r="AB39" s="12">
        <f>SUM(Gosforth:Ermelo!AB39)</f>
        <v>0</v>
      </c>
      <c r="AC39" s="12">
        <f>SUM(Gosforth:Ermelo!AC39)</f>
        <v>0</v>
      </c>
      <c r="AD39" s="12">
        <f>SUM(Gosforth:Ermelo!AD39)</f>
        <v>0</v>
      </c>
      <c r="AE39" s="12">
        <f>SUM(Gosforth:Ermelo!AE39)</f>
        <v>0</v>
      </c>
      <c r="AF39" s="12">
        <f>SUM(Gosforth:Ermelo!AF39)</f>
        <v>0</v>
      </c>
      <c r="AG39" s="13">
        <f>SUM(Gosforth:Ermelo!AG39)</f>
        <v>0</v>
      </c>
      <c r="AH39" s="14">
        <f>SUM(Gosforth:Ermelo!AH39)</f>
        <v>0</v>
      </c>
      <c r="AI39" s="12">
        <f>SUM(Gosforth:Ermelo!AI39)</f>
        <v>0</v>
      </c>
      <c r="AJ39" s="12">
        <f>SUM(Gosforth:Ermelo!AJ39)</f>
        <v>0</v>
      </c>
      <c r="AK39" s="12">
        <f>SUM(Gosforth:Ermelo!AK39)</f>
        <v>0</v>
      </c>
      <c r="AL39" s="12">
        <f>SUM(Gosforth:Ermelo!AL39)</f>
        <v>0</v>
      </c>
      <c r="AM39" s="12">
        <f>SUM(Gosforth:Ermelo!AM39)</f>
        <v>0</v>
      </c>
      <c r="AN39" s="12">
        <f>SUM(Gosforth:Ermelo!AN39)</f>
        <v>0</v>
      </c>
      <c r="AO39" s="12">
        <f>SUM(Gosforth:Ermelo!AO39)</f>
        <v>0</v>
      </c>
      <c r="AP39" s="12">
        <f>SUM(Gosforth:Ermelo!AP39)</f>
        <v>0</v>
      </c>
      <c r="AQ39" s="12">
        <f>SUM(Gosforth:Ermelo!AQ39)</f>
        <v>0</v>
      </c>
      <c r="AR39" s="12">
        <f>SUM(Gosforth:Ermelo!AR39)</f>
        <v>0</v>
      </c>
      <c r="AS39" s="13">
        <f>SUM(Gosforth:Ermelo!AS39)</f>
        <v>0</v>
      </c>
      <c r="AT39" s="14">
        <f>SUM(Gosforth:Ermelo!AT39)</f>
        <v>0</v>
      </c>
      <c r="AU39" s="12">
        <f>SUM(Gosforth:Ermelo!AU39)</f>
        <v>0</v>
      </c>
      <c r="AV39" s="12">
        <f>SUM(Gosforth:Ermelo!AV39)</f>
        <v>0</v>
      </c>
      <c r="AW39" s="12">
        <f>SUM(Gosforth:Ermelo!AW39)</f>
        <v>0</v>
      </c>
      <c r="AX39" s="12">
        <f>SUM(Gosforth:Ermelo!AX39)</f>
        <v>0</v>
      </c>
      <c r="AY39" s="12">
        <f>SUM(Gosforth:Ermelo!AY39)</f>
        <v>0</v>
      </c>
      <c r="AZ39" s="12">
        <f>SUM(Gosforth:Ermelo!AZ39)</f>
        <v>0</v>
      </c>
      <c r="BA39" s="12">
        <f>SUM(Gosforth:Ermelo!BA39)</f>
        <v>0</v>
      </c>
      <c r="BB39" s="12">
        <f>SUM(Gosforth:Ermelo!BB39)</f>
        <v>0</v>
      </c>
      <c r="BC39" s="12">
        <f>SUM(Gosforth:Ermelo!BC39)</f>
        <v>0</v>
      </c>
      <c r="BD39" s="12">
        <f>SUM(Gosforth:Ermelo!BD39)</f>
        <v>0</v>
      </c>
      <c r="BE39" s="13">
        <f>SUM(Gosforth:Ermelo!BE39)</f>
        <v>0</v>
      </c>
      <c r="BF39" s="14">
        <f>SUM(Gosforth:Ermelo!BF39)</f>
        <v>0</v>
      </c>
      <c r="BG39" s="12">
        <f>SUM(Gosforth:Ermelo!BG39)</f>
        <v>0</v>
      </c>
      <c r="BH39" s="12">
        <f>SUM(Gosforth:Ermelo!BH39)</f>
        <v>0</v>
      </c>
      <c r="BI39" s="12">
        <f>SUM(Gosforth:Ermelo!BI39)</f>
        <v>0</v>
      </c>
      <c r="BJ39" s="12">
        <f>SUM(Gosforth:Ermelo!BJ39)</f>
        <v>0</v>
      </c>
      <c r="BK39" s="12">
        <f>SUM(Gosforth:Ermelo!BK39)</f>
        <v>0</v>
      </c>
      <c r="BL39" s="12">
        <f>SUM(Gosforth:Ermelo!BL39)</f>
        <v>0</v>
      </c>
      <c r="BM39" s="12">
        <f>SUM(Gosforth:Ermelo!BM39)</f>
        <v>0</v>
      </c>
      <c r="BN39" s="12">
        <f>SUM(Gosforth:Ermelo!BN39)</f>
        <v>0</v>
      </c>
      <c r="BO39" s="12">
        <f>SUM(Gosforth:Ermelo!BO39)</f>
        <v>0</v>
      </c>
      <c r="BP39" s="12">
        <f>SUM(Gosforth:Ermelo!BP39)</f>
        <v>0</v>
      </c>
      <c r="BQ39" s="13">
        <f>SUM(Gosforth:Ermelo!BQ39)</f>
        <v>0</v>
      </c>
      <c r="BR39" s="14">
        <f>SUM(Gosforth:Ermelo!BR39)</f>
        <v>0</v>
      </c>
      <c r="BS39" s="12">
        <f>SUM(Gosforth:Ermelo!BS39)</f>
        <v>0</v>
      </c>
      <c r="BT39" s="12">
        <f>SUM(Gosforth:Ermelo!BT39)</f>
        <v>0</v>
      </c>
      <c r="BU39" s="12">
        <f>SUM(Gosforth:Ermelo!BU39)</f>
        <v>0</v>
      </c>
      <c r="BV39" s="12">
        <f>SUM(Gosforth:Ermelo!BV39)</f>
        <v>0</v>
      </c>
      <c r="BW39" s="12">
        <f>SUM(Gosforth:Ermelo!BW39)</f>
        <v>0</v>
      </c>
      <c r="BX39" s="12">
        <f>SUM(Gosforth:Ermelo!BX39)</f>
        <v>0</v>
      </c>
      <c r="BY39" s="12">
        <f>SUM(Gosforth:Ermelo!BY39)</f>
        <v>0</v>
      </c>
      <c r="BZ39" s="12">
        <f>SUM(Gosforth:Ermelo!BZ39)</f>
        <v>0</v>
      </c>
      <c r="CA39" s="12">
        <f>SUM(Gosforth:Ermelo!CA39)</f>
        <v>0</v>
      </c>
      <c r="CB39" s="12">
        <f>SUM(Gosforth:Ermelo!CB39)</f>
        <v>0</v>
      </c>
      <c r="CC39" s="13">
        <f>SUM(Gosforth:Ermelo!CC39)</f>
        <v>0</v>
      </c>
    </row>
    <row r="40" spans="2:81" ht="15">
      <c r="B40" s="57" t="s">
        <v>72</v>
      </c>
      <c r="C40" s="58" t="s">
        <v>73</v>
      </c>
      <c r="D40" s="72" t="s">
        <v>53</v>
      </c>
      <c r="E40" s="72">
        <f>SUM(Gosforth:Ermelo!E40)</f>
        <v>5</v>
      </c>
      <c r="F40" s="227" t="b">
        <f>(Gosforth!G40+Dalpark!G40+Leandra!G40+Trichardt!G40+Ermelo!G40)=G40</f>
        <v>1</v>
      </c>
      <c r="G40" s="122">
        <f t="shared" si="30"/>
        <v>0</v>
      </c>
      <c r="H40" s="120">
        <f>SUM(Gosforth:Ermelo!H40)</f>
        <v>0</v>
      </c>
      <c r="I40" s="13">
        <f>SUM(Gosforth:Ermelo!I40)</f>
        <v>0</v>
      </c>
      <c r="J40" s="120">
        <f>SUM(Gosforth:Ermelo!J40)</f>
        <v>0</v>
      </c>
      <c r="K40" s="12">
        <f>SUM(Gosforth:Ermelo!K40)</f>
        <v>0</v>
      </c>
      <c r="L40" s="12">
        <f>SUM(Gosforth:Ermelo!L40)</f>
        <v>0</v>
      </c>
      <c r="M40" s="12">
        <f>SUM(Gosforth:Ermelo!M40)</f>
        <v>0</v>
      </c>
      <c r="N40" s="12">
        <f>SUM(Gosforth:Ermelo!N40)</f>
        <v>0</v>
      </c>
      <c r="O40" s="12">
        <f>SUM(Gosforth:Ermelo!O40)</f>
        <v>0</v>
      </c>
      <c r="P40" s="12">
        <f>SUM(Gosforth:Ermelo!P40)</f>
        <v>0</v>
      </c>
      <c r="Q40" s="12">
        <f>SUM(Gosforth:Ermelo!Q40)</f>
        <v>0</v>
      </c>
      <c r="R40" s="12">
        <f>SUM(Gosforth:Ermelo!R40)</f>
        <v>0</v>
      </c>
      <c r="S40" s="12">
        <f>SUM(Gosforth:Ermelo!S40)</f>
        <v>0</v>
      </c>
      <c r="T40" s="12">
        <f>SUM(Gosforth:Ermelo!T40)</f>
        <v>0</v>
      </c>
      <c r="U40" s="13">
        <f>SUM(Gosforth:Ermelo!U40)</f>
        <v>0</v>
      </c>
      <c r="V40" s="14">
        <f>SUM(Gosforth:Ermelo!V40)</f>
        <v>0</v>
      </c>
      <c r="W40" s="12">
        <f>SUM(Gosforth:Ermelo!W40)</f>
        <v>0</v>
      </c>
      <c r="X40" s="12">
        <f>SUM(Gosforth:Ermelo!X40)</f>
        <v>0</v>
      </c>
      <c r="Y40" s="12">
        <f>SUM(Gosforth:Ermelo!Y40)</f>
        <v>0</v>
      </c>
      <c r="Z40" s="12">
        <f>SUM(Gosforth:Ermelo!Z40)</f>
        <v>0</v>
      </c>
      <c r="AA40" s="12">
        <f>SUM(Gosforth:Ermelo!AA40)</f>
        <v>0</v>
      </c>
      <c r="AB40" s="12">
        <f>SUM(Gosforth:Ermelo!AB40)</f>
        <v>0</v>
      </c>
      <c r="AC40" s="12">
        <f>SUM(Gosforth:Ermelo!AC40)</f>
        <v>0</v>
      </c>
      <c r="AD40" s="12">
        <f>SUM(Gosforth:Ermelo!AD40)</f>
        <v>0</v>
      </c>
      <c r="AE40" s="12">
        <f>SUM(Gosforth:Ermelo!AE40)</f>
        <v>0</v>
      </c>
      <c r="AF40" s="12">
        <f>SUM(Gosforth:Ermelo!AF40)</f>
        <v>0</v>
      </c>
      <c r="AG40" s="13">
        <f>SUM(Gosforth:Ermelo!AG40)</f>
        <v>0</v>
      </c>
      <c r="AH40" s="14">
        <f>SUM(Gosforth:Ermelo!AH40)</f>
        <v>0</v>
      </c>
      <c r="AI40" s="12">
        <f>SUM(Gosforth:Ermelo!AI40)</f>
        <v>0</v>
      </c>
      <c r="AJ40" s="12">
        <f>SUM(Gosforth:Ermelo!AJ40)</f>
        <v>0</v>
      </c>
      <c r="AK40" s="12">
        <f>SUM(Gosforth:Ermelo!AK40)</f>
        <v>0</v>
      </c>
      <c r="AL40" s="12">
        <f>SUM(Gosforth:Ermelo!AL40)</f>
        <v>0</v>
      </c>
      <c r="AM40" s="12">
        <f>SUM(Gosforth:Ermelo!AM40)</f>
        <v>0</v>
      </c>
      <c r="AN40" s="12">
        <f>SUM(Gosforth:Ermelo!AN40)</f>
        <v>0</v>
      </c>
      <c r="AO40" s="12">
        <f>SUM(Gosforth:Ermelo!AO40)</f>
        <v>0</v>
      </c>
      <c r="AP40" s="12">
        <f>SUM(Gosforth:Ermelo!AP40)</f>
        <v>0</v>
      </c>
      <c r="AQ40" s="12">
        <f>SUM(Gosforth:Ermelo!AQ40)</f>
        <v>0</v>
      </c>
      <c r="AR40" s="12">
        <f>SUM(Gosforth:Ermelo!AR40)</f>
        <v>0</v>
      </c>
      <c r="AS40" s="13">
        <f>SUM(Gosforth:Ermelo!AS40)</f>
        <v>0</v>
      </c>
      <c r="AT40" s="14">
        <f>SUM(Gosforth:Ermelo!AT40)</f>
        <v>0</v>
      </c>
      <c r="AU40" s="12">
        <f>SUM(Gosforth:Ermelo!AU40)</f>
        <v>0</v>
      </c>
      <c r="AV40" s="12">
        <f>SUM(Gosforth:Ermelo!AV40)</f>
        <v>0</v>
      </c>
      <c r="AW40" s="12">
        <f>SUM(Gosforth:Ermelo!AW40)</f>
        <v>0</v>
      </c>
      <c r="AX40" s="12">
        <f>SUM(Gosforth:Ermelo!AX40)</f>
        <v>0</v>
      </c>
      <c r="AY40" s="12">
        <f>SUM(Gosforth:Ermelo!AY40)</f>
        <v>0</v>
      </c>
      <c r="AZ40" s="12">
        <f>SUM(Gosforth:Ermelo!AZ40)</f>
        <v>0</v>
      </c>
      <c r="BA40" s="12">
        <f>SUM(Gosforth:Ermelo!BA40)</f>
        <v>0</v>
      </c>
      <c r="BB40" s="12">
        <f>SUM(Gosforth:Ermelo!BB40)</f>
        <v>0</v>
      </c>
      <c r="BC40" s="12">
        <f>SUM(Gosforth:Ermelo!BC40)</f>
        <v>0</v>
      </c>
      <c r="BD40" s="12">
        <f>SUM(Gosforth:Ermelo!BD40)</f>
        <v>0</v>
      </c>
      <c r="BE40" s="13">
        <f>SUM(Gosforth:Ermelo!BE40)</f>
        <v>0</v>
      </c>
      <c r="BF40" s="14">
        <f>SUM(Gosforth:Ermelo!BF40)</f>
        <v>0</v>
      </c>
      <c r="BG40" s="12">
        <f>SUM(Gosforth:Ermelo!BG40)</f>
        <v>0</v>
      </c>
      <c r="BH40" s="12">
        <f>SUM(Gosforth:Ermelo!BH40)</f>
        <v>0</v>
      </c>
      <c r="BI40" s="12">
        <f>SUM(Gosforth:Ermelo!BI40)</f>
        <v>0</v>
      </c>
      <c r="BJ40" s="12">
        <f>SUM(Gosforth:Ermelo!BJ40)</f>
        <v>0</v>
      </c>
      <c r="BK40" s="12">
        <f>SUM(Gosforth:Ermelo!BK40)</f>
        <v>0</v>
      </c>
      <c r="BL40" s="12">
        <f>SUM(Gosforth:Ermelo!BL40)</f>
        <v>0</v>
      </c>
      <c r="BM40" s="12">
        <f>SUM(Gosforth:Ermelo!BM40)</f>
        <v>0</v>
      </c>
      <c r="BN40" s="12">
        <f>SUM(Gosforth:Ermelo!BN40)</f>
        <v>0</v>
      </c>
      <c r="BO40" s="12">
        <f>SUM(Gosforth:Ermelo!BO40)</f>
        <v>0</v>
      </c>
      <c r="BP40" s="12">
        <f>SUM(Gosforth:Ermelo!BP40)</f>
        <v>0</v>
      </c>
      <c r="BQ40" s="13">
        <f>SUM(Gosforth:Ermelo!BQ40)</f>
        <v>0</v>
      </c>
      <c r="BR40" s="14">
        <f>SUM(Gosforth:Ermelo!BR40)</f>
        <v>0</v>
      </c>
      <c r="BS40" s="12">
        <f>SUM(Gosforth:Ermelo!BS40)</f>
        <v>0</v>
      </c>
      <c r="BT40" s="12">
        <f>SUM(Gosforth:Ermelo!BT40)</f>
        <v>0</v>
      </c>
      <c r="BU40" s="12">
        <f>SUM(Gosforth:Ermelo!BU40)</f>
        <v>0</v>
      </c>
      <c r="BV40" s="12">
        <f>SUM(Gosforth:Ermelo!BV40)</f>
        <v>0</v>
      </c>
      <c r="BW40" s="12">
        <f>SUM(Gosforth:Ermelo!BW40)</f>
        <v>0</v>
      </c>
      <c r="BX40" s="12">
        <f>SUM(Gosforth:Ermelo!BX40)</f>
        <v>0</v>
      </c>
      <c r="BY40" s="12">
        <f>SUM(Gosforth:Ermelo!BY40)</f>
        <v>0</v>
      </c>
      <c r="BZ40" s="12">
        <f>SUM(Gosforth:Ermelo!BZ40)</f>
        <v>0</v>
      </c>
      <c r="CA40" s="12">
        <f>SUM(Gosforth:Ermelo!CA40)</f>
        <v>0</v>
      </c>
      <c r="CB40" s="12">
        <f>SUM(Gosforth:Ermelo!CB40)</f>
        <v>0</v>
      </c>
      <c r="CC40" s="13">
        <f>SUM(Gosforth:Ermelo!CC40)</f>
        <v>0</v>
      </c>
    </row>
    <row r="41" spans="2:81" ht="15">
      <c r="B41" s="190" t="s">
        <v>74</v>
      </c>
      <c r="C41" s="191" t="s">
        <v>75</v>
      </c>
      <c r="D41" s="192" t="s">
        <v>53</v>
      </c>
      <c r="E41" s="192">
        <f>SUM(Gosforth:Ermelo!E41)</f>
        <v>0</v>
      </c>
      <c r="F41" s="227" t="b">
        <f>(Gosforth!G41+Dalpark!G41+Leandra!G41+Trichardt!G41+Ermelo!G41)=G41</f>
        <v>1</v>
      </c>
      <c r="G41" s="122">
        <f t="shared" si="30"/>
        <v>0</v>
      </c>
      <c r="H41" s="120">
        <f>SUM(Gosforth:Ermelo!H41)</f>
        <v>0</v>
      </c>
      <c r="I41" s="13">
        <f>SUM(Gosforth:Ermelo!I41)</f>
        <v>0</v>
      </c>
      <c r="J41" s="120">
        <f>SUM(Gosforth:Ermelo!J41)</f>
        <v>0</v>
      </c>
      <c r="K41" s="12">
        <f>SUM(Gosforth:Ermelo!K41)</f>
        <v>0</v>
      </c>
      <c r="L41" s="12">
        <f>SUM(Gosforth:Ermelo!L41)</f>
        <v>0</v>
      </c>
      <c r="M41" s="12">
        <f>SUM(Gosforth:Ermelo!M41)</f>
        <v>0</v>
      </c>
      <c r="N41" s="12">
        <f>SUM(Gosforth:Ermelo!N41)</f>
        <v>0</v>
      </c>
      <c r="O41" s="12">
        <f>SUM(Gosforth:Ermelo!O41)</f>
        <v>0</v>
      </c>
      <c r="P41" s="12">
        <f>SUM(Gosforth:Ermelo!P41)</f>
        <v>0</v>
      </c>
      <c r="Q41" s="12">
        <f>SUM(Gosforth:Ermelo!Q41)</f>
        <v>0</v>
      </c>
      <c r="R41" s="12">
        <f>SUM(Gosforth:Ermelo!R41)</f>
        <v>0</v>
      </c>
      <c r="S41" s="12">
        <f>SUM(Gosforth:Ermelo!S41)</f>
        <v>0</v>
      </c>
      <c r="T41" s="12">
        <f>SUM(Gosforth:Ermelo!T41)</f>
        <v>0</v>
      </c>
      <c r="U41" s="13">
        <f>SUM(Gosforth:Ermelo!U41)</f>
        <v>0</v>
      </c>
      <c r="V41" s="14">
        <f>SUM(Gosforth:Ermelo!V41)</f>
        <v>0</v>
      </c>
      <c r="W41" s="12">
        <f>SUM(Gosforth:Ermelo!W41)</f>
        <v>0</v>
      </c>
      <c r="X41" s="12">
        <f>SUM(Gosforth:Ermelo!X41)</f>
        <v>0</v>
      </c>
      <c r="Y41" s="12">
        <f>SUM(Gosforth:Ermelo!Y41)</f>
        <v>0</v>
      </c>
      <c r="Z41" s="12">
        <f>SUM(Gosforth:Ermelo!Z41)</f>
        <v>0</v>
      </c>
      <c r="AA41" s="12">
        <f>SUM(Gosforth:Ermelo!AA41)</f>
        <v>0</v>
      </c>
      <c r="AB41" s="12">
        <f>SUM(Gosforth:Ermelo!AB41)</f>
        <v>0</v>
      </c>
      <c r="AC41" s="12">
        <f>SUM(Gosforth:Ermelo!AC41)</f>
        <v>0</v>
      </c>
      <c r="AD41" s="12">
        <f>SUM(Gosforth:Ermelo!AD41)</f>
        <v>0</v>
      </c>
      <c r="AE41" s="12">
        <f>SUM(Gosforth:Ermelo!AE41)</f>
        <v>0</v>
      </c>
      <c r="AF41" s="12">
        <f>SUM(Gosforth:Ermelo!AF41)</f>
        <v>0</v>
      </c>
      <c r="AG41" s="13">
        <f>SUM(Gosforth:Ermelo!AG41)</f>
        <v>0</v>
      </c>
      <c r="AH41" s="14">
        <f>SUM(Gosforth:Ermelo!AH41)</f>
        <v>0</v>
      </c>
      <c r="AI41" s="12">
        <f>SUM(Gosforth:Ermelo!AI41)</f>
        <v>0</v>
      </c>
      <c r="AJ41" s="12">
        <f>SUM(Gosforth:Ermelo!AJ41)</f>
        <v>0</v>
      </c>
      <c r="AK41" s="12">
        <f>SUM(Gosforth:Ermelo!AK41)</f>
        <v>0</v>
      </c>
      <c r="AL41" s="12">
        <f>SUM(Gosforth:Ermelo!AL41)</f>
        <v>0</v>
      </c>
      <c r="AM41" s="12">
        <f>SUM(Gosforth:Ermelo!AM41)</f>
        <v>0</v>
      </c>
      <c r="AN41" s="12">
        <f>SUM(Gosforth:Ermelo!AN41)</f>
        <v>0</v>
      </c>
      <c r="AO41" s="12">
        <f>SUM(Gosforth:Ermelo!AO41)</f>
        <v>0</v>
      </c>
      <c r="AP41" s="12">
        <f>SUM(Gosforth:Ermelo!AP41)</f>
        <v>0</v>
      </c>
      <c r="AQ41" s="12">
        <f>SUM(Gosforth:Ermelo!AQ41)</f>
        <v>0</v>
      </c>
      <c r="AR41" s="12">
        <f>SUM(Gosforth:Ermelo!AR41)</f>
        <v>0</v>
      </c>
      <c r="AS41" s="13">
        <f>SUM(Gosforth:Ermelo!AS41)</f>
        <v>0</v>
      </c>
      <c r="AT41" s="14">
        <f>SUM(Gosforth:Ermelo!AT41)</f>
        <v>0</v>
      </c>
      <c r="AU41" s="12">
        <f>SUM(Gosforth:Ermelo!AU41)</f>
        <v>0</v>
      </c>
      <c r="AV41" s="12">
        <f>SUM(Gosforth:Ermelo!AV41)</f>
        <v>0</v>
      </c>
      <c r="AW41" s="12">
        <f>SUM(Gosforth:Ermelo!AW41)</f>
        <v>0</v>
      </c>
      <c r="AX41" s="12">
        <f>SUM(Gosforth:Ermelo!AX41)</f>
        <v>0</v>
      </c>
      <c r="AY41" s="12">
        <f>SUM(Gosforth:Ermelo!AY41)</f>
        <v>0</v>
      </c>
      <c r="AZ41" s="12">
        <f>SUM(Gosforth:Ermelo!AZ41)</f>
        <v>0</v>
      </c>
      <c r="BA41" s="12">
        <f>SUM(Gosforth:Ermelo!BA41)</f>
        <v>0</v>
      </c>
      <c r="BB41" s="12">
        <f>SUM(Gosforth:Ermelo!BB41)</f>
        <v>0</v>
      </c>
      <c r="BC41" s="12">
        <f>SUM(Gosforth:Ermelo!BC41)</f>
        <v>0</v>
      </c>
      <c r="BD41" s="12">
        <f>SUM(Gosforth:Ermelo!BD41)</f>
        <v>0</v>
      </c>
      <c r="BE41" s="13">
        <f>SUM(Gosforth:Ermelo!BE41)</f>
        <v>0</v>
      </c>
      <c r="BF41" s="14">
        <f>SUM(Gosforth:Ermelo!BF41)</f>
        <v>0</v>
      </c>
      <c r="BG41" s="12">
        <f>SUM(Gosforth:Ermelo!BG41)</f>
        <v>0</v>
      </c>
      <c r="BH41" s="12">
        <f>SUM(Gosforth:Ermelo!BH41)</f>
        <v>0</v>
      </c>
      <c r="BI41" s="12">
        <f>SUM(Gosforth:Ermelo!BI41)</f>
        <v>0</v>
      </c>
      <c r="BJ41" s="12">
        <f>SUM(Gosforth:Ermelo!BJ41)</f>
        <v>0</v>
      </c>
      <c r="BK41" s="12">
        <f>SUM(Gosforth:Ermelo!BK41)</f>
        <v>0</v>
      </c>
      <c r="BL41" s="12">
        <f>SUM(Gosforth:Ermelo!BL41)</f>
        <v>0</v>
      </c>
      <c r="BM41" s="12">
        <f>SUM(Gosforth:Ermelo!BM41)</f>
        <v>0</v>
      </c>
      <c r="BN41" s="12">
        <f>SUM(Gosforth:Ermelo!BN41)</f>
        <v>0</v>
      </c>
      <c r="BO41" s="12">
        <f>SUM(Gosforth:Ermelo!BO41)</f>
        <v>0</v>
      </c>
      <c r="BP41" s="12">
        <f>SUM(Gosforth:Ermelo!BP41)</f>
        <v>0</v>
      </c>
      <c r="BQ41" s="13">
        <f>SUM(Gosforth:Ermelo!BQ41)</f>
        <v>0</v>
      </c>
      <c r="BR41" s="14">
        <f>SUM(Gosforth:Ermelo!BR41)</f>
        <v>0</v>
      </c>
      <c r="BS41" s="12">
        <f>SUM(Gosforth:Ermelo!BS41)</f>
        <v>0</v>
      </c>
      <c r="BT41" s="12">
        <f>SUM(Gosforth:Ermelo!BT41)</f>
        <v>0</v>
      </c>
      <c r="BU41" s="12">
        <f>SUM(Gosforth:Ermelo!BU41)</f>
        <v>0</v>
      </c>
      <c r="BV41" s="12">
        <f>SUM(Gosforth:Ermelo!BV41)</f>
        <v>0</v>
      </c>
      <c r="BW41" s="12">
        <f>SUM(Gosforth:Ermelo!BW41)</f>
        <v>0</v>
      </c>
      <c r="BX41" s="12">
        <f>SUM(Gosforth:Ermelo!BX41)</f>
        <v>0</v>
      </c>
      <c r="BY41" s="12">
        <f>SUM(Gosforth:Ermelo!BY41)</f>
        <v>0</v>
      </c>
      <c r="BZ41" s="12">
        <f>SUM(Gosforth:Ermelo!BZ41)</f>
        <v>0</v>
      </c>
      <c r="CA41" s="12">
        <f>SUM(Gosforth:Ermelo!CA41)</f>
        <v>0</v>
      </c>
      <c r="CB41" s="12">
        <f>SUM(Gosforth:Ermelo!CB41)</f>
        <v>0</v>
      </c>
      <c r="CC41" s="13">
        <f>SUM(Gosforth:Ermelo!CC41)</f>
        <v>0</v>
      </c>
    </row>
    <row r="42" spans="2:81" ht="15">
      <c r="B42" s="57" t="s">
        <v>76</v>
      </c>
      <c r="C42" s="58" t="s">
        <v>77</v>
      </c>
      <c r="D42" s="72" t="s">
        <v>53</v>
      </c>
      <c r="E42" s="72">
        <f>SUM(Gosforth:Ermelo!E42)</f>
        <v>360</v>
      </c>
      <c r="F42" s="227" t="b">
        <f>(Gosforth!G42+Dalpark!G42+Leandra!G42+Trichardt!G42+Ermelo!G42)=G42</f>
        <v>1</v>
      </c>
      <c r="G42" s="122">
        <f>+SUM(H42:CC42)</f>
        <v>0</v>
      </c>
      <c r="H42" s="120">
        <f>SUM(Gosforth:Ermelo!H42)</f>
        <v>0</v>
      </c>
      <c r="I42" s="13">
        <f>SUM(Gosforth:Ermelo!I42)</f>
        <v>0</v>
      </c>
      <c r="J42" s="120">
        <f>SUM(Gosforth:Ermelo!J42)</f>
        <v>0</v>
      </c>
      <c r="K42" s="12">
        <f>SUM(Gosforth:Ermelo!K42)</f>
        <v>0</v>
      </c>
      <c r="L42" s="12">
        <f>SUM(Gosforth:Ermelo!L42)</f>
        <v>0</v>
      </c>
      <c r="M42" s="12">
        <f>SUM(Gosforth:Ermelo!M42)</f>
        <v>0</v>
      </c>
      <c r="N42" s="12">
        <f>SUM(Gosforth:Ermelo!N42)</f>
        <v>0</v>
      </c>
      <c r="O42" s="12">
        <f>SUM(Gosforth:Ermelo!O42)</f>
        <v>0</v>
      </c>
      <c r="P42" s="12">
        <f>SUM(Gosforth:Ermelo!P42)</f>
        <v>0</v>
      </c>
      <c r="Q42" s="12">
        <f>SUM(Gosforth:Ermelo!Q42)</f>
        <v>0</v>
      </c>
      <c r="R42" s="12">
        <f>SUM(Gosforth:Ermelo!R42)</f>
        <v>0</v>
      </c>
      <c r="S42" s="12">
        <f>SUM(Gosforth:Ermelo!S42)</f>
        <v>0</v>
      </c>
      <c r="T42" s="12">
        <f>SUM(Gosforth:Ermelo!T42)</f>
        <v>0</v>
      </c>
      <c r="U42" s="13">
        <f>SUM(Gosforth:Ermelo!U42)</f>
        <v>0</v>
      </c>
      <c r="V42" s="14">
        <f>SUM(Gosforth:Ermelo!V42)</f>
        <v>0</v>
      </c>
      <c r="W42" s="12">
        <f>SUM(Gosforth:Ermelo!W42)</f>
        <v>0</v>
      </c>
      <c r="X42" s="12">
        <f>SUM(Gosforth:Ermelo!X42)</f>
        <v>0</v>
      </c>
      <c r="Y42" s="12">
        <f>SUM(Gosforth:Ermelo!Y42)</f>
        <v>0</v>
      </c>
      <c r="Z42" s="12">
        <f>SUM(Gosforth:Ermelo!Z42)</f>
        <v>0</v>
      </c>
      <c r="AA42" s="12">
        <f>SUM(Gosforth:Ermelo!AA42)</f>
        <v>0</v>
      </c>
      <c r="AB42" s="12">
        <f>SUM(Gosforth:Ermelo!AB42)</f>
        <v>0</v>
      </c>
      <c r="AC42" s="12">
        <f>SUM(Gosforth:Ermelo!AC42)</f>
        <v>0</v>
      </c>
      <c r="AD42" s="12">
        <f>SUM(Gosforth:Ermelo!AD42)</f>
        <v>0</v>
      </c>
      <c r="AE42" s="12">
        <f>SUM(Gosforth:Ermelo!AE42)</f>
        <v>0</v>
      </c>
      <c r="AF42" s="12">
        <f>SUM(Gosforth:Ermelo!AF42)</f>
        <v>0</v>
      </c>
      <c r="AG42" s="13">
        <f>SUM(Gosforth:Ermelo!AG42)</f>
        <v>0</v>
      </c>
      <c r="AH42" s="14">
        <f>SUM(Gosforth:Ermelo!AH42)</f>
        <v>0</v>
      </c>
      <c r="AI42" s="12">
        <f>SUM(Gosforth:Ermelo!AI42)</f>
        <v>0</v>
      </c>
      <c r="AJ42" s="12">
        <f>SUM(Gosforth:Ermelo!AJ42)</f>
        <v>0</v>
      </c>
      <c r="AK42" s="12">
        <f>SUM(Gosforth:Ermelo!AK42)</f>
        <v>0</v>
      </c>
      <c r="AL42" s="12">
        <f>SUM(Gosforth:Ermelo!AL42)</f>
        <v>0</v>
      </c>
      <c r="AM42" s="12">
        <f>SUM(Gosforth:Ermelo!AM42)</f>
        <v>0</v>
      </c>
      <c r="AN42" s="12">
        <f>SUM(Gosforth:Ermelo!AN42)</f>
        <v>0</v>
      </c>
      <c r="AO42" s="12">
        <f>SUM(Gosforth:Ermelo!AO42)</f>
        <v>0</v>
      </c>
      <c r="AP42" s="12">
        <f>SUM(Gosforth:Ermelo!AP42)</f>
        <v>0</v>
      </c>
      <c r="AQ42" s="12">
        <f>SUM(Gosforth:Ermelo!AQ42)</f>
        <v>0</v>
      </c>
      <c r="AR42" s="12">
        <f>SUM(Gosforth:Ermelo!AR42)</f>
        <v>0</v>
      </c>
      <c r="AS42" s="13">
        <f>SUM(Gosforth:Ermelo!AS42)</f>
        <v>0</v>
      </c>
      <c r="AT42" s="14">
        <f>SUM(Gosforth:Ermelo!AT42)</f>
        <v>0</v>
      </c>
      <c r="AU42" s="12">
        <f>SUM(Gosforth:Ermelo!AU42)</f>
        <v>0</v>
      </c>
      <c r="AV42" s="12">
        <f>SUM(Gosforth:Ermelo!AV42)</f>
        <v>0</v>
      </c>
      <c r="AW42" s="12">
        <f>SUM(Gosforth:Ermelo!AW42)</f>
        <v>0</v>
      </c>
      <c r="AX42" s="12">
        <f>SUM(Gosforth:Ermelo!AX42)</f>
        <v>0</v>
      </c>
      <c r="AY42" s="12">
        <f>SUM(Gosforth:Ermelo!AY42)</f>
        <v>0</v>
      </c>
      <c r="AZ42" s="12">
        <f>SUM(Gosforth:Ermelo!AZ42)</f>
        <v>0</v>
      </c>
      <c r="BA42" s="12">
        <f>SUM(Gosforth:Ermelo!BA42)</f>
        <v>0</v>
      </c>
      <c r="BB42" s="12">
        <f>SUM(Gosforth:Ermelo!BB42)</f>
        <v>0</v>
      </c>
      <c r="BC42" s="12">
        <f>SUM(Gosforth:Ermelo!BC42)</f>
        <v>0</v>
      </c>
      <c r="BD42" s="12">
        <f>SUM(Gosforth:Ermelo!BD42)</f>
        <v>0</v>
      </c>
      <c r="BE42" s="13">
        <f>SUM(Gosforth:Ermelo!BE42)</f>
        <v>0</v>
      </c>
      <c r="BF42" s="14">
        <f>SUM(Gosforth:Ermelo!BF42)</f>
        <v>0</v>
      </c>
      <c r="BG42" s="12">
        <f>SUM(Gosforth:Ermelo!BG42)</f>
        <v>0</v>
      </c>
      <c r="BH42" s="12">
        <f>SUM(Gosforth:Ermelo!BH42)</f>
        <v>0</v>
      </c>
      <c r="BI42" s="12">
        <f>SUM(Gosforth:Ermelo!BI42)</f>
        <v>0</v>
      </c>
      <c r="BJ42" s="12">
        <f>SUM(Gosforth:Ermelo!BJ42)</f>
        <v>0</v>
      </c>
      <c r="BK42" s="12">
        <f>SUM(Gosforth:Ermelo!BK42)</f>
        <v>0</v>
      </c>
      <c r="BL42" s="12">
        <f>SUM(Gosforth:Ermelo!BL42)</f>
        <v>0</v>
      </c>
      <c r="BM42" s="12">
        <f>SUM(Gosforth:Ermelo!BM42)</f>
        <v>0</v>
      </c>
      <c r="BN42" s="12">
        <f>SUM(Gosforth:Ermelo!BN42)</f>
        <v>0</v>
      </c>
      <c r="BO42" s="12">
        <f>SUM(Gosforth:Ermelo!BO42)</f>
        <v>0</v>
      </c>
      <c r="BP42" s="12">
        <f>SUM(Gosforth:Ermelo!BP42)</f>
        <v>0</v>
      </c>
      <c r="BQ42" s="13">
        <f>SUM(Gosforth:Ermelo!BQ42)</f>
        <v>0</v>
      </c>
      <c r="BR42" s="14">
        <f>SUM(Gosforth:Ermelo!BR42)</f>
        <v>0</v>
      </c>
      <c r="BS42" s="12">
        <f>SUM(Gosforth:Ermelo!BS42)</f>
        <v>0</v>
      </c>
      <c r="BT42" s="12">
        <f>SUM(Gosforth:Ermelo!BT42)</f>
        <v>0</v>
      </c>
      <c r="BU42" s="12">
        <f>SUM(Gosforth:Ermelo!BU42)</f>
        <v>0</v>
      </c>
      <c r="BV42" s="12">
        <f>SUM(Gosforth:Ermelo!BV42)</f>
        <v>0</v>
      </c>
      <c r="BW42" s="12">
        <f>SUM(Gosforth:Ermelo!BW42)</f>
        <v>0</v>
      </c>
      <c r="BX42" s="12">
        <f>SUM(Gosforth:Ermelo!BX42)</f>
        <v>0</v>
      </c>
      <c r="BY42" s="12">
        <f>SUM(Gosforth:Ermelo!BY42)</f>
        <v>0</v>
      </c>
      <c r="BZ42" s="12">
        <f>SUM(Gosforth:Ermelo!BZ42)</f>
        <v>0</v>
      </c>
      <c r="CA42" s="12">
        <f>SUM(Gosforth:Ermelo!CA42)</f>
        <v>0</v>
      </c>
      <c r="CB42" s="12">
        <f>SUM(Gosforth:Ermelo!CB42)</f>
        <v>0</v>
      </c>
      <c r="CC42" s="13">
        <f>SUM(Gosforth:Ermelo!CC42)</f>
        <v>0</v>
      </c>
    </row>
    <row r="43" spans="2:81" ht="15">
      <c r="B43" s="57" t="s">
        <v>78</v>
      </c>
      <c r="C43" s="58" t="s">
        <v>79</v>
      </c>
      <c r="D43" s="72" t="s">
        <v>53</v>
      </c>
      <c r="E43" s="72">
        <f>SUM(Gosforth:Ermelo!E43)</f>
        <v>360</v>
      </c>
      <c r="F43" s="227" t="b">
        <f>(Gosforth!G43+Dalpark!G43+Leandra!G43+Trichardt!G43+Ermelo!G43)=G43</f>
        <v>1</v>
      </c>
      <c r="G43" s="122">
        <f t="shared" ref="G43:G48" si="31">+SUM(H43:CC43)</f>
        <v>0</v>
      </c>
      <c r="H43" s="120">
        <f>SUM(Gosforth:Ermelo!H43)</f>
        <v>0</v>
      </c>
      <c r="I43" s="13">
        <f>SUM(Gosforth:Ermelo!I43)</f>
        <v>0</v>
      </c>
      <c r="J43" s="120">
        <f>SUM(Gosforth:Ermelo!J43)</f>
        <v>0</v>
      </c>
      <c r="K43" s="12">
        <f>SUM(Gosforth:Ermelo!K43)</f>
        <v>0</v>
      </c>
      <c r="L43" s="12">
        <f>SUM(Gosforth:Ermelo!L43)</f>
        <v>0</v>
      </c>
      <c r="M43" s="12">
        <f>SUM(Gosforth:Ermelo!M43)</f>
        <v>0</v>
      </c>
      <c r="N43" s="12">
        <f>SUM(Gosforth:Ermelo!N43)</f>
        <v>0</v>
      </c>
      <c r="O43" s="12">
        <f>SUM(Gosforth:Ermelo!O43)</f>
        <v>0</v>
      </c>
      <c r="P43" s="12">
        <f>SUM(Gosforth:Ermelo!P43)</f>
        <v>0</v>
      </c>
      <c r="Q43" s="12">
        <f>SUM(Gosforth:Ermelo!Q43)</f>
        <v>0</v>
      </c>
      <c r="R43" s="12">
        <f>SUM(Gosforth:Ermelo!R43)</f>
        <v>0</v>
      </c>
      <c r="S43" s="12">
        <f>SUM(Gosforth:Ermelo!S43)</f>
        <v>0</v>
      </c>
      <c r="T43" s="12">
        <f>SUM(Gosforth:Ermelo!T43)</f>
        <v>0</v>
      </c>
      <c r="U43" s="13">
        <f>SUM(Gosforth:Ermelo!U43)</f>
        <v>0</v>
      </c>
      <c r="V43" s="14">
        <f>SUM(Gosforth:Ermelo!V43)</f>
        <v>0</v>
      </c>
      <c r="W43" s="12">
        <f>SUM(Gosforth:Ermelo!W43)</f>
        <v>0</v>
      </c>
      <c r="X43" s="12">
        <f>SUM(Gosforth:Ermelo!X43)</f>
        <v>0</v>
      </c>
      <c r="Y43" s="12">
        <f>SUM(Gosforth:Ermelo!Y43)</f>
        <v>0</v>
      </c>
      <c r="Z43" s="12">
        <f>SUM(Gosforth:Ermelo!Z43)</f>
        <v>0</v>
      </c>
      <c r="AA43" s="12">
        <f>SUM(Gosforth:Ermelo!AA43)</f>
        <v>0</v>
      </c>
      <c r="AB43" s="12">
        <f>SUM(Gosforth:Ermelo!AB43)</f>
        <v>0</v>
      </c>
      <c r="AC43" s="12">
        <f>SUM(Gosforth:Ermelo!AC43)</f>
        <v>0</v>
      </c>
      <c r="AD43" s="12">
        <f>SUM(Gosforth:Ermelo!AD43)</f>
        <v>0</v>
      </c>
      <c r="AE43" s="12">
        <f>SUM(Gosforth:Ermelo!AE43)</f>
        <v>0</v>
      </c>
      <c r="AF43" s="12">
        <f>SUM(Gosforth:Ermelo!AF43)</f>
        <v>0</v>
      </c>
      <c r="AG43" s="13">
        <f>SUM(Gosforth:Ermelo!AG43)</f>
        <v>0</v>
      </c>
      <c r="AH43" s="14">
        <f>SUM(Gosforth:Ermelo!AH43)</f>
        <v>0</v>
      </c>
      <c r="AI43" s="12">
        <f>SUM(Gosforth:Ermelo!AI43)</f>
        <v>0</v>
      </c>
      <c r="AJ43" s="12">
        <f>SUM(Gosforth:Ermelo!AJ43)</f>
        <v>0</v>
      </c>
      <c r="AK43" s="12">
        <f>SUM(Gosforth:Ermelo!AK43)</f>
        <v>0</v>
      </c>
      <c r="AL43" s="12">
        <f>SUM(Gosforth:Ermelo!AL43)</f>
        <v>0</v>
      </c>
      <c r="AM43" s="12">
        <f>SUM(Gosforth:Ermelo!AM43)</f>
        <v>0</v>
      </c>
      <c r="AN43" s="12">
        <f>SUM(Gosforth:Ermelo!AN43)</f>
        <v>0</v>
      </c>
      <c r="AO43" s="12">
        <f>SUM(Gosforth:Ermelo!AO43)</f>
        <v>0</v>
      </c>
      <c r="AP43" s="12">
        <f>SUM(Gosforth:Ermelo!AP43)</f>
        <v>0</v>
      </c>
      <c r="AQ43" s="12">
        <f>SUM(Gosforth:Ermelo!AQ43)</f>
        <v>0</v>
      </c>
      <c r="AR43" s="12">
        <f>SUM(Gosforth:Ermelo!AR43)</f>
        <v>0</v>
      </c>
      <c r="AS43" s="13">
        <f>SUM(Gosforth:Ermelo!AS43)</f>
        <v>0</v>
      </c>
      <c r="AT43" s="14">
        <f>SUM(Gosforth:Ermelo!AT43)</f>
        <v>0</v>
      </c>
      <c r="AU43" s="12">
        <f>SUM(Gosforth:Ermelo!AU43)</f>
        <v>0</v>
      </c>
      <c r="AV43" s="12">
        <f>SUM(Gosforth:Ermelo!AV43)</f>
        <v>0</v>
      </c>
      <c r="AW43" s="12">
        <f>SUM(Gosforth:Ermelo!AW43)</f>
        <v>0</v>
      </c>
      <c r="AX43" s="12">
        <f>SUM(Gosforth:Ermelo!AX43)</f>
        <v>0</v>
      </c>
      <c r="AY43" s="12">
        <f>SUM(Gosforth:Ermelo!AY43)</f>
        <v>0</v>
      </c>
      <c r="AZ43" s="12">
        <f>SUM(Gosforth:Ermelo!AZ43)</f>
        <v>0</v>
      </c>
      <c r="BA43" s="12">
        <f>SUM(Gosforth:Ermelo!BA43)</f>
        <v>0</v>
      </c>
      <c r="BB43" s="12">
        <f>SUM(Gosforth:Ermelo!BB43)</f>
        <v>0</v>
      </c>
      <c r="BC43" s="12">
        <f>SUM(Gosforth:Ermelo!BC43)</f>
        <v>0</v>
      </c>
      <c r="BD43" s="12">
        <f>SUM(Gosforth:Ermelo!BD43)</f>
        <v>0</v>
      </c>
      <c r="BE43" s="13">
        <f>SUM(Gosforth:Ermelo!BE43)</f>
        <v>0</v>
      </c>
      <c r="BF43" s="14">
        <f>SUM(Gosforth:Ermelo!BF43)</f>
        <v>0</v>
      </c>
      <c r="BG43" s="12">
        <f>SUM(Gosforth:Ermelo!BG43)</f>
        <v>0</v>
      </c>
      <c r="BH43" s="12">
        <f>SUM(Gosforth:Ermelo!BH43)</f>
        <v>0</v>
      </c>
      <c r="BI43" s="12">
        <f>SUM(Gosforth:Ermelo!BI43)</f>
        <v>0</v>
      </c>
      <c r="BJ43" s="12">
        <f>SUM(Gosforth:Ermelo!BJ43)</f>
        <v>0</v>
      </c>
      <c r="BK43" s="12">
        <f>SUM(Gosforth:Ermelo!BK43)</f>
        <v>0</v>
      </c>
      <c r="BL43" s="12">
        <f>SUM(Gosforth:Ermelo!BL43)</f>
        <v>0</v>
      </c>
      <c r="BM43" s="12">
        <f>SUM(Gosforth:Ermelo!BM43)</f>
        <v>0</v>
      </c>
      <c r="BN43" s="12">
        <f>SUM(Gosforth:Ermelo!BN43)</f>
        <v>0</v>
      </c>
      <c r="BO43" s="12">
        <f>SUM(Gosforth:Ermelo!BO43)</f>
        <v>0</v>
      </c>
      <c r="BP43" s="12">
        <f>SUM(Gosforth:Ermelo!BP43)</f>
        <v>0</v>
      </c>
      <c r="BQ43" s="13">
        <f>SUM(Gosforth:Ermelo!BQ43)</f>
        <v>0</v>
      </c>
      <c r="BR43" s="14">
        <f>SUM(Gosforth:Ermelo!BR43)</f>
        <v>0</v>
      </c>
      <c r="BS43" s="12">
        <f>SUM(Gosforth:Ermelo!BS43)</f>
        <v>0</v>
      </c>
      <c r="BT43" s="12">
        <f>SUM(Gosforth:Ermelo!BT43)</f>
        <v>0</v>
      </c>
      <c r="BU43" s="12">
        <f>SUM(Gosforth:Ermelo!BU43)</f>
        <v>0</v>
      </c>
      <c r="BV43" s="12">
        <f>SUM(Gosforth:Ermelo!BV43)</f>
        <v>0</v>
      </c>
      <c r="BW43" s="12">
        <f>SUM(Gosforth:Ermelo!BW43)</f>
        <v>0</v>
      </c>
      <c r="BX43" s="12">
        <f>SUM(Gosforth:Ermelo!BX43)</f>
        <v>0</v>
      </c>
      <c r="BY43" s="12">
        <f>SUM(Gosforth:Ermelo!BY43)</f>
        <v>0</v>
      </c>
      <c r="BZ43" s="12">
        <f>SUM(Gosforth:Ermelo!BZ43)</f>
        <v>0</v>
      </c>
      <c r="CA43" s="12">
        <f>SUM(Gosforth:Ermelo!CA43)</f>
        <v>0</v>
      </c>
      <c r="CB43" s="12">
        <f>SUM(Gosforth:Ermelo!CB43)</f>
        <v>0</v>
      </c>
      <c r="CC43" s="13">
        <f>SUM(Gosforth:Ermelo!CC43)</f>
        <v>0</v>
      </c>
    </row>
    <row r="44" spans="2:81" ht="15">
      <c r="B44" s="57" t="s">
        <v>80</v>
      </c>
      <c r="C44" s="58" t="s">
        <v>81</v>
      </c>
      <c r="D44" s="72" t="s">
        <v>53</v>
      </c>
      <c r="E44" s="72">
        <f>SUM(Gosforth:Ermelo!E44)</f>
        <v>360</v>
      </c>
      <c r="F44" s="227" t="b">
        <f>(Gosforth!G44+Dalpark!G44+Leandra!G44+Trichardt!G44+Ermelo!G44)=G44</f>
        <v>1</v>
      </c>
      <c r="G44" s="122">
        <f t="shared" si="31"/>
        <v>0</v>
      </c>
      <c r="H44" s="120">
        <f>SUM(Gosforth:Ermelo!H44)</f>
        <v>0</v>
      </c>
      <c r="I44" s="13">
        <f>SUM(Gosforth:Ermelo!I44)</f>
        <v>0</v>
      </c>
      <c r="J44" s="120">
        <f>SUM(Gosforth:Ermelo!J44)</f>
        <v>0</v>
      </c>
      <c r="K44" s="12">
        <f>SUM(Gosforth:Ermelo!K44)</f>
        <v>0</v>
      </c>
      <c r="L44" s="12">
        <f>SUM(Gosforth:Ermelo!L44)</f>
        <v>0</v>
      </c>
      <c r="M44" s="12">
        <f>SUM(Gosforth:Ermelo!M44)</f>
        <v>0</v>
      </c>
      <c r="N44" s="12">
        <f>SUM(Gosforth:Ermelo!N44)</f>
        <v>0</v>
      </c>
      <c r="O44" s="12">
        <f>SUM(Gosforth:Ermelo!O44)</f>
        <v>0</v>
      </c>
      <c r="P44" s="12">
        <f>SUM(Gosforth:Ermelo!P44)</f>
        <v>0</v>
      </c>
      <c r="Q44" s="12">
        <f>SUM(Gosforth:Ermelo!Q44)</f>
        <v>0</v>
      </c>
      <c r="R44" s="12">
        <f>SUM(Gosforth:Ermelo!R44)</f>
        <v>0</v>
      </c>
      <c r="S44" s="12">
        <f>SUM(Gosforth:Ermelo!S44)</f>
        <v>0</v>
      </c>
      <c r="T44" s="12">
        <f>SUM(Gosforth:Ermelo!T44)</f>
        <v>0</v>
      </c>
      <c r="U44" s="13">
        <f>SUM(Gosforth:Ermelo!U44)</f>
        <v>0</v>
      </c>
      <c r="V44" s="14">
        <f>SUM(Gosforth:Ermelo!V44)</f>
        <v>0</v>
      </c>
      <c r="W44" s="12">
        <f>SUM(Gosforth:Ermelo!W44)</f>
        <v>0</v>
      </c>
      <c r="X44" s="12">
        <f>SUM(Gosforth:Ermelo!X44)</f>
        <v>0</v>
      </c>
      <c r="Y44" s="12">
        <f>SUM(Gosforth:Ermelo!Y44)</f>
        <v>0</v>
      </c>
      <c r="Z44" s="12">
        <f>SUM(Gosforth:Ermelo!Z44)</f>
        <v>0</v>
      </c>
      <c r="AA44" s="12">
        <f>SUM(Gosforth:Ermelo!AA44)</f>
        <v>0</v>
      </c>
      <c r="AB44" s="12">
        <f>SUM(Gosforth:Ermelo!AB44)</f>
        <v>0</v>
      </c>
      <c r="AC44" s="12">
        <f>SUM(Gosforth:Ermelo!AC44)</f>
        <v>0</v>
      </c>
      <c r="AD44" s="12">
        <f>SUM(Gosforth:Ermelo!AD44)</f>
        <v>0</v>
      </c>
      <c r="AE44" s="12">
        <f>SUM(Gosforth:Ermelo!AE44)</f>
        <v>0</v>
      </c>
      <c r="AF44" s="12">
        <f>SUM(Gosforth:Ermelo!AF44)</f>
        <v>0</v>
      </c>
      <c r="AG44" s="13">
        <f>SUM(Gosforth:Ermelo!AG44)</f>
        <v>0</v>
      </c>
      <c r="AH44" s="14">
        <f>SUM(Gosforth:Ermelo!AH44)</f>
        <v>0</v>
      </c>
      <c r="AI44" s="12">
        <f>SUM(Gosforth:Ermelo!AI44)</f>
        <v>0</v>
      </c>
      <c r="AJ44" s="12">
        <f>SUM(Gosforth:Ermelo!AJ44)</f>
        <v>0</v>
      </c>
      <c r="AK44" s="12">
        <f>SUM(Gosforth:Ermelo!AK44)</f>
        <v>0</v>
      </c>
      <c r="AL44" s="12">
        <f>SUM(Gosforth:Ermelo!AL44)</f>
        <v>0</v>
      </c>
      <c r="AM44" s="12">
        <f>SUM(Gosforth:Ermelo!AM44)</f>
        <v>0</v>
      </c>
      <c r="AN44" s="12">
        <f>SUM(Gosforth:Ermelo!AN44)</f>
        <v>0</v>
      </c>
      <c r="AO44" s="12">
        <f>SUM(Gosforth:Ermelo!AO44)</f>
        <v>0</v>
      </c>
      <c r="AP44" s="12">
        <f>SUM(Gosforth:Ermelo!AP44)</f>
        <v>0</v>
      </c>
      <c r="AQ44" s="12">
        <f>SUM(Gosforth:Ermelo!AQ44)</f>
        <v>0</v>
      </c>
      <c r="AR44" s="12">
        <f>SUM(Gosforth:Ermelo!AR44)</f>
        <v>0</v>
      </c>
      <c r="AS44" s="13">
        <f>SUM(Gosforth:Ermelo!AS44)</f>
        <v>0</v>
      </c>
      <c r="AT44" s="14">
        <f>SUM(Gosforth:Ermelo!AT44)</f>
        <v>0</v>
      </c>
      <c r="AU44" s="12">
        <f>SUM(Gosforth:Ermelo!AU44)</f>
        <v>0</v>
      </c>
      <c r="AV44" s="12">
        <f>SUM(Gosforth:Ermelo!AV44)</f>
        <v>0</v>
      </c>
      <c r="AW44" s="12">
        <f>SUM(Gosforth:Ermelo!AW44)</f>
        <v>0</v>
      </c>
      <c r="AX44" s="12">
        <f>SUM(Gosforth:Ermelo!AX44)</f>
        <v>0</v>
      </c>
      <c r="AY44" s="12">
        <f>SUM(Gosforth:Ermelo!AY44)</f>
        <v>0</v>
      </c>
      <c r="AZ44" s="12">
        <f>SUM(Gosforth:Ermelo!AZ44)</f>
        <v>0</v>
      </c>
      <c r="BA44" s="12">
        <f>SUM(Gosforth:Ermelo!BA44)</f>
        <v>0</v>
      </c>
      <c r="BB44" s="12">
        <f>SUM(Gosforth:Ermelo!BB44)</f>
        <v>0</v>
      </c>
      <c r="BC44" s="12">
        <f>SUM(Gosforth:Ermelo!BC44)</f>
        <v>0</v>
      </c>
      <c r="BD44" s="12">
        <f>SUM(Gosforth:Ermelo!BD44)</f>
        <v>0</v>
      </c>
      <c r="BE44" s="13">
        <f>SUM(Gosforth:Ermelo!BE44)</f>
        <v>0</v>
      </c>
      <c r="BF44" s="14">
        <f>SUM(Gosforth:Ermelo!BF44)</f>
        <v>0</v>
      </c>
      <c r="BG44" s="12">
        <f>SUM(Gosforth:Ermelo!BG44)</f>
        <v>0</v>
      </c>
      <c r="BH44" s="12">
        <f>SUM(Gosforth:Ermelo!BH44)</f>
        <v>0</v>
      </c>
      <c r="BI44" s="12">
        <f>SUM(Gosforth:Ermelo!BI44)</f>
        <v>0</v>
      </c>
      <c r="BJ44" s="12">
        <f>SUM(Gosforth:Ermelo!BJ44)</f>
        <v>0</v>
      </c>
      <c r="BK44" s="12">
        <f>SUM(Gosforth:Ermelo!BK44)</f>
        <v>0</v>
      </c>
      <c r="BL44" s="12">
        <f>SUM(Gosforth:Ermelo!BL44)</f>
        <v>0</v>
      </c>
      <c r="BM44" s="12">
        <f>SUM(Gosforth:Ermelo!BM44)</f>
        <v>0</v>
      </c>
      <c r="BN44" s="12">
        <f>SUM(Gosforth:Ermelo!BN44)</f>
        <v>0</v>
      </c>
      <c r="BO44" s="12">
        <f>SUM(Gosforth:Ermelo!BO44)</f>
        <v>0</v>
      </c>
      <c r="BP44" s="12">
        <f>SUM(Gosforth:Ermelo!BP44)</f>
        <v>0</v>
      </c>
      <c r="BQ44" s="13">
        <f>SUM(Gosforth:Ermelo!BQ44)</f>
        <v>0</v>
      </c>
      <c r="BR44" s="14">
        <f>SUM(Gosforth:Ermelo!BR44)</f>
        <v>0</v>
      </c>
      <c r="BS44" s="12">
        <f>SUM(Gosforth:Ermelo!BS44)</f>
        <v>0</v>
      </c>
      <c r="BT44" s="12">
        <f>SUM(Gosforth:Ermelo!BT44)</f>
        <v>0</v>
      </c>
      <c r="BU44" s="12">
        <f>SUM(Gosforth:Ermelo!BU44)</f>
        <v>0</v>
      </c>
      <c r="BV44" s="12">
        <f>SUM(Gosforth:Ermelo!BV44)</f>
        <v>0</v>
      </c>
      <c r="BW44" s="12">
        <f>SUM(Gosforth:Ermelo!BW44)</f>
        <v>0</v>
      </c>
      <c r="BX44" s="12">
        <f>SUM(Gosforth:Ermelo!BX44)</f>
        <v>0</v>
      </c>
      <c r="BY44" s="12">
        <f>SUM(Gosforth:Ermelo!BY44)</f>
        <v>0</v>
      </c>
      <c r="BZ44" s="12">
        <f>SUM(Gosforth:Ermelo!BZ44)</f>
        <v>0</v>
      </c>
      <c r="CA44" s="12">
        <f>SUM(Gosforth:Ermelo!CA44)</f>
        <v>0</v>
      </c>
      <c r="CB44" s="12">
        <f>SUM(Gosforth:Ermelo!CB44)</f>
        <v>0</v>
      </c>
      <c r="CC44" s="13">
        <f>SUM(Gosforth:Ermelo!CC44)</f>
        <v>0</v>
      </c>
    </row>
    <row r="45" spans="2:81" ht="15">
      <c r="B45" s="190" t="s">
        <v>82</v>
      </c>
      <c r="C45" s="191" t="s">
        <v>83</v>
      </c>
      <c r="D45" s="192" t="s">
        <v>53</v>
      </c>
      <c r="E45" s="192">
        <f>SUM(Gosforth:Ermelo!E45)</f>
        <v>0</v>
      </c>
      <c r="F45" s="227" t="b">
        <f>(Gosforth!G45+Dalpark!G45+Leandra!G45+Trichardt!G45+Ermelo!G45)=G45</f>
        <v>1</v>
      </c>
      <c r="G45" s="122">
        <f t="shared" si="31"/>
        <v>0</v>
      </c>
      <c r="H45" s="120">
        <f>SUM(Gosforth:Ermelo!H45)</f>
        <v>0</v>
      </c>
      <c r="I45" s="13">
        <f>SUM(Gosforth:Ermelo!I45)</f>
        <v>0</v>
      </c>
      <c r="J45" s="120">
        <f>SUM(Gosforth:Ermelo!J45)</f>
        <v>0</v>
      </c>
      <c r="K45" s="12">
        <f>SUM(Gosforth:Ermelo!K45)</f>
        <v>0</v>
      </c>
      <c r="L45" s="12">
        <f>SUM(Gosforth:Ermelo!L45)</f>
        <v>0</v>
      </c>
      <c r="M45" s="12">
        <f>SUM(Gosforth:Ermelo!M45)</f>
        <v>0</v>
      </c>
      <c r="N45" s="12">
        <f>SUM(Gosforth:Ermelo!N45)</f>
        <v>0</v>
      </c>
      <c r="O45" s="12">
        <f>SUM(Gosforth:Ermelo!O45)</f>
        <v>0</v>
      </c>
      <c r="P45" s="12">
        <f>SUM(Gosforth:Ermelo!P45)</f>
        <v>0</v>
      </c>
      <c r="Q45" s="12">
        <f>SUM(Gosforth:Ermelo!Q45)</f>
        <v>0</v>
      </c>
      <c r="R45" s="12">
        <f>SUM(Gosforth:Ermelo!R45)</f>
        <v>0</v>
      </c>
      <c r="S45" s="12">
        <f>SUM(Gosforth:Ermelo!S45)</f>
        <v>0</v>
      </c>
      <c r="T45" s="12">
        <f>SUM(Gosforth:Ermelo!T45)</f>
        <v>0</v>
      </c>
      <c r="U45" s="13">
        <f>SUM(Gosforth:Ermelo!U45)</f>
        <v>0</v>
      </c>
      <c r="V45" s="14">
        <f>SUM(Gosforth:Ermelo!V45)</f>
        <v>0</v>
      </c>
      <c r="W45" s="12">
        <f>SUM(Gosforth:Ermelo!W45)</f>
        <v>0</v>
      </c>
      <c r="X45" s="12">
        <f>SUM(Gosforth:Ermelo!X45)</f>
        <v>0</v>
      </c>
      <c r="Y45" s="12">
        <f>SUM(Gosforth:Ermelo!Y45)</f>
        <v>0</v>
      </c>
      <c r="Z45" s="12">
        <f>SUM(Gosforth:Ermelo!Z45)</f>
        <v>0</v>
      </c>
      <c r="AA45" s="12">
        <f>SUM(Gosforth:Ermelo!AA45)</f>
        <v>0</v>
      </c>
      <c r="AB45" s="12">
        <f>SUM(Gosforth:Ermelo!AB45)</f>
        <v>0</v>
      </c>
      <c r="AC45" s="12">
        <f>SUM(Gosforth:Ermelo!AC45)</f>
        <v>0</v>
      </c>
      <c r="AD45" s="12">
        <f>SUM(Gosforth:Ermelo!AD45)</f>
        <v>0</v>
      </c>
      <c r="AE45" s="12">
        <f>SUM(Gosforth:Ermelo!AE45)</f>
        <v>0</v>
      </c>
      <c r="AF45" s="12">
        <f>SUM(Gosforth:Ermelo!AF45)</f>
        <v>0</v>
      </c>
      <c r="AG45" s="13">
        <f>SUM(Gosforth:Ermelo!AG45)</f>
        <v>0</v>
      </c>
      <c r="AH45" s="14">
        <f>SUM(Gosforth:Ermelo!AH45)</f>
        <v>0</v>
      </c>
      <c r="AI45" s="12">
        <f>SUM(Gosforth:Ermelo!AI45)</f>
        <v>0</v>
      </c>
      <c r="AJ45" s="12">
        <f>SUM(Gosforth:Ermelo!AJ45)</f>
        <v>0</v>
      </c>
      <c r="AK45" s="12">
        <f>SUM(Gosforth:Ermelo!AK45)</f>
        <v>0</v>
      </c>
      <c r="AL45" s="12">
        <f>SUM(Gosforth:Ermelo!AL45)</f>
        <v>0</v>
      </c>
      <c r="AM45" s="12">
        <f>SUM(Gosforth:Ermelo!AM45)</f>
        <v>0</v>
      </c>
      <c r="AN45" s="12">
        <f>SUM(Gosforth:Ermelo!AN45)</f>
        <v>0</v>
      </c>
      <c r="AO45" s="12">
        <f>SUM(Gosforth:Ermelo!AO45)</f>
        <v>0</v>
      </c>
      <c r="AP45" s="12">
        <f>SUM(Gosforth:Ermelo!AP45)</f>
        <v>0</v>
      </c>
      <c r="AQ45" s="12">
        <f>SUM(Gosforth:Ermelo!AQ45)</f>
        <v>0</v>
      </c>
      <c r="AR45" s="12">
        <f>SUM(Gosforth:Ermelo!AR45)</f>
        <v>0</v>
      </c>
      <c r="AS45" s="13">
        <f>SUM(Gosforth:Ermelo!AS45)</f>
        <v>0</v>
      </c>
      <c r="AT45" s="14">
        <f>SUM(Gosforth:Ermelo!AT45)</f>
        <v>0</v>
      </c>
      <c r="AU45" s="12">
        <f>SUM(Gosforth:Ermelo!AU45)</f>
        <v>0</v>
      </c>
      <c r="AV45" s="12">
        <f>SUM(Gosforth:Ermelo!AV45)</f>
        <v>0</v>
      </c>
      <c r="AW45" s="12">
        <f>SUM(Gosforth:Ermelo!AW45)</f>
        <v>0</v>
      </c>
      <c r="AX45" s="12">
        <f>SUM(Gosforth:Ermelo!AX45)</f>
        <v>0</v>
      </c>
      <c r="AY45" s="12">
        <f>SUM(Gosforth:Ermelo!AY45)</f>
        <v>0</v>
      </c>
      <c r="AZ45" s="12">
        <f>SUM(Gosforth:Ermelo!AZ45)</f>
        <v>0</v>
      </c>
      <c r="BA45" s="12">
        <f>SUM(Gosforth:Ermelo!BA45)</f>
        <v>0</v>
      </c>
      <c r="BB45" s="12">
        <f>SUM(Gosforth:Ermelo!BB45)</f>
        <v>0</v>
      </c>
      <c r="BC45" s="12">
        <f>SUM(Gosforth:Ermelo!BC45)</f>
        <v>0</v>
      </c>
      <c r="BD45" s="12">
        <f>SUM(Gosforth:Ermelo!BD45)</f>
        <v>0</v>
      </c>
      <c r="BE45" s="13">
        <f>SUM(Gosforth:Ermelo!BE45)</f>
        <v>0</v>
      </c>
      <c r="BF45" s="14">
        <f>SUM(Gosforth:Ermelo!BF45)</f>
        <v>0</v>
      </c>
      <c r="BG45" s="12">
        <f>SUM(Gosforth:Ermelo!BG45)</f>
        <v>0</v>
      </c>
      <c r="BH45" s="12">
        <f>SUM(Gosforth:Ermelo!BH45)</f>
        <v>0</v>
      </c>
      <c r="BI45" s="12">
        <f>SUM(Gosforth:Ermelo!BI45)</f>
        <v>0</v>
      </c>
      <c r="BJ45" s="12">
        <f>SUM(Gosforth:Ermelo!BJ45)</f>
        <v>0</v>
      </c>
      <c r="BK45" s="12">
        <f>SUM(Gosforth:Ermelo!BK45)</f>
        <v>0</v>
      </c>
      <c r="BL45" s="12">
        <f>SUM(Gosforth:Ermelo!BL45)</f>
        <v>0</v>
      </c>
      <c r="BM45" s="12">
        <f>SUM(Gosforth:Ermelo!BM45)</f>
        <v>0</v>
      </c>
      <c r="BN45" s="12">
        <f>SUM(Gosforth:Ermelo!BN45)</f>
        <v>0</v>
      </c>
      <c r="BO45" s="12">
        <f>SUM(Gosforth:Ermelo!BO45)</f>
        <v>0</v>
      </c>
      <c r="BP45" s="12">
        <f>SUM(Gosforth:Ermelo!BP45)</f>
        <v>0</v>
      </c>
      <c r="BQ45" s="13">
        <f>SUM(Gosforth:Ermelo!BQ45)</f>
        <v>0</v>
      </c>
      <c r="BR45" s="14">
        <f>SUM(Gosforth:Ermelo!BR45)</f>
        <v>0</v>
      </c>
      <c r="BS45" s="12">
        <f>SUM(Gosforth:Ermelo!BS45)</f>
        <v>0</v>
      </c>
      <c r="BT45" s="12">
        <f>SUM(Gosforth:Ermelo!BT45)</f>
        <v>0</v>
      </c>
      <c r="BU45" s="12">
        <f>SUM(Gosforth:Ermelo!BU45)</f>
        <v>0</v>
      </c>
      <c r="BV45" s="12">
        <f>SUM(Gosforth:Ermelo!BV45)</f>
        <v>0</v>
      </c>
      <c r="BW45" s="12">
        <f>SUM(Gosforth:Ermelo!BW45)</f>
        <v>0</v>
      </c>
      <c r="BX45" s="12">
        <f>SUM(Gosforth:Ermelo!BX45)</f>
        <v>0</v>
      </c>
      <c r="BY45" s="12">
        <f>SUM(Gosforth:Ermelo!BY45)</f>
        <v>0</v>
      </c>
      <c r="BZ45" s="12">
        <f>SUM(Gosforth:Ermelo!BZ45)</f>
        <v>0</v>
      </c>
      <c r="CA45" s="12">
        <f>SUM(Gosforth:Ermelo!CA45)</f>
        <v>0</v>
      </c>
      <c r="CB45" s="12">
        <f>SUM(Gosforth:Ermelo!CB45)</f>
        <v>0</v>
      </c>
      <c r="CC45" s="13">
        <f>SUM(Gosforth:Ermelo!CC45)</f>
        <v>0</v>
      </c>
    </row>
    <row r="46" spans="2:81" ht="15">
      <c r="B46" s="190" t="s">
        <v>84</v>
      </c>
      <c r="C46" s="191" t="s">
        <v>85</v>
      </c>
      <c r="D46" s="192" t="s">
        <v>53</v>
      </c>
      <c r="E46" s="192">
        <f>SUM(Gosforth:Ermelo!E46)</f>
        <v>0</v>
      </c>
      <c r="F46" s="227" t="b">
        <f>(Gosforth!G46+Dalpark!G46+Leandra!G46+Trichardt!G46+Ermelo!G46)=G46</f>
        <v>1</v>
      </c>
      <c r="G46" s="122">
        <f t="shared" si="31"/>
        <v>0</v>
      </c>
      <c r="H46" s="120">
        <f>SUM(Gosforth:Ermelo!H46)</f>
        <v>0</v>
      </c>
      <c r="I46" s="13">
        <f>SUM(Gosforth:Ermelo!I46)</f>
        <v>0</v>
      </c>
      <c r="J46" s="120">
        <f>SUM(Gosforth:Ermelo!J46)</f>
        <v>0</v>
      </c>
      <c r="K46" s="12">
        <f>SUM(Gosforth:Ermelo!K46)</f>
        <v>0</v>
      </c>
      <c r="L46" s="12">
        <f>SUM(Gosforth:Ermelo!L46)</f>
        <v>0</v>
      </c>
      <c r="M46" s="12">
        <f>SUM(Gosforth:Ermelo!M46)</f>
        <v>0</v>
      </c>
      <c r="N46" s="12">
        <f>SUM(Gosforth:Ermelo!N46)</f>
        <v>0</v>
      </c>
      <c r="O46" s="12">
        <f>SUM(Gosforth:Ermelo!O46)</f>
        <v>0</v>
      </c>
      <c r="P46" s="12">
        <f>SUM(Gosforth:Ermelo!P46)</f>
        <v>0</v>
      </c>
      <c r="Q46" s="12">
        <f>SUM(Gosforth:Ermelo!Q46)</f>
        <v>0</v>
      </c>
      <c r="R46" s="12">
        <f>SUM(Gosforth:Ermelo!R46)</f>
        <v>0</v>
      </c>
      <c r="S46" s="12">
        <f>SUM(Gosforth:Ermelo!S46)</f>
        <v>0</v>
      </c>
      <c r="T46" s="12">
        <f>SUM(Gosforth:Ermelo!T46)</f>
        <v>0</v>
      </c>
      <c r="U46" s="13">
        <f>SUM(Gosforth:Ermelo!U46)</f>
        <v>0</v>
      </c>
      <c r="V46" s="14">
        <f>SUM(Gosforth:Ermelo!V46)</f>
        <v>0</v>
      </c>
      <c r="W46" s="12">
        <f>SUM(Gosforth:Ermelo!W46)</f>
        <v>0</v>
      </c>
      <c r="X46" s="12">
        <f>SUM(Gosforth:Ermelo!X46)</f>
        <v>0</v>
      </c>
      <c r="Y46" s="12">
        <f>SUM(Gosforth:Ermelo!Y46)</f>
        <v>0</v>
      </c>
      <c r="Z46" s="12">
        <f>SUM(Gosforth:Ermelo!Z46)</f>
        <v>0</v>
      </c>
      <c r="AA46" s="12">
        <f>SUM(Gosforth:Ermelo!AA46)</f>
        <v>0</v>
      </c>
      <c r="AB46" s="12">
        <f>SUM(Gosforth:Ermelo!AB46)</f>
        <v>0</v>
      </c>
      <c r="AC46" s="12">
        <f>SUM(Gosforth:Ermelo!AC46)</f>
        <v>0</v>
      </c>
      <c r="AD46" s="12">
        <f>SUM(Gosforth:Ermelo!AD46)</f>
        <v>0</v>
      </c>
      <c r="AE46" s="12">
        <f>SUM(Gosforth:Ermelo!AE46)</f>
        <v>0</v>
      </c>
      <c r="AF46" s="12">
        <f>SUM(Gosforth:Ermelo!AF46)</f>
        <v>0</v>
      </c>
      <c r="AG46" s="13">
        <f>SUM(Gosforth:Ermelo!AG46)</f>
        <v>0</v>
      </c>
      <c r="AH46" s="14">
        <f>SUM(Gosforth:Ermelo!AH46)</f>
        <v>0</v>
      </c>
      <c r="AI46" s="12">
        <f>SUM(Gosforth:Ermelo!AI46)</f>
        <v>0</v>
      </c>
      <c r="AJ46" s="12">
        <f>SUM(Gosforth:Ermelo!AJ46)</f>
        <v>0</v>
      </c>
      <c r="AK46" s="12">
        <f>SUM(Gosforth:Ermelo!AK46)</f>
        <v>0</v>
      </c>
      <c r="AL46" s="12">
        <f>SUM(Gosforth:Ermelo!AL46)</f>
        <v>0</v>
      </c>
      <c r="AM46" s="12">
        <f>SUM(Gosforth:Ermelo!AM46)</f>
        <v>0</v>
      </c>
      <c r="AN46" s="12">
        <f>SUM(Gosforth:Ermelo!AN46)</f>
        <v>0</v>
      </c>
      <c r="AO46" s="12">
        <f>SUM(Gosforth:Ermelo!AO46)</f>
        <v>0</v>
      </c>
      <c r="AP46" s="12">
        <f>SUM(Gosforth:Ermelo!AP46)</f>
        <v>0</v>
      </c>
      <c r="AQ46" s="12">
        <f>SUM(Gosforth:Ermelo!AQ46)</f>
        <v>0</v>
      </c>
      <c r="AR46" s="12">
        <f>SUM(Gosforth:Ermelo!AR46)</f>
        <v>0</v>
      </c>
      <c r="AS46" s="13">
        <f>SUM(Gosforth:Ermelo!AS46)</f>
        <v>0</v>
      </c>
      <c r="AT46" s="14">
        <f>SUM(Gosforth:Ermelo!AT46)</f>
        <v>0</v>
      </c>
      <c r="AU46" s="12">
        <f>SUM(Gosforth:Ermelo!AU46)</f>
        <v>0</v>
      </c>
      <c r="AV46" s="12">
        <f>SUM(Gosforth:Ermelo!AV46)</f>
        <v>0</v>
      </c>
      <c r="AW46" s="12">
        <f>SUM(Gosforth:Ermelo!AW46)</f>
        <v>0</v>
      </c>
      <c r="AX46" s="12">
        <f>SUM(Gosforth:Ermelo!AX46)</f>
        <v>0</v>
      </c>
      <c r="AY46" s="12">
        <f>SUM(Gosforth:Ermelo!AY46)</f>
        <v>0</v>
      </c>
      <c r="AZ46" s="12">
        <f>SUM(Gosforth:Ermelo!AZ46)</f>
        <v>0</v>
      </c>
      <c r="BA46" s="12">
        <f>SUM(Gosforth:Ermelo!BA46)</f>
        <v>0</v>
      </c>
      <c r="BB46" s="12">
        <f>SUM(Gosforth:Ermelo!BB46)</f>
        <v>0</v>
      </c>
      <c r="BC46" s="12">
        <f>SUM(Gosforth:Ermelo!BC46)</f>
        <v>0</v>
      </c>
      <c r="BD46" s="12">
        <f>SUM(Gosforth:Ermelo!BD46)</f>
        <v>0</v>
      </c>
      <c r="BE46" s="13">
        <f>SUM(Gosforth:Ermelo!BE46)</f>
        <v>0</v>
      </c>
      <c r="BF46" s="14">
        <f>SUM(Gosforth:Ermelo!BF46)</f>
        <v>0</v>
      </c>
      <c r="BG46" s="12">
        <f>SUM(Gosforth:Ermelo!BG46)</f>
        <v>0</v>
      </c>
      <c r="BH46" s="12">
        <f>SUM(Gosforth:Ermelo!BH46)</f>
        <v>0</v>
      </c>
      <c r="BI46" s="12">
        <f>SUM(Gosforth:Ermelo!BI46)</f>
        <v>0</v>
      </c>
      <c r="BJ46" s="12">
        <f>SUM(Gosforth:Ermelo!BJ46)</f>
        <v>0</v>
      </c>
      <c r="BK46" s="12">
        <f>SUM(Gosforth:Ermelo!BK46)</f>
        <v>0</v>
      </c>
      <c r="BL46" s="12">
        <f>SUM(Gosforth:Ermelo!BL46)</f>
        <v>0</v>
      </c>
      <c r="BM46" s="12">
        <f>SUM(Gosforth:Ermelo!BM46)</f>
        <v>0</v>
      </c>
      <c r="BN46" s="12">
        <f>SUM(Gosforth:Ermelo!BN46)</f>
        <v>0</v>
      </c>
      <c r="BO46" s="12">
        <f>SUM(Gosforth:Ermelo!BO46)</f>
        <v>0</v>
      </c>
      <c r="BP46" s="12">
        <f>SUM(Gosforth:Ermelo!BP46)</f>
        <v>0</v>
      </c>
      <c r="BQ46" s="13">
        <f>SUM(Gosforth:Ermelo!BQ46)</f>
        <v>0</v>
      </c>
      <c r="BR46" s="14">
        <f>SUM(Gosforth:Ermelo!BR46)</f>
        <v>0</v>
      </c>
      <c r="BS46" s="12">
        <f>SUM(Gosforth:Ermelo!BS46)</f>
        <v>0</v>
      </c>
      <c r="BT46" s="12">
        <f>SUM(Gosforth:Ermelo!BT46)</f>
        <v>0</v>
      </c>
      <c r="BU46" s="12">
        <f>SUM(Gosforth:Ermelo!BU46)</f>
        <v>0</v>
      </c>
      <c r="BV46" s="12">
        <f>SUM(Gosforth:Ermelo!BV46)</f>
        <v>0</v>
      </c>
      <c r="BW46" s="12">
        <f>SUM(Gosforth:Ermelo!BW46)</f>
        <v>0</v>
      </c>
      <c r="BX46" s="12">
        <f>SUM(Gosforth:Ermelo!BX46)</f>
        <v>0</v>
      </c>
      <c r="BY46" s="12">
        <f>SUM(Gosforth:Ermelo!BY46)</f>
        <v>0</v>
      </c>
      <c r="BZ46" s="12">
        <f>SUM(Gosforth:Ermelo!BZ46)</f>
        <v>0</v>
      </c>
      <c r="CA46" s="12">
        <f>SUM(Gosforth:Ermelo!CA46)</f>
        <v>0</v>
      </c>
      <c r="CB46" s="12">
        <f>SUM(Gosforth:Ermelo!CB46)</f>
        <v>0</v>
      </c>
      <c r="CC46" s="13">
        <f>SUM(Gosforth:Ermelo!CC46)</f>
        <v>0</v>
      </c>
    </row>
    <row r="47" spans="2:81" ht="15">
      <c r="B47" s="190" t="s">
        <v>86</v>
      </c>
      <c r="C47" s="191" t="s">
        <v>87</v>
      </c>
      <c r="D47" s="192" t="s">
        <v>53</v>
      </c>
      <c r="E47" s="192">
        <f>SUM(Gosforth:Ermelo!E47)</f>
        <v>0</v>
      </c>
      <c r="F47" s="227" t="b">
        <f>(Gosforth!G47+Dalpark!G47+Leandra!G47+Trichardt!G47+Ermelo!G47)=G47</f>
        <v>1</v>
      </c>
      <c r="G47" s="122">
        <f t="shared" si="31"/>
        <v>0</v>
      </c>
      <c r="H47" s="120">
        <f>SUM(Gosforth:Ermelo!H47)</f>
        <v>0</v>
      </c>
      <c r="I47" s="13">
        <f>SUM(Gosforth:Ermelo!I47)</f>
        <v>0</v>
      </c>
      <c r="J47" s="120">
        <f>SUM(Gosforth:Ermelo!J47)</f>
        <v>0</v>
      </c>
      <c r="K47" s="12">
        <f>SUM(Gosforth:Ermelo!K47)</f>
        <v>0</v>
      </c>
      <c r="L47" s="12">
        <f>SUM(Gosforth:Ermelo!L47)</f>
        <v>0</v>
      </c>
      <c r="M47" s="12">
        <f>SUM(Gosforth:Ermelo!M47)</f>
        <v>0</v>
      </c>
      <c r="N47" s="12">
        <f>SUM(Gosforth:Ermelo!N47)</f>
        <v>0</v>
      </c>
      <c r="O47" s="12">
        <f>SUM(Gosforth:Ermelo!O47)</f>
        <v>0</v>
      </c>
      <c r="P47" s="12">
        <f>SUM(Gosforth:Ermelo!P47)</f>
        <v>0</v>
      </c>
      <c r="Q47" s="12">
        <f>SUM(Gosforth:Ermelo!Q47)</f>
        <v>0</v>
      </c>
      <c r="R47" s="12">
        <f>SUM(Gosforth:Ermelo!R47)</f>
        <v>0</v>
      </c>
      <c r="S47" s="12">
        <f>SUM(Gosforth:Ermelo!S47)</f>
        <v>0</v>
      </c>
      <c r="T47" s="12">
        <f>SUM(Gosforth:Ermelo!T47)</f>
        <v>0</v>
      </c>
      <c r="U47" s="13">
        <f>SUM(Gosforth:Ermelo!U47)</f>
        <v>0</v>
      </c>
      <c r="V47" s="14">
        <f>SUM(Gosforth:Ermelo!V47)</f>
        <v>0</v>
      </c>
      <c r="W47" s="12">
        <f>SUM(Gosforth:Ermelo!W47)</f>
        <v>0</v>
      </c>
      <c r="X47" s="12">
        <f>SUM(Gosforth:Ermelo!X47)</f>
        <v>0</v>
      </c>
      <c r="Y47" s="12">
        <f>SUM(Gosforth:Ermelo!Y47)</f>
        <v>0</v>
      </c>
      <c r="Z47" s="12">
        <f>SUM(Gosforth:Ermelo!Z47)</f>
        <v>0</v>
      </c>
      <c r="AA47" s="12">
        <f>SUM(Gosforth:Ermelo!AA47)</f>
        <v>0</v>
      </c>
      <c r="AB47" s="12">
        <f>SUM(Gosforth:Ermelo!AB47)</f>
        <v>0</v>
      </c>
      <c r="AC47" s="12">
        <f>SUM(Gosforth:Ermelo!AC47)</f>
        <v>0</v>
      </c>
      <c r="AD47" s="12">
        <f>SUM(Gosforth:Ermelo!AD47)</f>
        <v>0</v>
      </c>
      <c r="AE47" s="12">
        <f>SUM(Gosforth:Ermelo!AE47)</f>
        <v>0</v>
      </c>
      <c r="AF47" s="12">
        <f>SUM(Gosforth:Ermelo!AF47)</f>
        <v>0</v>
      </c>
      <c r="AG47" s="13">
        <f>SUM(Gosforth:Ermelo!AG47)</f>
        <v>0</v>
      </c>
      <c r="AH47" s="14">
        <f>SUM(Gosforth:Ermelo!AH47)</f>
        <v>0</v>
      </c>
      <c r="AI47" s="12">
        <f>SUM(Gosforth:Ermelo!AI47)</f>
        <v>0</v>
      </c>
      <c r="AJ47" s="12">
        <f>SUM(Gosforth:Ermelo!AJ47)</f>
        <v>0</v>
      </c>
      <c r="AK47" s="12">
        <f>SUM(Gosforth:Ermelo!AK47)</f>
        <v>0</v>
      </c>
      <c r="AL47" s="12">
        <f>SUM(Gosforth:Ermelo!AL47)</f>
        <v>0</v>
      </c>
      <c r="AM47" s="12">
        <f>SUM(Gosforth:Ermelo!AM47)</f>
        <v>0</v>
      </c>
      <c r="AN47" s="12">
        <f>SUM(Gosforth:Ermelo!AN47)</f>
        <v>0</v>
      </c>
      <c r="AO47" s="12">
        <f>SUM(Gosforth:Ermelo!AO47)</f>
        <v>0</v>
      </c>
      <c r="AP47" s="12">
        <f>SUM(Gosforth:Ermelo!AP47)</f>
        <v>0</v>
      </c>
      <c r="AQ47" s="12">
        <f>SUM(Gosforth:Ermelo!AQ47)</f>
        <v>0</v>
      </c>
      <c r="AR47" s="12">
        <f>SUM(Gosforth:Ermelo!AR47)</f>
        <v>0</v>
      </c>
      <c r="AS47" s="13">
        <f>SUM(Gosforth:Ermelo!AS47)</f>
        <v>0</v>
      </c>
      <c r="AT47" s="14">
        <f>SUM(Gosforth:Ermelo!AT47)</f>
        <v>0</v>
      </c>
      <c r="AU47" s="12">
        <f>SUM(Gosforth:Ermelo!AU47)</f>
        <v>0</v>
      </c>
      <c r="AV47" s="12">
        <f>SUM(Gosforth:Ermelo!AV47)</f>
        <v>0</v>
      </c>
      <c r="AW47" s="12">
        <f>SUM(Gosforth:Ermelo!AW47)</f>
        <v>0</v>
      </c>
      <c r="AX47" s="12">
        <f>SUM(Gosforth:Ermelo!AX47)</f>
        <v>0</v>
      </c>
      <c r="AY47" s="12">
        <f>SUM(Gosforth:Ermelo!AY47)</f>
        <v>0</v>
      </c>
      <c r="AZ47" s="12">
        <f>SUM(Gosforth:Ermelo!AZ47)</f>
        <v>0</v>
      </c>
      <c r="BA47" s="12">
        <f>SUM(Gosforth:Ermelo!BA47)</f>
        <v>0</v>
      </c>
      <c r="BB47" s="12">
        <f>SUM(Gosforth:Ermelo!BB47)</f>
        <v>0</v>
      </c>
      <c r="BC47" s="12">
        <f>SUM(Gosforth:Ermelo!BC47)</f>
        <v>0</v>
      </c>
      <c r="BD47" s="12">
        <f>SUM(Gosforth:Ermelo!BD47)</f>
        <v>0</v>
      </c>
      <c r="BE47" s="13">
        <f>SUM(Gosforth:Ermelo!BE47)</f>
        <v>0</v>
      </c>
      <c r="BF47" s="14">
        <f>SUM(Gosforth:Ermelo!BF47)</f>
        <v>0</v>
      </c>
      <c r="BG47" s="12">
        <f>SUM(Gosforth:Ermelo!BG47)</f>
        <v>0</v>
      </c>
      <c r="BH47" s="12">
        <f>SUM(Gosforth:Ermelo!BH47)</f>
        <v>0</v>
      </c>
      <c r="BI47" s="12">
        <f>SUM(Gosforth:Ermelo!BI47)</f>
        <v>0</v>
      </c>
      <c r="BJ47" s="12">
        <f>SUM(Gosforth:Ermelo!BJ47)</f>
        <v>0</v>
      </c>
      <c r="BK47" s="12">
        <f>SUM(Gosforth:Ermelo!BK47)</f>
        <v>0</v>
      </c>
      <c r="BL47" s="12">
        <f>SUM(Gosforth:Ermelo!BL47)</f>
        <v>0</v>
      </c>
      <c r="BM47" s="12">
        <f>SUM(Gosforth:Ermelo!BM47)</f>
        <v>0</v>
      </c>
      <c r="BN47" s="12">
        <f>SUM(Gosforth:Ermelo!BN47)</f>
        <v>0</v>
      </c>
      <c r="BO47" s="12">
        <f>SUM(Gosforth:Ermelo!BO47)</f>
        <v>0</v>
      </c>
      <c r="BP47" s="12">
        <f>SUM(Gosforth:Ermelo!BP47)</f>
        <v>0</v>
      </c>
      <c r="BQ47" s="13">
        <f>SUM(Gosforth:Ermelo!BQ47)</f>
        <v>0</v>
      </c>
      <c r="BR47" s="14">
        <f>SUM(Gosforth:Ermelo!BR47)</f>
        <v>0</v>
      </c>
      <c r="BS47" s="12">
        <f>SUM(Gosforth:Ermelo!BS47)</f>
        <v>0</v>
      </c>
      <c r="BT47" s="12">
        <f>SUM(Gosforth:Ermelo!BT47)</f>
        <v>0</v>
      </c>
      <c r="BU47" s="12">
        <f>SUM(Gosforth:Ermelo!BU47)</f>
        <v>0</v>
      </c>
      <c r="BV47" s="12">
        <f>SUM(Gosforth:Ermelo!BV47)</f>
        <v>0</v>
      </c>
      <c r="BW47" s="12">
        <f>SUM(Gosforth:Ermelo!BW47)</f>
        <v>0</v>
      </c>
      <c r="BX47" s="12">
        <f>SUM(Gosforth:Ermelo!BX47)</f>
        <v>0</v>
      </c>
      <c r="BY47" s="12">
        <f>SUM(Gosforth:Ermelo!BY47)</f>
        <v>0</v>
      </c>
      <c r="BZ47" s="12">
        <f>SUM(Gosforth:Ermelo!BZ47)</f>
        <v>0</v>
      </c>
      <c r="CA47" s="12">
        <f>SUM(Gosforth:Ermelo!CA47)</f>
        <v>0</v>
      </c>
      <c r="CB47" s="12">
        <f>SUM(Gosforth:Ermelo!CB47)</f>
        <v>0</v>
      </c>
      <c r="CC47" s="13">
        <f>SUM(Gosforth:Ermelo!CC47)</f>
        <v>0</v>
      </c>
    </row>
    <row r="48" spans="2:81" ht="15">
      <c r="B48" s="190" t="s">
        <v>88</v>
      </c>
      <c r="C48" s="191" t="s">
        <v>89</v>
      </c>
      <c r="D48" s="192" t="s">
        <v>53</v>
      </c>
      <c r="E48" s="192">
        <f>SUM(Gosforth:Ermelo!E48)</f>
        <v>0</v>
      </c>
      <c r="F48" s="227" t="b">
        <f>(Gosforth!G48+Dalpark!G48+Leandra!G48+Trichardt!G48+Ermelo!G48)=G48</f>
        <v>1</v>
      </c>
      <c r="G48" s="122">
        <f t="shared" si="31"/>
        <v>0</v>
      </c>
      <c r="H48" s="120">
        <f>SUM(Gosforth:Ermelo!H48)</f>
        <v>0</v>
      </c>
      <c r="I48" s="13">
        <f>SUM(Gosforth:Ermelo!I48)</f>
        <v>0</v>
      </c>
      <c r="J48" s="120">
        <f>SUM(Gosforth:Ermelo!J48)</f>
        <v>0</v>
      </c>
      <c r="K48" s="12">
        <f>SUM(Gosforth:Ermelo!K48)</f>
        <v>0</v>
      </c>
      <c r="L48" s="12">
        <f>SUM(Gosforth:Ermelo!L48)</f>
        <v>0</v>
      </c>
      <c r="M48" s="12">
        <f>SUM(Gosforth:Ermelo!M48)</f>
        <v>0</v>
      </c>
      <c r="N48" s="12">
        <f>SUM(Gosforth:Ermelo!N48)</f>
        <v>0</v>
      </c>
      <c r="O48" s="12">
        <f>SUM(Gosforth:Ermelo!O48)</f>
        <v>0</v>
      </c>
      <c r="P48" s="12">
        <f>SUM(Gosforth:Ermelo!P48)</f>
        <v>0</v>
      </c>
      <c r="Q48" s="12">
        <f>SUM(Gosforth:Ermelo!Q48)</f>
        <v>0</v>
      </c>
      <c r="R48" s="12">
        <f>SUM(Gosforth:Ermelo!R48)</f>
        <v>0</v>
      </c>
      <c r="S48" s="12">
        <f>SUM(Gosforth:Ermelo!S48)</f>
        <v>0</v>
      </c>
      <c r="T48" s="12">
        <f>SUM(Gosforth:Ermelo!T48)</f>
        <v>0</v>
      </c>
      <c r="U48" s="13">
        <f>SUM(Gosforth:Ermelo!U48)</f>
        <v>0</v>
      </c>
      <c r="V48" s="14">
        <f>SUM(Gosforth:Ermelo!V48)</f>
        <v>0</v>
      </c>
      <c r="W48" s="12">
        <f>SUM(Gosforth:Ermelo!W48)</f>
        <v>0</v>
      </c>
      <c r="X48" s="12">
        <f>SUM(Gosforth:Ermelo!X48)</f>
        <v>0</v>
      </c>
      <c r="Y48" s="12">
        <f>SUM(Gosforth:Ermelo!Y48)</f>
        <v>0</v>
      </c>
      <c r="Z48" s="12">
        <f>SUM(Gosforth:Ermelo!Z48)</f>
        <v>0</v>
      </c>
      <c r="AA48" s="12">
        <f>SUM(Gosforth:Ermelo!AA48)</f>
        <v>0</v>
      </c>
      <c r="AB48" s="12">
        <f>SUM(Gosforth:Ermelo!AB48)</f>
        <v>0</v>
      </c>
      <c r="AC48" s="12">
        <f>SUM(Gosforth:Ermelo!AC48)</f>
        <v>0</v>
      </c>
      <c r="AD48" s="12">
        <f>SUM(Gosforth:Ermelo!AD48)</f>
        <v>0</v>
      </c>
      <c r="AE48" s="12">
        <f>SUM(Gosforth:Ermelo!AE48)</f>
        <v>0</v>
      </c>
      <c r="AF48" s="12">
        <f>SUM(Gosforth:Ermelo!AF48)</f>
        <v>0</v>
      </c>
      <c r="AG48" s="13">
        <f>SUM(Gosforth:Ermelo!AG48)</f>
        <v>0</v>
      </c>
      <c r="AH48" s="14">
        <f>SUM(Gosforth:Ermelo!AH48)</f>
        <v>0</v>
      </c>
      <c r="AI48" s="12">
        <f>SUM(Gosforth:Ermelo!AI48)</f>
        <v>0</v>
      </c>
      <c r="AJ48" s="12">
        <f>SUM(Gosforth:Ermelo!AJ48)</f>
        <v>0</v>
      </c>
      <c r="AK48" s="12">
        <f>SUM(Gosforth:Ermelo!AK48)</f>
        <v>0</v>
      </c>
      <c r="AL48" s="12">
        <f>SUM(Gosforth:Ermelo!AL48)</f>
        <v>0</v>
      </c>
      <c r="AM48" s="12">
        <f>SUM(Gosforth:Ermelo!AM48)</f>
        <v>0</v>
      </c>
      <c r="AN48" s="12">
        <f>SUM(Gosforth:Ermelo!AN48)</f>
        <v>0</v>
      </c>
      <c r="AO48" s="12">
        <f>SUM(Gosforth:Ermelo!AO48)</f>
        <v>0</v>
      </c>
      <c r="AP48" s="12">
        <f>SUM(Gosforth:Ermelo!AP48)</f>
        <v>0</v>
      </c>
      <c r="AQ48" s="12">
        <f>SUM(Gosforth:Ermelo!AQ48)</f>
        <v>0</v>
      </c>
      <c r="AR48" s="12">
        <f>SUM(Gosforth:Ermelo!AR48)</f>
        <v>0</v>
      </c>
      <c r="AS48" s="13">
        <f>SUM(Gosforth:Ermelo!AS48)</f>
        <v>0</v>
      </c>
      <c r="AT48" s="14">
        <f>SUM(Gosforth:Ermelo!AT48)</f>
        <v>0</v>
      </c>
      <c r="AU48" s="12">
        <f>SUM(Gosforth:Ermelo!AU48)</f>
        <v>0</v>
      </c>
      <c r="AV48" s="12">
        <f>SUM(Gosforth:Ermelo!AV48)</f>
        <v>0</v>
      </c>
      <c r="AW48" s="12">
        <f>SUM(Gosforth:Ermelo!AW48)</f>
        <v>0</v>
      </c>
      <c r="AX48" s="12">
        <f>SUM(Gosforth:Ermelo!AX48)</f>
        <v>0</v>
      </c>
      <c r="AY48" s="12">
        <f>SUM(Gosforth:Ermelo!AY48)</f>
        <v>0</v>
      </c>
      <c r="AZ48" s="12">
        <f>SUM(Gosforth:Ermelo!AZ48)</f>
        <v>0</v>
      </c>
      <c r="BA48" s="12">
        <f>SUM(Gosforth:Ermelo!BA48)</f>
        <v>0</v>
      </c>
      <c r="BB48" s="12">
        <f>SUM(Gosforth:Ermelo!BB48)</f>
        <v>0</v>
      </c>
      <c r="BC48" s="12">
        <f>SUM(Gosforth:Ermelo!BC48)</f>
        <v>0</v>
      </c>
      <c r="BD48" s="12">
        <f>SUM(Gosforth:Ermelo!BD48)</f>
        <v>0</v>
      </c>
      <c r="BE48" s="13">
        <f>SUM(Gosforth:Ermelo!BE48)</f>
        <v>0</v>
      </c>
      <c r="BF48" s="14">
        <f>SUM(Gosforth:Ermelo!BF48)</f>
        <v>0</v>
      </c>
      <c r="BG48" s="12">
        <f>SUM(Gosforth:Ermelo!BG48)</f>
        <v>0</v>
      </c>
      <c r="BH48" s="12">
        <f>SUM(Gosforth:Ermelo!BH48)</f>
        <v>0</v>
      </c>
      <c r="BI48" s="12">
        <f>SUM(Gosforth:Ermelo!BI48)</f>
        <v>0</v>
      </c>
      <c r="BJ48" s="12">
        <f>SUM(Gosforth:Ermelo!BJ48)</f>
        <v>0</v>
      </c>
      <c r="BK48" s="12">
        <f>SUM(Gosforth:Ermelo!BK48)</f>
        <v>0</v>
      </c>
      <c r="BL48" s="12">
        <f>SUM(Gosforth:Ermelo!BL48)</f>
        <v>0</v>
      </c>
      <c r="BM48" s="12">
        <f>SUM(Gosforth:Ermelo!BM48)</f>
        <v>0</v>
      </c>
      <c r="BN48" s="12">
        <f>SUM(Gosforth:Ermelo!BN48)</f>
        <v>0</v>
      </c>
      <c r="BO48" s="12">
        <f>SUM(Gosforth:Ermelo!BO48)</f>
        <v>0</v>
      </c>
      <c r="BP48" s="12">
        <f>SUM(Gosforth:Ermelo!BP48)</f>
        <v>0</v>
      </c>
      <c r="BQ48" s="13">
        <f>SUM(Gosforth:Ermelo!BQ48)</f>
        <v>0</v>
      </c>
      <c r="BR48" s="14">
        <f>SUM(Gosforth:Ermelo!BR48)</f>
        <v>0</v>
      </c>
      <c r="BS48" s="12">
        <f>SUM(Gosforth:Ermelo!BS48)</f>
        <v>0</v>
      </c>
      <c r="BT48" s="12">
        <f>SUM(Gosforth:Ermelo!BT48)</f>
        <v>0</v>
      </c>
      <c r="BU48" s="12">
        <f>SUM(Gosforth:Ermelo!BU48)</f>
        <v>0</v>
      </c>
      <c r="BV48" s="12">
        <f>SUM(Gosforth:Ermelo!BV48)</f>
        <v>0</v>
      </c>
      <c r="BW48" s="12">
        <f>SUM(Gosforth:Ermelo!BW48)</f>
        <v>0</v>
      </c>
      <c r="BX48" s="12">
        <f>SUM(Gosforth:Ermelo!BX48)</f>
        <v>0</v>
      </c>
      <c r="BY48" s="12">
        <f>SUM(Gosforth:Ermelo!BY48)</f>
        <v>0</v>
      </c>
      <c r="BZ48" s="12">
        <f>SUM(Gosforth:Ermelo!BZ48)</f>
        <v>0</v>
      </c>
      <c r="CA48" s="12">
        <f>SUM(Gosforth:Ermelo!CA48)</f>
        <v>0</v>
      </c>
      <c r="CB48" s="12">
        <f>SUM(Gosforth:Ermelo!CB48)</f>
        <v>0</v>
      </c>
      <c r="CC48" s="13">
        <f>SUM(Gosforth:Ermelo!CC48)</f>
        <v>0</v>
      </c>
    </row>
    <row r="49" spans="2:81" ht="12.75" customHeight="1">
      <c r="B49" s="55" t="s">
        <v>90</v>
      </c>
      <c r="C49" s="56" t="s">
        <v>91</v>
      </c>
      <c r="D49" s="71"/>
      <c r="E49" s="71"/>
      <c r="F49" s="227" t="b">
        <f>(Gosforth!G49+Dalpark!G49+Leandra!G49+Trichardt!G49+Ermelo!G49)=G49</f>
        <v>1</v>
      </c>
      <c r="G49" s="169">
        <f t="shared" ref="G49:AL49" si="32">SUM(G50:G56)</f>
        <v>0</v>
      </c>
      <c r="H49" s="123">
        <f t="shared" si="32"/>
        <v>0</v>
      </c>
      <c r="I49" s="20">
        <f t="shared" si="32"/>
        <v>0</v>
      </c>
      <c r="J49" s="123">
        <f t="shared" si="32"/>
        <v>0</v>
      </c>
      <c r="K49" s="19">
        <f t="shared" si="32"/>
        <v>0</v>
      </c>
      <c r="L49" s="19">
        <f t="shared" si="32"/>
        <v>0</v>
      </c>
      <c r="M49" s="19">
        <f t="shared" si="32"/>
        <v>0</v>
      </c>
      <c r="N49" s="19">
        <f t="shared" si="32"/>
        <v>0</v>
      </c>
      <c r="O49" s="19">
        <f t="shared" si="32"/>
        <v>0</v>
      </c>
      <c r="P49" s="19">
        <f t="shared" si="32"/>
        <v>0</v>
      </c>
      <c r="Q49" s="19">
        <f t="shared" si="32"/>
        <v>0</v>
      </c>
      <c r="R49" s="19">
        <f t="shared" si="32"/>
        <v>0</v>
      </c>
      <c r="S49" s="19">
        <f t="shared" si="32"/>
        <v>0</v>
      </c>
      <c r="T49" s="19">
        <f t="shared" si="32"/>
        <v>0</v>
      </c>
      <c r="U49" s="20">
        <f t="shared" si="32"/>
        <v>0</v>
      </c>
      <c r="V49" s="21">
        <f t="shared" si="32"/>
        <v>0</v>
      </c>
      <c r="W49" s="19">
        <f t="shared" si="32"/>
        <v>0</v>
      </c>
      <c r="X49" s="19">
        <f t="shared" si="32"/>
        <v>0</v>
      </c>
      <c r="Y49" s="19">
        <f t="shared" si="32"/>
        <v>0</v>
      </c>
      <c r="Z49" s="19">
        <f t="shared" si="32"/>
        <v>0</v>
      </c>
      <c r="AA49" s="19">
        <f t="shared" si="32"/>
        <v>0</v>
      </c>
      <c r="AB49" s="19">
        <f t="shared" si="32"/>
        <v>0</v>
      </c>
      <c r="AC49" s="19">
        <f t="shared" si="32"/>
        <v>0</v>
      </c>
      <c r="AD49" s="19">
        <f t="shared" si="32"/>
        <v>0</v>
      </c>
      <c r="AE49" s="19">
        <f t="shared" si="32"/>
        <v>0</v>
      </c>
      <c r="AF49" s="19">
        <f t="shared" si="32"/>
        <v>0</v>
      </c>
      <c r="AG49" s="20">
        <f t="shared" si="32"/>
        <v>0</v>
      </c>
      <c r="AH49" s="21">
        <f t="shared" si="32"/>
        <v>0</v>
      </c>
      <c r="AI49" s="19">
        <f t="shared" si="32"/>
        <v>0</v>
      </c>
      <c r="AJ49" s="19">
        <f t="shared" si="32"/>
        <v>0</v>
      </c>
      <c r="AK49" s="19">
        <f t="shared" si="32"/>
        <v>0</v>
      </c>
      <c r="AL49" s="19">
        <f t="shared" si="32"/>
        <v>0</v>
      </c>
      <c r="AM49" s="19">
        <f t="shared" ref="AM49:BR49" si="33">SUM(AM50:AM56)</f>
        <v>0</v>
      </c>
      <c r="AN49" s="19">
        <f t="shared" si="33"/>
        <v>0</v>
      </c>
      <c r="AO49" s="19">
        <f t="shared" si="33"/>
        <v>0</v>
      </c>
      <c r="AP49" s="19">
        <f t="shared" si="33"/>
        <v>0</v>
      </c>
      <c r="AQ49" s="19">
        <f t="shared" si="33"/>
        <v>0</v>
      </c>
      <c r="AR49" s="19">
        <f t="shared" si="33"/>
        <v>0</v>
      </c>
      <c r="AS49" s="20">
        <f t="shared" si="33"/>
        <v>0</v>
      </c>
      <c r="AT49" s="21">
        <f t="shared" si="33"/>
        <v>0</v>
      </c>
      <c r="AU49" s="19">
        <f t="shared" si="33"/>
        <v>0</v>
      </c>
      <c r="AV49" s="19">
        <f t="shared" si="33"/>
        <v>0</v>
      </c>
      <c r="AW49" s="19">
        <f t="shared" si="33"/>
        <v>0</v>
      </c>
      <c r="AX49" s="19">
        <f t="shared" si="33"/>
        <v>0</v>
      </c>
      <c r="AY49" s="19">
        <f t="shared" si="33"/>
        <v>0</v>
      </c>
      <c r="AZ49" s="19">
        <f t="shared" si="33"/>
        <v>0</v>
      </c>
      <c r="BA49" s="19">
        <f t="shared" si="33"/>
        <v>0</v>
      </c>
      <c r="BB49" s="19">
        <f t="shared" si="33"/>
        <v>0</v>
      </c>
      <c r="BC49" s="19">
        <f t="shared" si="33"/>
        <v>0</v>
      </c>
      <c r="BD49" s="19">
        <f t="shared" si="33"/>
        <v>0</v>
      </c>
      <c r="BE49" s="20">
        <f t="shared" si="33"/>
        <v>0</v>
      </c>
      <c r="BF49" s="21">
        <f t="shared" si="33"/>
        <v>0</v>
      </c>
      <c r="BG49" s="19">
        <f t="shared" si="33"/>
        <v>0</v>
      </c>
      <c r="BH49" s="19">
        <f t="shared" si="33"/>
        <v>0</v>
      </c>
      <c r="BI49" s="19">
        <f t="shared" si="33"/>
        <v>0</v>
      </c>
      <c r="BJ49" s="19">
        <f t="shared" si="33"/>
        <v>0</v>
      </c>
      <c r="BK49" s="19">
        <f t="shared" si="33"/>
        <v>0</v>
      </c>
      <c r="BL49" s="19">
        <f t="shared" si="33"/>
        <v>0</v>
      </c>
      <c r="BM49" s="19">
        <f t="shared" si="33"/>
        <v>0</v>
      </c>
      <c r="BN49" s="19">
        <f t="shared" si="33"/>
        <v>0</v>
      </c>
      <c r="BO49" s="19">
        <f t="shared" si="33"/>
        <v>0</v>
      </c>
      <c r="BP49" s="19">
        <f t="shared" si="33"/>
        <v>0</v>
      </c>
      <c r="BQ49" s="20">
        <f t="shared" si="33"/>
        <v>0</v>
      </c>
      <c r="BR49" s="21">
        <f t="shared" si="33"/>
        <v>0</v>
      </c>
      <c r="BS49" s="19">
        <f t="shared" ref="BS49:CC49" si="34">SUM(BS50:BS56)</f>
        <v>0</v>
      </c>
      <c r="BT49" s="19">
        <f t="shared" si="34"/>
        <v>0</v>
      </c>
      <c r="BU49" s="19">
        <f t="shared" si="34"/>
        <v>0</v>
      </c>
      <c r="BV49" s="19">
        <f t="shared" si="34"/>
        <v>0</v>
      </c>
      <c r="BW49" s="19">
        <f t="shared" si="34"/>
        <v>0</v>
      </c>
      <c r="BX49" s="19">
        <f t="shared" si="34"/>
        <v>0</v>
      </c>
      <c r="BY49" s="19">
        <f t="shared" si="34"/>
        <v>0</v>
      </c>
      <c r="BZ49" s="19">
        <f t="shared" si="34"/>
        <v>0</v>
      </c>
      <c r="CA49" s="19">
        <f t="shared" si="34"/>
        <v>0</v>
      </c>
      <c r="CB49" s="19">
        <f t="shared" si="34"/>
        <v>0</v>
      </c>
      <c r="CC49" s="20">
        <f t="shared" si="34"/>
        <v>0</v>
      </c>
    </row>
    <row r="50" spans="2:81" ht="15">
      <c r="B50" s="174" t="s">
        <v>92</v>
      </c>
      <c r="C50" s="179" t="s">
        <v>93</v>
      </c>
      <c r="D50" s="72" t="s">
        <v>53</v>
      </c>
      <c r="E50" s="72">
        <f>SUM(Gosforth:Ermelo!E50)</f>
        <v>360</v>
      </c>
      <c r="F50" s="227" t="b">
        <f>(Gosforth!G50+Dalpark!G50+Leandra!G50+Trichardt!G50+Ermelo!G50)=G50</f>
        <v>1</v>
      </c>
      <c r="G50" s="122">
        <f t="shared" ref="G50:G56" si="35">+SUM(H50:CC50)</f>
        <v>0</v>
      </c>
      <c r="H50" s="120">
        <f>SUM(Gosforth:Ermelo!H50)</f>
        <v>0</v>
      </c>
      <c r="I50" s="13">
        <f>SUM(Gosforth:Ermelo!I50)</f>
        <v>0</v>
      </c>
      <c r="J50" s="120">
        <f>SUM(Gosforth:Ermelo!J50)</f>
        <v>0</v>
      </c>
      <c r="K50" s="12">
        <f>SUM(Gosforth:Ermelo!K50)</f>
        <v>0</v>
      </c>
      <c r="L50" s="12">
        <f>SUM(Gosforth:Ermelo!L50)</f>
        <v>0</v>
      </c>
      <c r="M50" s="12">
        <f>SUM(Gosforth:Ermelo!M50)</f>
        <v>0</v>
      </c>
      <c r="N50" s="12">
        <f>SUM(Gosforth:Ermelo!N50)</f>
        <v>0</v>
      </c>
      <c r="O50" s="12">
        <f>SUM(Gosforth:Ermelo!O50)</f>
        <v>0</v>
      </c>
      <c r="P50" s="12">
        <f>SUM(Gosforth:Ermelo!P50)</f>
        <v>0</v>
      </c>
      <c r="Q50" s="12">
        <f>SUM(Gosforth:Ermelo!Q50)</f>
        <v>0</v>
      </c>
      <c r="R50" s="12">
        <f>SUM(Gosforth:Ermelo!R50)</f>
        <v>0</v>
      </c>
      <c r="S50" s="12">
        <f>SUM(Gosforth:Ermelo!S50)</f>
        <v>0</v>
      </c>
      <c r="T50" s="12">
        <f>SUM(Gosforth:Ermelo!T50)</f>
        <v>0</v>
      </c>
      <c r="U50" s="13">
        <f>SUM(Gosforth:Ermelo!U50)</f>
        <v>0</v>
      </c>
      <c r="V50" s="14">
        <f>SUM(Gosforth:Ermelo!V50)</f>
        <v>0</v>
      </c>
      <c r="W50" s="12">
        <f>SUM(Gosforth:Ermelo!W50)</f>
        <v>0</v>
      </c>
      <c r="X50" s="12">
        <f>SUM(Gosforth:Ermelo!X50)</f>
        <v>0</v>
      </c>
      <c r="Y50" s="12">
        <f>SUM(Gosforth:Ermelo!Y50)</f>
        <v>0</v>
      </c>
      <c r="Z50" s="12">
        <f>SUM(Gosforth:Ermelo!Z50)</f>
        <v>0</v>
      </c>
      <c r="AA50" s="12">
        <f>SUM(Gosforth:Ermelo!AA50)</f>
        <v>0</v>
      </c>
      <c r="AB50" s="12">
        <f>SUM(Gosforth:Ermelo!AB50)</f>
        <v>0</v>
      </c>
      <c r="AC50" s="12">
        <f>SUM(Gosforth:Ermelo!AC50)</f>
        <v>0</v>
      </c>
      <c r="AD50" s="12">
        <f>SUM(Gosforth:Ermelo!AD50)</f>
        <v>0</v>
      </c>
      <c r="AE50" s="12">
        <f>SUM(Gosforth:Ermelo!AE50)</f>
        <v>0</v>
      </c>
      <c r="AF50" s="12">
        <f>SUM(Gosforth:Ermelo!AF50)</f>
        <v>0</v>
      </c>
      <c r="AG50" s="13">
        <f>SUM(Gosforth:Ermelo!AG50)</f>
        <v>0</v>
      </c>
      <c r="AH50" s="14">
        <f>SUM(Gosforth:Ermelo!AH50)</f>
        <v>0</v>
      </c>
      <c r="AI50" s="12">
        <f>SUM(Gosforth:Ermelo!AI50)</f>
        <v>0</v>
      </c>
      <c r="AJ50" s="12">
        <f>SUM(Gosforth:Ermelo!AJ50)</f>
        <v>0</v>
      </c>
      <c r="AK50" s="12">
        <f>SUM(Gosforth:Ermelo!AK50)</f>
        <v>0</v>
      </c>
      <c r="AL50" s="12">
        <f>SUM(Gosforth:Ermelo!AL50)</f>
        <v>0</v>
      </c>
      <c r="AM50" s="12">
        <f>SUM(Gosforth:Ermelo!AM50)</f>
        <v>0</v>
      </c>
      <c r="AN50" s="12">
        <f>SUM(Gosforth:Ermelo!AN50)</f>
        <v>0</v>
      </c>
      <c r="AO50" s="12">
        <f>SUM(Gosforth:Ermelo!AO50)</f>
        <v>0</v>
      </c>
      <c r="AP50" s="12">
        <f>SUM(Gosforth:Ermelo!AP50)</f>
        <v>0</v>
      </c>
      <c r="AQ50" s="12">
        <f>SUM(Gosforth:Ermelo!AQ50)</f>
        <v>0</v>
      </c>
      <c r="AR50" s="12">
        <f>SUM(Gosforth:Ermelo!AR50)</f>
        <v>0</v>
      </c>
      <c r="AS50" s="13">
        <f>SUM(Gosforth:Ermelo!AS50)</f>
        <v>0</v>
      </c>
      <c r="AT50" s="14">
        <f>SUM(Gosforth:Ermelo!AT50)</f>
        <v>0</v>
      </c>
      <c r="AU50" s="12">
        <f>SUM(Gosforth:Ermelo!AU50)</f>
        <v>0</v>
      </c>
      <c r="AV50" s="12">
        <f>SUM(Gosforth:Ermelo!AV50)</f>
        <v>0</v>
      </c>
      <c r="AW50" s="12">
        <f>SUM(Gosforth:Ermelo!AW50)</f>
        <v>0</v>
      </c>
      <c r="AX50" s="12">
        <f>SUM(Gosforth:Ermelo!AX50)</f>
        <v>0</v>
      </c>
      <c r="AY50" s="12">
        <f>SUM(Gosforth:Ermelo!AY50)</f>
        <v>0</v>
      </c>
      <c r="AZ50" s="12">
        <f>SUM(Gosforth:Ermelo!AZ50)</f>
        <v>0</v>
      </c>
      <c r="BA50" s="12">
        <f>SUM(Gosforth:Ermelo!BA50)</f>
        <v>0</v>
      </c>
      <c r="BB50" s="12">
        <f>SUM(Gosforth:Ermelo!BB50)</f>
        <v>0</v>
      </c>
      <c r="BC50" s="12">
        <f>SUM(Gosforth:Ermelo!BC50)</f>
        <v>0</v>
      </c>
      <c r="BD50" s="12">
        <f>SUM(Gosforth:Ermelo!BD50)</f>
        <v>0</v>
      </c>
      <c r="BE50" s="13">
        <f>SUM(Gosforth:Ermelo!BE50)</f>
        <v>0</v>
      </c>
      <c r="BF50" s="14">
        <f>SUM(Gosforth:Ermelo!BF50)</f>
        <v>0</v>
      </c>
      <c r="BG50" s="12">
        <f>SUM(Gosforth:Ermelo!BG50)</f>
        <v>0</v>
      </c>
      <c r="BH50" s="12">
        <f>SUM(Gosforth:Ermelo!BH50)</f>
        <v>0</v>
      </c>
      <c r="BI50" s="12">
        <f>SUM(Gosforth:Ermelo!BI50)</f>
        <v>0</v>
      </c>
      <c r="BJ50" s="12">
        <f>SUM(Gosforth:Ermelo!BJ50)</f>
        <v>0</v>
      </c>
      <c r="BK50" s="12">
        <f>SUM(Gosforth:Ermelo!BK50)</f>
        <v>0</v>
      </c>
      <c r="BL50" s="12">
        <f>SUM(Gosforth:Ermelo!BL50)</f>
        <v>0</v>
      </c>
      <c r="BM50" s="12">
        <f>SUM(Gosforth:Ermelo!BM50)</f>
        <v>0</v>
      </c>
      <c r="BN50" s="12">
        <f>SUM(Gosforth:Ermelo!BN50)</f>
        <v>0</v>
      </c>
      <c r="BO50" s="12">
        <f>SUM(Gosforth:Ermelo!BO50)</f>
        <v>0</v>
      </c>
      <c r="BP50" s="12">
        <f>SUM(Gosforth:Ermelo!BP50)</f>
        <v>0</v>
      </c>
      <c r="BQ50" s="13">
        <f>SUM(Gosforth:Ermelo!BQ50)</f>
        <v>0</v>
      </c>
      <c r="BR50" s="14">
        <f>SUM(Gosforth:Ermelo!BR50)</f>
        <v>0</v>
      </c>
      <c r="BS50" s="12">
        <f>SUM(Gosforth:Ermelo!BS50)</f>
        <v>0</v>
      </c>
      <c r="BT50" s="12">
        <f>SUM(Gosforth:Ermelo!BT50)</f>
        <v>0</v>
      </c>
      <c r="BU50" s="12">
        <f>SUM(Gosforth:Ermelo!BU50)</f>
        <v>0</v>
      </c>
      <c r="BV50" s="12">
        <f>SUM(Gosforth:Ermelo!BV50)</f>
        <v>0</v>
      </c>
      <c r="BW50" s="12">
        <f>SUM(Gosforth:Ermelo!BW50)</f>
        <v>0</v>
      </c>
      <c r="BX50" s="12">
        <f>SUM(Gosforth:Ermelo!BX50)</f>
        <v>0</v>
      </c>
      <c r="BY50" s="12">
        <f>SUM(Gosforth:Ermelo!BY50)</f>
        <v>0</v>
      </c>
      <c r="BZ50" s="12">
        <f>SUM(Gosforth:Ermelo!BZ50)</f>
        <v>0</v>
      </c>
      <c r="CA50" s="12">
        <f>SUM(Gosforth:Ermelo!CA50)</f>
        <v>0</v>
      </c>
      <c r="CB50" s="12">
        <f>SUM(Gosforth:Ermelo!CB50)</f>
        <v>0</v>
      </c>
      <c r="CC50" s="13">
        <f>SUM(Gosforth:Ermelo!CC50)</f>
        <v>0</v>
      </c>
    </row>
    <row r="51" spans="2:81" ht="15">
      <c r="B51" s="174" t="s">
        <v>94</v>
      </c>
      <c r="C51" s="175" t="s">
        <v>95</v>
      </c>
      <c r="D51" s="72" t="s">
        <v>53</v>
      </c>
      <c r="E51" s="72">
        <f>SUM(Gosforth:Ermelo!E51)</f>
        <v>360</v>
      </c>
      <c r="F51" s="227" t="b">
        <f>(Gosforth!G51+Dalpark!G51+Leandra!G51+Trichardt!G51+Ermelo!G51)=G51</f>
        <v>1</v>
      </c>
      <c r="G51" s="122">
        <f t="shared" si="35"/>
        <v>0</v>
      </c>
      <c r="H51" s="120">
        <f>SUM(Gosforth:Ermelo!H51)</f>
        <v>0</v>
      </c>
      <c r="I51" s="13">
        <f>SUM(Gosforth:Ermelo!I51)</f>
        <v>0</v>
      </c>
      <c r="J51" s="120">
        <f>SUM(Gosforth:Ermelo!J51)</f>
        <v>0</v>
      </c>
      <c r="K51" s="12">
        <f>SUM(Gosforth:Ermelo!K51)</f>
        <v>0</v>
      </c>
      <c r="L51" s="12">
        <f>SUM(Gosforth:Ermelo!L51)</f>
        <v>0</v>
      </c>
      <c r="M51" s="12">
        <f>SUM(Gosforth:Ermelo!M51)</f>
        <v>0</v>
      </c>
      <c r="N51" s="12">
        <f>SUM(Gosforth:Ermelo!N51)</f>
        <v>0</v>
      </c>
      <c r="O51" s="12">
        <f>SUM(Gosforth:Ermelo!O51)</f>
        <v>0</v>
      </c>
      <c r="P51" s="12">
        <f>SUM(Gosforth:Ermelo!P51)</f>
        <v>0</v>
      </c>
      <c r="Q51" s="12">
        <f>SUM(Gosforth:Ermelo!Q51)</f>
        <v>0</v>
      </c>
      <c r="R51" s="12">
        <f>SUM(Gosforth:Ermelo!R51)</f>
        <v>0</v>
      </c>
      <c r="S51" s="12">
        <f>SUM(Gosforth:Ermelo!S51)</f>
        <v>0</v>
      </c>
      <c r="T51" s="12">
        <f>SUM(Gosforth:Ermelo!T51)</f>
        <v>0</v>
      </c>
      <c r="U51" s="13">
        <f>SUM(Gosforth:Ermelo!U51)</f>
        <v>0</v>
      </c>
      <c r="V51" s="14">
        <f>SUM(Gosforth:Ermelo!V51)</f>
        <v>0</v>
      </c>
      <c r="W51" s="12">
        <f>SUM(Gosforth:Ermelo!W51)</f>
        <v>0</v>
      </c>
      <c r="X51" s="12">
        <f>SUM(Gosforth:Ermelo!X51)</f>
        <v>0</v>
      </c>
      <c r="Y51" s="12">
        <f>SUM(Gosforth:Ermelo!Y51)</f>
        <v>0</v>
      </c>
      <c r="Z51" s="12">
        <f>SUM(Gosforth:Ermelo!Z51)</f>
        <v>0</v>
      </c>
      <c r="AA51" s="12">
        <f>SUM(Gosforth:Ermelo!AA51)</f>
        <v>0</v>
      </c>
      <c r="AB51" s="12">
        <f>SUM(Gosforth:Ermelo!AB51)</f>
        <v>0</v>
      </c>
      <c r="AC51" s="12">
        <f>SUM(Gosforth:Ermelo!AC51)</f>
        <v>0</v>
      </c>
      <c r="AD51" s="12">
        <f>SUM(Gosforth:Ermelo!AD51)</f>
        <v>0</v>
      </c>
      <c r="AE51" s="12">
        <f>SUM(Gosforth:Ermelo!AE51)</f>
        <v>0</v>
      </c>
      <c r="AF51" s="12">
        <f>SUM(Gosforth:Ermelo!AF51)</f>
        <v>0</v>
      </c>
      <c r="AG51" s="13">
        <f>SUM(Gosforth:Ermelo!AG51)</f>
        <v>0</v>
      </c>
      <c r="AH51" s="14">
        <f>SUM(Gosforth:Ermelo!AH51)</f>
        <v>0</v>
      </c>
      <c r="AI51" s="12">
        <f>SUM(Gosforth:Ermelo!AI51)</f>
        <v>0</v>
      </c>
      <c r="AJ51" s="12">
        <f>SUM(Gosforth:Ermelo!AJ51)</f>
        <v>0</v>
      </c>
      <c r="AK51" s="12">
        <f>SUM(Gosforth:Ermelo!AK51)</f>
        <v>0</v>
      </c>
      <c r="AL51" s="12">
        <f>SUM(Gosforth:Ermelo!AL51)</f>
        <v>0</v>
      </c>
      <c r="AM51" s="12">
        <f>SUM(Gosforth:Ermelo!AM51)</f>
        <v>0</v>
      </c>
      <c r="AN51" s="12">
        <f>SUM(Gosforth:Ermelo!AN51)</f>
        <v>0</v>
      </c>
      <c r="AO51" s="12">
        <f>SUM(Gosforth:Ermelo!AO51)</f>
        <v>0</v>
      </c>
      <c r="AP51" s="12">
        <f>SUM(Gosforth:Ermelo!AP51)</f>
        <v>0</v>
      </c>
      <c r="AQ51" s="12">
        <f>SUM(Gosforth:Ermelo!AQ51)</f>
        <v>0</v>
      </c>
      <c r="AR51" s="12">
        <f>SUM(Gosforth:Ermelo!AR51)</f>
        <v>0</v>
      </c>
      <c r="AS51" s="13">
        <f>SUM(Gosforth:Ermelo!AS51)</f>
        <v>0</v>
      </c>
      <c r="AT51" s="14">
        <f>SUM(Gosforth:Ermelo!AT51)</f>
        <v>0</v>
      </c>
      <c r="AU51" s="12">
        <f>SUM(Gosforth:Ermelo!AU51)</f>
        <v>0</v>
      </c>
      <c r="AV51" s="12">
        <f>SUM(Gosforth:Ermelo!AV51)</f>
        <v>0</v>
      </c>
      <c r="AW51" s="12">
        <f>SUM(Gosforth:Ermelo!AW51)</f>
        <v>0</v>
      </c>
      <c r="AX51" s="12">
        <f>SUM(Gosforth:Ermelo!AX51)</f>
        <v>0</v>
      </c>
      <c r="AY51" s="12">
        <f>SUM(Gosforth:Ermelo!AY51)</f>
        <v>0</v>
      </c>
      <c r="AZ51" s="12">
        <f>SUM(Gosforth:Ermelo!AZ51)</f>
        <v>0</v>
      </c>
      <c r="BA51" s="12">
        <f>SUM(Gosforth:Ermelo!BA51)</f>
        <v>0</v>
      </c>
      <c r="BB51" s="12">
        <f>SUM(Gosforth:Ermelo!BB51)</f>
        <v>0</v>
      </c>
      <c r="BC51" s="12">
        <f>SUM(Gosforth:Ermelo!BC51)</f>
        <v>0</v>
      </c>
      <c r="BD51" s="12">
        <f>SUM(Gosforth:Ermelo!BD51)</f>
        <v>0</v>
      </c>
      <c r="BE51" s="13">
        <f>SUM(Gosforth:Ermelo!BE51)</f>
        <v>0</v>
      </c>
      <c r="BF51" s="14">
        <f>SUM(Gosforth:Ermelo!BF51)</f>
        <v>0</v>
      </c>
      <c r="BG51" s="12">
        <f>SUM(Gosforth:Ermelo!BG51)</f>
        <v>0</v>
      </c>
      <c r="BH51" s="12">
        <f>SUM(Gosforth:Ermelo!BH51)</f>
        <v>0</v>
      </c>
      <c r="BI51" s="12">
        <f>SUM(Gosforth:Ermelo!BI51)</f>
        <v>0</v>
      </c>
      <c r="BJ51" s="12">
        <f>SUM(Gosforth:Ermelo!BJ51)</f>
        <v>0</v>
      </c>
      <c r="BK51" s="12">
        <f>SUM(Gosforth:Ermelo!BK51)</f>
        <v>0</v>
      </c>
      <c r="BL51" s="12">
        <f>SUM(Gosforth:Ermelo!BL51)</f>
        <v>0</v>
      </c>
      <c r="BM51" s="12">
        <f>SUM(Gosforth:Ermelo!BM51)</f>
        <v>0</v>
      </c>
      <c r="BN51" s="12">
        <f>SUM(Gosforth:Ermelo!BN51)</f>
        <v>0</v>
      </c>
      <c r="BO51" s="12">
        <f>SUM(Gosforth:Ermelo!BO51)</f>
        <v>0</v>
      </c>
      <c r="BP51" s="12">
        <f>SUM(Gosforth:Ermelo!BP51)</f>
        <v>0</v>
      </c>
      <c r="BQ51" s="13">
        <f>SUM(Gosforth:Ermelo!BQ51)</f>
        <v>0</v>
      </c>
      <c r="BR51" s="14">
        <f>SUM(Gosforth:Ermelo!BR51)</f>
        <v>0</v>
      </c>
      <c r="BS51" s="12">
        <f>SUM(Gosforth:Ermelo!BS51)</f>
        <v>0</v>
      </c>
      <c r="BT51" s="12">
        <f>SUM(Gosforth:Ermelo!BT51)</f>
        <v>0</v>
      </c>
      <c r="BU51" s="12">
        <f>SUM(Gosforth:Ermelo!BU51)</f>
        <v>0</v>
      </c>
      <c r="BV51" s="12">
        <f>SUM(Gosforth:Ermelo!BV51)</f>
        <v>0</v>
      </c>
      <c r="BW51" s="12">
        <f>SUM(Gosforth:Ermelo!BW51)</f>
        <v>0</v>
      </c>
      <c r="BX51" s="12">
        <f>SUM(Gosforth:Ermelo!BX51)</f>
        <v>0</v>
      </c>
      <c r="BY51" s="12">
        <f>SUM(Gosforth:Ermelo!BY51)</f>
        <v>0</v>
      </c>
      <c r="BZ51" s="12">
        <f>SUM(Gosforth:Ermelo!BZ51)</f>
        <v>0</v>
      </c>
      <c r="CA51" s="12">
        <f>SUM(Gosforth:Ermelo!CA51)</f>
        <v>0</v>
      </c>
      <c r="CB51" s="12">
        <f>SUM(Gosforth:Ermelo!CB51)</f>
        <v>0</v>
      </c>
      <c r="CC51" s="13">
        <f>SUM(Gosforth:Ermelo!CC51)</f>
        <v>0</v>
      </c>
    </row>
    <row r="52" spans="2:81" ht="15">
      <c r="B52" s="174" t="s">
        <v>96</v>
      </c>
      <c r="C52" s="175" t="s">
        <v>97</v>
      </c>
      <c r="D52" s="72" t="s">
        <v>53</v>
      </c>
      <c r="E52" s="72">
        <f>SUM(Gosforth:Ermelo!E52)</f>
        <v>360</v>
      </c>
      <c r="F52" s="227" t="b">
        <f>(Gosforth!G52+Dalpark!G52+Leandra!G52+Trichardt!G52+Ermelo!G52)=G52</f>
        <v>1</v>
      </c>
      <c r="G52" s="122">
        <f t="shared" si="35"/>
        <v>0</v>
      </c>
      <c r="H52" s="120">
        <f>SUM(Gosforth:Ermelo!H52)</f>
        <v>0</v>
      </c>
      <c r="I52" s="13">
        <f>SUM(Gosforth:Ermelo!I52)</f>
        <v>0</v>
      </c>
      <c r="J52" s="120">
        <f>SUM(Gosforth:Ermelo!J52)</f>
        <v>0</v>
      </c>
      <c r="K52" s="12">
        <f>SUM(Gosforth:Ermelo!K52)</f>
        <v>0</v>
      </c>
      <c r="L52" s="12">
        <f>SUM(Gosforth:Ermelo!L52)</f>
        <v>0</v>
      </c>
      <c r="M52" s="12">
        <f>SUM(Gosforth:Ermelo!M52)</f>
        <v>0</v>
      </c>
      <c r="N52" s="12">
        <f>SUM(Gosforth:Ermelo!N52)</f>
        <v>0</v>
      </c>
      <c r="O52" s="12">
        <f>SUM(Gosforth:Ermelo!O52)</f>
        <v>0</v>
      </c>
      <c r="P52" s="12">
        <f>SUM(Gosforth:Ermelo!P52)</f>
        <v>0</v>
      </c>
      <c r="Q52" s="12">
        <f>SUM(Gosforth:Ermelo!Q52)</f>
        <v>0</v>
      </c>
      <c r="R52" s="12">
        <f>SUM(Gosforth:Ermelo!R52)</f>
        <v>0</v>
      </c>
      <c r="S52" s="12">
        <f>SUM(Gosforth:Ermelo!S52)</f>
        <v>0</v>
      </c>
      <c r="T52" s="12">
        <f>SUM(Gosforth:Ermelo!T52)</f>
        <v>0</v>
      </c>
      <c r="U52" s="13">
        <f>SUM(Gosforth:Ermelo!U52)</f>
        <v>0</v>
      </c>
      <c r="V52" s="14">
        <f>SUM(Gosforth:Ermelo!V52)</f>
        <v>0</v>
      </c>
      <c r="W52" s="12">
        <f>SUM(Gosforth:Ermelo!W52)</f>
        <v>0</v>
      </c>
      <c r="X52" s="12">
        <f>SUM(Gosforth:Ermelo!X52)</f>
        <v>0</v>
      </c>
      <c r="Y52" s="12">
        <f>SUM(Gosforth:Ermelo!Y52)</f>
        <v>0</v>
      </c>
      <c r="Z52" s="12">
        <f>SUM(Gosforth:Ermelo!Z52)</f>
        <v>0</v>
      </c>
      <c r="AA52" s="12">
        <f>SUM(Gosforth:Ermelo!AA52)</f>
        <v>0</v>
      </c>
      <c r="AB52" s="12">
        <f>SUM(Gosforth:Ermelo!AB52)</f>
        <v>0</v>
      </c>
      <c r="AC52" s="12">
        <f>SUM(Gosforth:Ermelo!AC52)</f>
        <v>0</v>
      </c>
      <c r="AD52" s="12">
        <f>SUM(Gosforth:Ermelo!AD52)</f>
        <v>0</v>
      </c>
      <c r="AE52" s="12">
        <f>SUM(Gosforth:Ermelo!AE52)</f>
        <v>0</v>
      </c>
      <c r="AF52" s="12">
        <f>SUM(Gosforth:Ermelo!AF52)</f>
        <v>0</v>
      </c>
      <c r="AG52" s="13">
        <f>SUM(Gosforth:Ermelo!AG52)</f>
        <v>0</v>
      </c>
      <c r="AH52" s="14">
        <f>SUM(Gosforth:Ermelo!AH52)</f>
        <v>0</v>
      </c>
      <c r="AI52" s="12">
        <f>SUM(Gosforth:Ermelo!AI52)</f>
        <v>0</v>
      </c>
      <c r="AJ52" s="12">
        <f>SUM(Gosforth:Ermelo!AJ52)</f>
        <v>0</v>
      </c>
      <c r="AK52" s="12">
        <f>SUM(Gosforth:Ermelo!AK52)</f>
        <v>0</v>
      </c>
      <c r="AL52" s="12">
        <f>SUM(Gosforth:Ermelo!AL52)</f>
        <v>0</v>
      </c>
      <c r="AM52" s="12">
        <f>SUM(Gosforth:Ermelo!AM52)</f>
        <v>0</v>
      </c>
      <c r="AN52" s="12">
        <f>SUM(Gosforth:Ermelo!AN52)</f>
        <v>0</v>
      </c>
      <c r="AO52" s="12">
        <f>SUM(Gosforth:Ermelo!AO52)</f>
        <v>0</v>
      </c>
      <c r="AP52" s="12">
        <f>SUM(Gosforth:Ermelo!AP52)</f>
        <v>0</v>
      </c>
      <c r="AQ52" s="12">
        <f>SUM(Gosforth:Ermelo!AQ52)</f>
        <v>0</v>
      </c>
      <c r="AR52" s="12">
        <f>SUM(Gosforth:Ermelo!AR52)</f>
        <v>0</v>
      </c>
      <c r="AS52" s="13">
        <f>SUM(Gosforth:Ermelo!AS52)</f>
        <v>0</v>
      </c>
      <c r="AT52" s="14">
        <f>SUM(Gosforth:Ermelo!AT52)</f>
        <v>0</v>
      </c>
      <c r="AU52" s="12">
        <f>SUM(Gosforth:Ermelo!AU52)</f>
        <v>0</v>
      </c>
      <c r="AV52" s="12">
        <f>SUM(Gosforth:Ermelo!AV52)</f>
        <v>0</v>
      </c>
      <c r="AW52" s="12">
        <f>SUM(Gosforth:Ermelo!AW52)</f>
        <v>0</v>
      </c>
      <c r="AX52" s="12">
        <f>SUM(Gosforth:Ermelo!AX52)</f>
        <v>0</v>
      </c>
      <c r="AY52" s="12">
        <f>SUM(Gosforth:Ermelo!AY52)</f>
        <v>0</v>
      </c>
      <c r="AZ52" s="12">
        <f>SUM(Gosforth:Ermelo!AZ52)</f>
        <v>0</v>
      </c>
      <c r="BA52" s="12">
        <f>SUM(Gosforth:Ermelo!BA52)</f>
        <v>0</v>
      </c>
      <c r="BB52" s="12">
        <f>SUM(Gosforth:Ermelo!BB52)</f>
        <v>0</v>
      </c>
      <c r="BC52" s="12">
        <f>SUM(Gosforth:Ermelo!BC52)</f>
        <v>0</v>
      </c>
      <c r="BD52" s="12">
        <f>SUM(Gosforth:Ermelo!BD52)</f>
        <v>0</v>
      </c>
      <c r="BE52" s="13">
        <f>SUM(Gosforth:Ermelo!BE52)</f>
        <v>0</v>
      </c>
      <c r="BF52" s="14">
        <f>SUM(Gosforth:Ermelo!BF52)</f>
        <v>0</v>
      </c>
      <c r="BG52" s="12">
        <f>SUM(Gosforth:Ermelo!BG52)</f>
        <v>0</v>
      </c>
      <c r="BH52" s="12">
        <f>SUM(Gosforth:Ermelo!BH52)</f>
        <v>0</v>
      </c>
      <c r="BI52" s="12">
        <f>SUM(Gosforth:Ermelo!BI52)</f>
        <v>0</v>
      </c>
      <c r="BJ52" s="12">
        <f>SUM(Gosforth:Ermelo!BJ52)</f>
        <v>0</v>
      </c>
      <c r="BK52" s="12">
        <f>SUM(Gosforth:Ermelo!BK52)</f>
        <v>0</v>
      </c>
      <c r="BL52" s="12">
        <f>SUM(Gosforth:Ermelo!BL52)</f>
        <v>0</v>
      </c>
      <c r="BM52" s="12">
        <f>SUM(Gosforth:Ermelo!BM52)</f>
        <v>0</v>
      </c>
      <c r="BN52" s="12">
        <f>SUM(Gosforth:Ermelo!BN52)</f>
        <v>0</v>
      </c>
      <c r="BO52" s="12">
        <f>SUM(Gosforth:Ermelo!BO52)</f>
        <v>0</v>
      </c>
      <c r="BP52" s="12">
        <f>SUM(Gosforth:Ermelo!BP52)</f>
        <v>0</v>
      </c>
      <c r="BQ52" s="13">
        <f>SUM(Gosforth:Ermelo!BQ52)</f>
        <v>0</v>
      </c>
      <c r="BR52" s="14">
        <f>SUM(Gosforth:Ermelo!BR52)</f>
        <v>0</v>
      </c>
      <c r="BS52" s="12">
        <f>SUM(Gosforth:Ermelo!BS52)</f>
        <v>0</v>
      </c>
      <c r="BT52" s="12">
        <f>SUM(Gosforth:Ermelo!BT52)</f>
        <v>0</v>
      </c>
      <c r="BU52" s="12">
        <f>SUM(Gosforth:Ermelo!BU52)</f>
        <v>0</v>
      </c>
      <c r="BV52" s="12">
        <f>SUM(Gosforth:Ermelo!BV52)</f>
        <v>0</v>
      </c>
      <c r="BW52" s="12">
        <f>SUM(Gosforth:Ermelo!BW52)</f>
        <v>0</v>
      </c>
      <c r="BX52" s="12">
        <f>SUM(Gosforth:Ermelo!BX52)</f>
        <v>0</v>
      </c>
      <c r="BY52" s="12">
        <f>SUM(Gosforth:Ermelo!BY52)</f>
        <v>0</v>
      </c>
      <c r="BZ52" s="12">
        <f>SUM(Gosforth:Ermelo!BZ52)</f>
        <v>0</v>
      </c>
      <c r="CA52" s="12">
        <f>SUM(Gosforth:Ermelo!CA52)</f>
        <v>0</v>
      </c>
      <c r="CB52" s="12">
        <f>SUM(Gosforth:Ermelo!CB52)</f>
        <v>0</v>
      </c>
      <c r="CC52" s="13">
        <f>SUM(Gosforth:Ermelo!CC52)</f>
        <v>0</v>
      </c>
    </row>
    <row r="53" spans="2:81" ht="15">
      <c r="B53" s="174" t="s">
        <v>98</v>
      </c>
      <c r="C53" s="175" t="s">
        <v>99</v>
      </c>
      <c r="D53" s="72" t="s">
        <v>53</v>
      </c>
      <c r="E53" s="72">
        <f>SUM(Gosforth:Ermelo!E53)</f>
        <v>360</v>
      </c>
      <c r="F53" s="227" t="b">
        <f>(Gosforth!G53+Dalpark!G53+Leandra!G53+Trichardt!G53+Ermelo!G53)=G53</f>
        <v>1</v>
      </c>
      <c r="G53" s="122">
        <f t="shared" si="35"/>
        <v>0</v>
      </c>
      <c r="H53" s="120">
        <f>SUM(Gosforth:Ermelo!H53)</f>
        <v>0</v>
      </c>
      <c r="I53" s="13">
        <f>SUM(Gosforth:Ermelo!I53)</f>
        <v>0</v>
      </c>
      <c r="J53" s="120">
        <f>SUM(Gosforth:Ermelo!J53)</f>
        <v>0</v>
      </c>
      <c r="K53" s="12">
        <f>SUM(Gosforth:Ermelo!K53)</f>
        <v>0</v>
      </c>
      <c r="L53" s="12">
        <f>SUM(Gosforth:Ermelo!L53)</f>
        <v>0</v>
      </c>
      <c r="M53" s="12">
        <f>SUM(Gosforth:Ermelo!M53)</f>
        <v>0</v>
      </c>
      <c r="N53" s="12">
        <f>SUM(Gosforth:Ermelo!N53)</f>
        <v>0</v>
      </c>
      <c r="O53" s="12">
        <f>SUM(Gosforth:Ermelo!O53)</f>
        <v>0</v>
      </c>
      <c r="P53" s="12">
        <f>SUM(Gosforth:Ermelo!P53)</f>
        <v>0</v>
      </c>
      <c r="Q53" s="12">
        <f>SUM(Gosforth:Ermelo!Q53)</f>
        <v>0</v>
      </c>
      <c r="R53" s="12">
        <f>SUM(Gosforth:Ermelo!R53)</f>
        <v>0</v>
      </c>
      <c r="S53" s="12">
        <f>SUM(Gosforth:Ermelo!S53)</f>
        <v>0</v>
      </c>
      <c r="T53" s="12">
        <f>SUM(Gosforth:Ermelo!T53)</f>
        <v>0</v>
      </c>
      <c r="U53" s="13">
        <f>SUM(Gosforth:Ermelo!U53)</f>
        <v>0</v>
      </c>
      <c r="V53" s="14">
        <f>SUM(Gosforth:Ermelo!V53)</f>
        <v>0</v>
      </c>
      <c r="W53" s="12">
        <f>SUM(Gosforth:Ermelo!W53)</f>
        <v>0</v>
      </c>
      <c r="X53" s="12">
        <f>SUM(Gosforth:Ermelo!X53)</f>
        <v>0</v>
      </c>
      <c r="Y53" s="12">
        <f>SUM(Gosforth:Ermelo!Y53)</f>
        <v>0</v>
      </c>
      <c r="Z53" s="12">
        <f>SUM(Gosforth:Ermelo!Z53)</f>
        <v>0</v>
      </c>
      <c r="AA53" s="12">
        <f>SUM(Gosforth:Ermelo!AA53)</f>
        <v>0</v>
      </c>
      <c r="AB53" s="12">
        <f>SUM(Gosforth:Ermelo!AB53)</f>
        <v>0</v>
      </c>
      <c r="AC53" s="12">
        <f>SUM(Gosforth:Ermelo!AC53)</f>
        <v>0</v>
      </c>
      <c r="AD53" s="12">
        <f>SUM(Gosforth:Ermelo!AD53)</f>
        <v>0</v>
      </c>
      <c r="AE53" s="12">
        <f>SUM(Gosforth:Ermelo!AE53)</f>
        <v>0</v>
      </c>
      <c r="AF53" s="12">
        <f>SUM(Gosforth:Ermelo!AF53)</f>
        <v>0</v>
      </c>
      <c r="AG53" s="13">
        <f>SUM(Gosforth:Ermelo!AG53)</f>
        <v>0</v>
      </c>
      <c r="AH53" s="14">
        <f>SUM(Gosforth:Ermelo!AH53)</f>
        <v>0</v>
      </c>
      <c r="AI53" s="12">
        <f>SUM(Gosforth:Ermelo!AI53)</f>
        <v>0</v>
      </c>
      <c r="AJ53" s="12">
        <f>SUM(Gosforth:Ermelo!AJ53)</f>
        <v>0</v>
      </c>
      <c r="AK53" s="12">
        <f>SUM(Gosforth:Ermelo!AK53)</f>
        <v>0</v>
      </c>
      <c r="AL53" s="12">
        <f>SUM(Gosforth:Ermelo!AL53)</f>
        <v>0</v>
      </c>
      <c r="AM53" s="12">
        <f>SUM(Gosforth:Ermelo!AM53)</f>
        <v>0</v>
      </c>
      <c r="AN53" s="12">
        <f>SUM(Gosforth:Ermelo!AN53)</f>
        <v>0</v>
      </c>
      <c r="AO53" s="12">
        <f>SUM(Gosforth:Ermelo!AO53)</f>
        <v>0</v>
      </c>
      <c r="AP53" s="12">
        <f>SUM(Gosforth:Ermelo!AP53)</f>
        <v>0</v>
      </c>
      <c r="AQ53" s="12">
        <f>SUM(Gosforth:Ermelo!AQ53)</f>
        <v>0</v>
      </c>
      <c r="AR53" s="12">
        <f>SUM(Gosforth:Ermelo!AR53)</f>
        <v>0</v>
      </c>
      <c r="AS53" s="13">
        <f>SUM(Gosforth:Ermelo!AS53)</f>
        <v>0</v>
      </c>
      <c r="AT53" s="14">
        <f>SUM(Gosforth:Ermelo!AT53)</f>
        <v>0</v>
      </c>
      <c r="AU53" s="12">
        <f>SUM(Gosforth:Ermelo!AU53)</f>
        <v>0</v>
      </c>
      <c r="AV53" s="12">
        <f>SUM(Gosforth:Ermelo!AV53)</f>
        <v>0</v>
      </c>
      <c r="AW53" s="12">
        <f>SUM(Gosforth:Ermelo!AW53)</f>
        <v>0</v>
      </c>
      <c r="AX53" s="12">
        <f>SUM(Gosforth:Ermelo!AX53)</f>
        <v>0</v>
      </c>
      <c r="AY53" s="12">
        <f>SUM(Gosforth:Ermelo!AY53)</f>
        <v>0</v>
      </c>
      <c r="AZ53" s="12">
        <f>SUM(Gosforth:Ermelo!AZ53)</f>
        <v>0</v>
      </c>
      <c r="BA53" s="12">
        <f>SUM(Gosforth:Ermelo!BA53)</f>
        <v>0</v>
      </c>
      <c r="BB53" s="12">
        <f>SUM(Gosforth:Ermelo!BB53)</f>
        <v>0</v>
      </c>
      <c r="BC53" s="12">
        <f>SUM(Gosforth:Ermelo!BC53)</f>
        <v>0</v>
      </c>
      <c r="BD53" s="12">
        <f>SUM(Gosforth:Ermelo!BD53)</f>
        <v>0</v>
      </c>
      <c r="BE53" s="13">
        <f>SUM(Gosforth:Ermelo!BE53)</f>
        <v>0</v>
      </c>
      <c r="BF53" s="14">
        <f>SUM(Gosforth:Ermelo!BF53)</f>
        <v>0</v>
      </c>
      <c r="BG53" s="12">
        <f>SUM(Gosforth:Ermelo!BG53)</f>
        <v>0</v>
      </c>
      <c r="BH53" s="12">
        <f>SUM(Gosforth:Ermelo!BH53)</f>
        <v>0</v>
      </c>
      <c r="BI53" s="12">
        <f>SUM(Gosforth:Ermelo!BI53)</f>
        <v>0</v>
      </c>
      <c r="BJ53" s="12">
        <f>SUM(Gosforth:Ermelo!BJ53)</f>
        <v>0</v>
      </c>
      <c r="BK53" s="12">
        <f>SUM(Gosforth:Ermelo!BK53)</f>
        <v>0</v>
      </c>
      <c r="BL53" s="12">
        <f>SUM(Gosforth:Ermelo!BL53)</f>
        <v>0</v>
      </c>
      <c r="BM53" s="12">
        <f>SUM(Gosforth:Ermelo!BM53)</f>
        <v>0</v>
      </c>
      <c r="BN53" s="12">
        <f>SUM(Gosforth:Ermelo!BN53)</f>
        <v>0</v>
      </c>
      <c r="BO53" s="12">
        <f>SUM(Gosforth:Ermelo!BO53)</f>
        <v>0</v>
      </c>
      <c r="BP53" s="12">
        <f>SUM(Gosforth:Ermelo!BP53)</f>
        <v>0</v>
      </c>
      <c r="BQ53" s="13">
        <f>SUM(Gosforth:Ermelo!BQ53)</f>
        <v>0</v>
      </c>
      <c r="BR53" s="14">
        <f>SUM(Gosforth:Ermelo!BR53)</f>
        <v>0</v>
      </c>
      <c r="BS53" s="12">
        <f>SUM(Gosforth:Ermelo!BS53)</f>
        <v>0</v>
      </c>
      <c r="BT53" s="12">
        <f>SUM(Gosforth:Ermelo!BT53)</f>
        <v>0</v>
      </c>
      <c r="BU53" s="12">
        <f>SUM(Gosforth:Ermelo!BU53)</f>
        <v>0</v>
      </c>
      <c r="BV53" s="12">
        <f>SUM(Gosforth:Ermelo!BV53)</f>
        <v>0</v>
      </c>
      <c r="BW53" s="12">
        <f>SUM(Gosforth:Ermelo!BW53)</f>
        <v>0</v>
      </c>
      <c r="BX53" s="12">
        <f>SUM(Gosforth:Ermelo!BX53)</f>
        <v>0</v>
      </c>
      <c r="BY53" s="12">
        <f>SUM(Gosforth:Ermelo!BY53)</f>
        <v>0</v>
      </c>
      <c r="BZ53" s="12">
        <f>SUM(Gosforth:Ermelo!BZ53)</f>
        <v>0</v>
      </c>
      <c r="CA53" s="12">
        <f>SUM(Gosforth:Ermelo!CA53)</f>
        <v>0</v>
      </c>
      <c r="CB53" s="12">
        <f>SUM(Gosforth:Ermelo!CB53)</f>
        <v>0</v>
      </c>
      <c r="CC53" s="13">
        <f>SUM(Gosforth:Ermelo!CC53)</f>
        <v>0</v>
      </c>
    </row>
    <row r="54" spans="2:81" ht="15">
      <c r="B54" s="174" t="s">
        <v>100</v>
      </c>
      <c r="C54" s="175" t="s">
        <v>101</v>
      </c>
      <c r="D54" s="72" t="s">
        <v>53</v>
      </c>
      <c r="E54" s="72">
        <f>SUM(Gosforth:Ermelo!E54)</f>
        <v>360</v>
      </c>
      <c r="F54" s="227" t="b">
        <f>(Gosforth!G54+Dalpark!G54+Leandra!G54+Trichardt!G54+Ermelo!G54)=G54</f>
        <v>1</v>
      </c>
      <c r="G54" s="122">
        <f t="shared" si="35"/>
        <v>0</v>
      </c>
      <c r="H54" s="120">
        <f>SUM(Gosforth:Ermelo!H54)</f>
        <v>0</v>
      </c>
      <c r="I54" s="13">
        <f>SUM(Gosforth:Ermelo!I54)</f>
        <v>0</v>
      </c>
      <c r="J54" s="120">
        <f>SUM(Gosforth:Ermelo!J54)</f>
        <v>0</v>
      </c>
      <c r="K54" s="12">
        <f>SUM(Gosforth:Ermelo!K54)</f>
        <v>0</v>
      </c>
      <c r="L54" s="12">
        <f>SUM(Gosforth:Ermelo!L54)</f>
        <v>0</v>
      </c>
      <c r="M54" s="12">
        <f>SUM(Gosforth:Ermelo!M54)</f>
        <v>0</v>
      </c>
      <c r="N54" s="12">
        <f>SUM(Gosforth:Ermelo!N54)</f>
        <v>0</v>
      </c>
      <c r="O54" s="12">
        <f>SUM(Gosforth:Ermelo!O54)</f>
        <v>0</v>
      </c>
      <c r="P54" s="12">
        <f>SUM(Gosforth:Ermelo!P54)</f>
        <v>0</v>
      </c>
      <c r="Q54" s="12">
        <f>SUM(Gosforth:Ermelo!Q54)</f>
        <v>0</v>
      </c>
      <c r="R54" s="12">
        <f>SUM(Gosforth:Ermelo!R54)</f>
        <v>0</v>
      </c>
      <c r="S54" s="12">
        <f>SUM(Gosforth:Ermelo!S54)</f>
        <v>0</v>
      </c>
      <c r="T54" s="12">
        <f>SUM(Gosforth:Ermelo!T54)</f>
        <v>0</v>
      </c>
      <c r="U54" s="13">
        <f>SUM(Gosforth:Ermelo!U54)</f>
        <v>0</v>
      </c>
      <c r="V54" s="14">
        <f>SUM(Gosforth:Ermelo!V54)</f>
        <v>0</v>
      </c>
      <c r="W54" s="12">
        <f>SUM(Gosforth:Ermelo!W54)</f>
        <v>0</v>
      </c>
      <c r="X54" s="12">
        <f>SUM(Gosforth:Ermelo!X54)</f>
        <v>0</v>
      </c>
      <c r="Y54" s="12">
        <f>SUM(Gosforth:Ermelo!Y54)</f>
        <v>0</v>
      </c>
      <c r="Z54" s="12">
        <f>SUM(Gosforth:Ermelo!Z54)</f>
        <v>0</v>
      </c>
      <c r="AA54" s="12">
        <f>SUM(Gosforth:Ermelo!AA54)</f>
        <v>0</v>
      </c>
      <c r="AB54" s="12">
        <f>SUM(Gosforth:Ermelo!AB54)</f>
        <v>0</v>
      </c>
      <c r="AC54" s="12">
        <f>SUM(Gosforth:Ermelo!AC54)</f>
        <v>0</v>
      </c>
      <c r="AD54" s="12">
        <f>SUM(Gosforth:Ermelo!AD54)</f>
        <v>0</v>
      </c>
      <c r="AE54" s="12">
        <f>SUM(Gosforth:Ermelo!AE54)</f>
        <v>0</v>
      </c>
      <c r="AF54" s="12">
        <f>SUM(Gosforth:Ermelo!AF54)</f>
        <v>0</v>
      </c>
      <c r="AG54" s="13">
        <f>SUM(Gosforth:Ermelo!AG54)</f>
        <v>0</v>
      </c>
      <c r="AH54" s="14">
        <f>SUM(Gosforth:Ermelo!AH54)</f>
        <v>0</v>
      </c>
      <c r="AI54" s="12">
        <f>SUM(Gosforth:Ermelo!AI54)</f>
        <v>0</v>
      </c>
      <c r="AJ54" s="12">
        <f>SUM(Gosforth:Ermelo!AJ54)</f>
        <v>0</v>
      </c>
      <c r="AK54" s="12">
        <f>SUM(Gosforth:Ermelo!AK54)</f>
        <v>0</v>
      </c>
      <c r="AL54" s="12">
        <f>SUM(Gosforth:Ermelo!AL54)</f>
        <v>0</v>
      </c>
      <c r="AM54" s="12">
        <f>SUM(Gosforth:Ermelo!AM54)</f>
        <v>0</v>
      </c>
      <c r="AN54" s="12">
        <f>SUM(Gosforth:Ermelo!AN54)</f>
        <v>0</v>
      </c>
      <c r="AO54" s="12">
        <f>SUM(Gosforth:Ermelo!AO54)</f>
        <v>0</v>
      </c>
      <c r="AP54" s="12">
        <f>SUM(Gosforth:Ermelo!AP54)</f>
        <v>0</v>
      </c>
      <c r="AQ54" s="12">
        <f>SUM(Gosforth:Ermelo!AQ54)</f>
        <v>0</v>
      </c>
      <c r="AR54" s="12">
        <f>SUM(Gosforth:Ermelo!AR54)</f>
        <v>0</v>
      </c>
      <c r="AS54" s="13">
        <f>SUM(Gosforth:Ermelo!AS54)</f>
        <v>0</v>
      </c>
      <c r="AT54" s="14">
        <f>SUM(Gosforth:Ermelo!AT54)</f>
        <v>0</v>
      </c>
      <c r="AU54" s="12">
        <f>SUM(Gosforth:Ermelo!AU54)</f>
        <v>0</v>
      </c>
      <c r="AV54" s="12">
        <f>SUM(Gosforth:Ermelo!AV54)</f>
        <v>0</v>
      </c>
      <c r="AW54" s="12">
        <f>SUM(Gosforth:Ermelo!AW54)</f>
        <v>0</v>
      </c>
      <c r="AX54" s="12">
        <f>SUM(Gosforth:Ermelo!AX54)</f>
        <v>0</v>
      </c>
      <c r="AY54" s="12">
        <f>SUM(Gosforth:Ermelo!AY54)</f>
        <v>0</v>
      </c>
      <c r="AZ54" s="12">
        <f>SUM(Gosforth:Ermelo!AZ54)</f>
        <v>0</v>
      </c>
      <c r="BA54" s="12">
        <f>SUM(Gosforth:Ermelo!BA54)</f>
        <v>0</v>
      </c>
      <c r="BB54" s="12">
        <f>SUM(Gosforth:Ermelo!BB54)</f>
        <v>0</v>
      </c>
      <c r="BC54" s="12">
        <f>SUM(Gosforth:Ermelo!BC54)</f>
        <v>0</v>
      </c>
      <c r="BD54" s="12">
        <f>SUM(Gosforth:Ermelo!BD54)</f>
        <v>0</v>
      </c>
      <c r="BE54" s="13">
        <f>SUM(Gosforth:Ermelo!BE54)</f>
        <v>0</v>
      </c>
      <c r="BF54" s="14">
        <f>SUM(Gosforth:Ermelo!BF54)</f>
        <v>0</v>
      </c>
      <c r="BG54" s="12">
        <f>SUM(Gosforth:Ermelo!BG54)</f>
        <v>0</v>
      </c>
      <c r="BH54" s="12">
        <f>SUM(Gosforth:Ermelo!BH54)</f>
        <v>0</v>
      </c>
      <c r="BI54" s="12">
        <f>SUM(Gosforth:Ermelo!BI54)</f>
        <v>0</v>
      </c>
      <c r="BJ54" s="12">
        <f>SUM(Gosforth:Ermelo!BJ54)</f>
        <v>0</v>
      </c>
      <c r="BK54" s="12">
        <f>SUM(Gosforth:Ermelo!BK54)</f>
        <v>0</v>
      </c>
      <c r="BL54" s="12">
        <f>SUM(Gosforth:Ermelo!BL54)</f>
        <v>0</v>
      </c>
      <c r="BM54" s="12">
        <f>SUM(Gosforth:Ermelo!BM54)</f>
        <v>0</v>
      </c>
      <c r="BN54" s="12">
        <f>SUM(Gosforth:Ermelo!BN54)</f>
        <v>0</v>
      </c>
      <c r="BO54" s="12">
        <f>SUM(Gosforth:Ermelo!BO54)</f>
        <v>0</v>
      </c>
      <c r="BP54" s="12">
        <f>SUM(Gosforth:Ermelo!BP54)</f>
        <v>0</v>
      </c>
      <c r="BQ54" s="13">
        <f>SUM(Gosforth:Ermelo!BQ54)</f>
        <v>0</v>
      </c>
      <c r="BR54" s="14">
        <f>SUM(Gosforth:Ermelo!BR54)</f>
        <v>0</v>
      </c>
      <c r="BS54" s="12">
        <f>SUM(Gosforth:Ermelo!BS54)</f>
        <v>0</v>
      </c>
      <c r="BT54" s="12">
        <f>SUM(Gosforth:Ermelo!BT54)</f>
        <v>0</v>
      </c>
      <c r="BU54" s="12">
        <f>SUM(Gosforth:Ermelo!BU54)</f>
        <v>0</v>
      </c>
      <c r="BV54" s="12">
        <f>SUM(Gosforth:Ermelo!BV54)</f>
        <v>0</v>
      </c>
      <c r="BW54" s="12">
        <f>SUM(Gosforth:Ermelo!BW54)</f>
        <v>0</v>
      </c>
      <c r="BX54" s="12">
        <f>SUM(Gosforth:Ermelo!BX54)</f>
        <v>0</v>
      </c>
      <c r="BY54" s="12">
        <f>SUM(Gosforth:Ermelo!BY54)</f>
        <v>0</v>
      </c>
      <c r="BZ54" s="12">
        <f>SUM(Gosforth:Ermelo!BZ54)</f>
        <v>0</v>
      </c>
      <c r="CA54" s="12">
        <f>SUM(Gosforth:Ermelo!CA54)</f>
        <v>0</v>
      </c>
      <c r="CB54" s="12">
        <f>SUM(Gosforth:Ermelo!CB54)</f>
        <v>0</v>
      </c>
      <c r="CC54" s="13">
        <f>SUM(Gosforth:Ermelo!CC54)</f>
        <v>0</v>
      </c>
    </row>
    <row r="55" spans="2:81" ht="15">
      <c r="B55" s="174" t="s">
        <v>102</v>
      </c>
      <c r="C55" s="175" t="s">
        <v>103</v>
      </c>
      <c r="D55" s="72" t="s">
        <v>53</v>
      </c>
      <c r="E55" s="72">
        <f>SUM(Gosforth:Ermelo!E55)</f>
        <v>360</v>
      </c>
      <c r="F55" s="227" t="b">
        <f>(Gosforth!G55+Dalpark!G55+Leandra!G55+Trichardt!G55+Ermelo!G55)=G55</f>
        <v>1</v>
      </c>
      <c r="G55" s="122">
        <f t="shared" si="35"/>
        <v>0</v>
      </c>
      <c r="H55" s="120">
        <f>SUM(Gosforth:Ermelo!H55)</f>
        <v>0</v>
      </c>
      <c r="I55" s="13">
        <f>SUM(Gosforth:Ermelo!I55)</f>
        <v>0</v>
      </c>
      <c r="J55" s="120">
        <f>SUM(Gosforth:Ermelo!J55)</f>
        <v>0</v>
      </c>
      <c r="K55" s="12">
        <f>SUM(Gosforth:Ermelo!K55)</f>
        <v>0</v>
      </c>
      <c r="L55" s="12">
        <f>SUM(Gosforth:Ermelo!L55)</f>
        <v>0</v>
      </c>
      <c r="M55" s="12">
        <f>SUM(Gosforth:Ermelo!M55)</f>
        <v>0</v>
      </c>
      <c r="N55" s="12">
        <f>SUM(Gosforth:Ermelo!N55)</f>
        <v>0</v>
      </c>
      <c r="O55" s="12">
        <f>SUM(Gosforth:Ermelo!O55)</f>
        <v>0</v>
      </c>
      <c r="P55" s="12">
        <f>SUM(Gosforth:Ermelo!P55)</f>
        <v>0</v>
      </c>
      <c r="Q55" s="12">
        <f>SUM(Gosforth:Ermelo!Q55)</f>
        <v>0</v>
      </c>
      <c r="R55" s="12">
        <f>SUM(Gosforth:Ermelo!R55)</f>
        <v>0</v>
      </c>
      <c r="S55" s="12">
        <f>SUM(Gosforth:Ermelo!S55)</f>
        <v>0</v>
      </c>
      <c r="T55" s="12">
        <f>SUM(Gosforth:Ermelo!T55)</f>
        <v>0</v>
      </c>
      <c r="U55" s="13">
        <f>SUM(Gosforth:Ermelo!U55)</f>
        <v>0</v>
      </c>
      <c r="V55" s="14">
        <f>SUM(Gosforth:Ermelo!V55)</f>
        <v>0</v>
      </c>
      <c r="W55" s="12">
        <f>SUM(Gosforth:Ermelo!W55)</f>
        <v>0</v>
      </c>
      <c r="X55" s="12">
        <f>SUM(Gosforth:Ermelo!X55)</f>
        <v>0</v>
      </c>
      <c r="Y55" s="12">
        <f>SUM(Gosforth:Ermelo!Y55)</f>
        <v>0</v>
      </c>
      <c r="Z55" s="12">
        <f>SUM(Gosforth:Ermelo!Z55)</f>
        <v>0</v>
      </c>
      <c r="AA55" s="12">
        <f>SUM(Gosforth:Ermelo!AA55)</f>
        <v>0</v>
      </c>
      <c r="AB55" s="12">
        <f>SUM(Gosforth:Ermelo!AB55)</f>
        <v>0</v>
      </c>
      <c r="AC55" s="12">
        <f>SUM(Gosforth:Ermelo!AC55)</f>
        <v>0</v>
      </c>
      <c r="AD55" s="12">
        <f>SUM(Gosforth:Ermelo!AD55)</f>
        <v>0</v>
      </c>
      <c r="AE55" s="12">
        <f>SUM(Gosforth:Ermelo!AE55)</f>
        <v>0</v>
      </c>
      <c r="AF55" s="12">
        <f>SUM(Gosforth:Ermelo!AF55)</f>
        <v>0</v>
      </c>
      <c r="AG55" s="13">
        <f>SUM(Gosforth:Ermelo!AG55)</f>
        <v>0</v>
      </c>
      <c r="AH55" s="14">
        <f>SUM(Gosforth:Ermelo!AH55)</f>
        <v>0</v>
      </c>
      <c r="AI55" s="12">
        <f>SUM(Gosforth:Ermelo!AI55)</f>
        <v>0</v>
      </c>
      <c r="AJ55" s="12">
        <f>SUM(Gosforth:Ermelo!AJ55)</f>
        <v>0</v>
      </c>
      <c r="AK55" s="12">
        <f>SUM(Gosforth:Ermelo!AK55)</f>
        <v>0</v>
      </c>
      <c r="AL55" s="12">
        <f>SUM(Gosforth:Ermelo!AL55)</f>
        <v>0</v>
      </c>
      <c r="AM55" s="12">
        <f>SUM(Gosforth:Ermelo!AM55)</f>
        <v>0</v>
      </c>
      <c r="AN55" s="12">
        <f>SUM(Gosforth:Ermelo!AN55)</f>
        <v>0</v>
      </c>
      <c r="AO55" s="12">
        <f>SUM(Gosforth:Ermelo!AO55)</f>
        <v>0</v>
      </c>
      <c r="AP55" s="12">
        <f>SUM(Gosforth:Ermelo!AP55)</f>
        <v>0</v>
      </c>
      <c r="AQ55" s="12">
        <f>SUM(Gosforth:Ermelo!AQ55)</f>
        <v>0</v>
      </c>
      <c r="AR55" s="12">
        <f>SUM(Gosforth:Ermelo!AR55)</f>
        <v>0</v>
      </c>
      <c r="AS55" s="13">
        <f>SUM(Gosforth:Ermelo!AS55)</f>
        <v>0</v>
      </c>
      <c r="AT55" s="14">
        <f>SUM(Gosforth:Ermelo!AT55)</f>
        <v>0</v>
      </c>
      <c r="AU55" s="12">
        <f>SUM(Gosforth:Ermelo!AU55)</f>
        <v>0</v>
      </c>
      <c r="AV55" s="12">
        <f>SUM(Gosforth:Ermelo!AV55)</f>
        <v>0</v>
      </c>
      <c r="AW55" s="12">
        <f>SUM(Gosforth:Ermelo!AW55)</f>
        <v>0</v>
      </c>
      <c r="AX55" s="12">
        <f>SUM(Gosforth:Ermelo!AX55)</f>
        <v>0</v>
      </c>
      <c r="AY55" s="12">
        <f>SUM(Gosforth:Ermelo!AY55)</f>
        <v>0</v>
      </c>
      <c r="AZ55" s="12">
        <f>SUM(Gosforth:Ermelo!AZ55)</f>
        <v>0</v>
      </c>
      <c r="BA55" s="12">
        <f>SUM(Gosforth:Ermelo!BA55)</f>
        <v>0</v>
      </c>
      <c r="BB55" s="12">
        <f>SUM(Gosforth:Ermelo!BB55)</f>
        <v>0</v>
      </c>
      <c r="BC55" s="12">
        <f>SUM(Gosforth:Ermelo!BC55)</f>
        <v>0</v>
      </c>
      <c r="BD55" s="12">
        <f>SUM(Gosforth:Ermelo!BD55)</f>
        <v>0</v>
      </c>
      <c r="BE55" s="13">
        <f>SUM(Gosforth:Ermelo!BE55)</f>
        <v>0</v>
      </c>
      <c r="BF55" s="14">
        <f>SUM(Gosforth:Ermelo!BF55)</f>
        <v>0</v>
      </c>
      <c r="BG55" s="12">
        <f>SUM(Gosforth:Ermelo!BG55)</f>
        <v>0</v>
      </c>
      <c r="BH55" s="12">
        <f>SUM(Gosforth:Ermelo!BH55)</f>
        <v>0</v>
      </c>
      <c r="BI55" s="12">
        <f>SUM(Gosforth:Ermelo!BI55)</f>
        <v>0</v>
      </c>
      <c r="BJ55" s="12">
        <f>SUM(Gosforth:Ermelo!BJ55)</f>
        <v>0</v>
      </c>
      <c r="BK55" s="12">
        <f>SUM(Gosforth:Ermelo!BK55)</f>
        <v>0</v>
      </c>
      <c r="BL55" s="12">
        <f>SUM(Gosforth:Ermelo!BL55)</f>
        <v>0</v>
      </c>
      <c r="BM55" s="12">
        <f>SUM(Gosforth:Ermelo!BM55)</f>
        <v>0</v>
      </c>
      <c r="BN55" s="12">
        <f>SUM(Gosforth:Ermelo!BN55)</f>
        <v>0</v>
      </c>
      <c r="BO55" s="12">
        <f>SUM(Gosforth:Ermelo!BO55)</f>
        <v>0</v>
      </c>
      <c r="BP55" s="12">
        <f>SUM(Gosforth:Ermelo!BP55)</f>
        <v>0</v>
      </c>
      <c r="BQ55" s="13">
        <f>SUM(Gosforth:Ermelo!BQ55)</f>
        <v>0</v>
      </c>
      <c r="BR55" s="14">
        <f>SUM(Gosforth:Ermelo!BR55)</f>
        <v>0</v>
      </c>
      <c r="BS55" s="12">
        <f>SUM(Gosforth:Ermelo!BS55)</f>
        <v>0</v>
      </c>
      <c r="BT55" s="12">
        <f>SUM(Gosforth:Ermelo!BT55)</f>
        <v>0</v>
      </c>
      <c r="BU55" s="12">
        <f>SUM(Gosforth:Ermelo!BU55)</f>
        <v>0</v>
      </c>
      <c r="BV55" s="12">
        <f>SUM(Gosforth:Ermelo!BV55)</f>
        <v>0</v>
      </c>
      <c r="BW55" s="12">
        <f>SUM(Gosforth:Ermelo!BW55)</f>
        <v>0</v>
      </c>
      <c r="BX55" s="12">
        <f>SUM(Gosforth:Ermelo!BX55)</f>
        <v>0</v>
      </c>
      <c r="BY55" s="12">
        <f>SUM(Gosforth:Ermelo!BY55)</f>
        <v>0</v>
      </c>
      <c r="BZ55" s="12">
        <f>SUM(Gosforth:Ermelo!BZ55)</f>
        <v>0</v>
      </c>
      <c r="CA55" s="12">
        <f>SUM(Gosforth:Ermelo!CA55)</f>
        <v>0</v>
      </c>
      <c r="CB55" s="12">
        <f>SUM(Gosforth:Ermelo!CB55)</f>
        <v>0</v>
      </c>
      <c r="CC55" s="13">
        <f>SUM(Gosforth:Ermelo!CC55)</f>
        <v>0</v>
      </c>
    </row>
    <row r="56" spans="2:81" ht="15">
      <c r="B56" s="61" t="s">
        <v>104</v>
      </c>
      <c r="C56" s="62" t="s">
        <v>105</v>
      </c>
      <c r="D56" s="74" t="s">
        <v>53</v>
      </c>
      <c r="E56" s="72">
        <f>SUM(Gosforth:Ermelo!E56)</f>
        <v>360</v>
      </c>
      <c r="F56" s="227" t="b">
        <f>(Gosforth!G56+Dalpark!G56+Leandra!G56+Trichardt!G56+Ermelo!G56)=G56</f>
        <v>1</v>
      </c>
      <c r="G56" s="122">
        <f t="shared" si="35"/>
        <v>0</v>
      </c>
      <c r="H56" s="120">
        <f>SUM(Gosforth:Ermelo!H56)</f>
        <v>0</v>
      </c>
      <c r="I56" s="13">
        <f>SUM(Gosforth:Ermelo!I56)</f>
        <v>0</v>
      </c>
      <c r="J56" s="120">
        <f>SUM(Gosforth:Ermelo!J56)</f>
        <v>0</v>
      </c>
      <c r="K56" s="12">
        <f>SUM(Gosforth:Ermelo!K56)</f>
        <v>0</v>
      </c>
      <c r="L56" s="12">
        <f>SUM(Gosforth:Ermelo!L56)</f>
        <v>0</v>
      </c>
      <c r="M56" s="12">
        <f>SUM(Gosforth:Ermelo!M56)</f>
        <v>0</v>
      </c>
      <c r="N56" s="12">
        <f>SUM(Gosforth:Ermelo!N56)</f>
        <v>0</v>
      </c>
      <c r="O56" s="12">
        <f>SUM(Gosforth:Ermelo!O56)</f>
        <v>0</v>
      </c>
      <c r="P56" s="12">
        <f>SUM(Gosforth:Ermelo!P56)</f>
        <v>0</v>
      </c>
      <c r="Q56" s="12">
        <f>SUM(Gosforth:Ermelo!Q56)</f>
        <v>0</v>
      </c>
      <c r="R56" s="12">
        <f>SUM(Gosforth:Ermelo!R56)</f>
        <v>0</v>
      </c>
      <c r="S56" s="12">
        <f>SUM(Gosforth:Ermelo!S56)</f>
        <v>0</v>
      </c>
      <c r="T56" s="12">
        <f>SUM(Gosforth:Ermelo!T56)</f>
        <v>0</v>
      </c>
      <c r="U56" s="13">
        <f>SUM(Gosforth:Ermelo!U56)</f>
        <v>0</v>
      </c>
      <c r="V56" s="14">
        <f>SUM(Gosforth:Ermelo!V56)</f>
        <v>0</v>
      </c>
      <c r="W56" s="12">
        <f>SUM(Gosforth:Ermelo!W56)</f>
        <v>0</v>
      </c>
      <c r="X56" s="12">
        <f>SUM(Gosforth:Ermelo!X56)</f>
        <v>0</v>
      </c>
      <c r="Y56" s="12">
        <f>SUM(Gosforth:Ermelo!Y56)</f>
        <v>0</v>
      </c>
      <c r="Z56" s="12">
        <f>SUM(Gosforth:Ermelo!Z56)</f>
        <v>0</v>
      </c>
      <c r="AA56" s="12">
        <f>SUM(Gosforth:Ermelo!AA56)</f>
        <v>0</v>
      </c>
      <c r="AB56" s="12">
        <f>SUM(Gosforth:Ermelo!AB56)</f>
        <v>0</v>
      </c>
      <c r="AC56" s="12">
        <f>SUM(Gosforth:Ermelo!AC56)</f>
        <v>0</v>
      </c>
      <c r="AD56" s="12">
        <f>SUM(Gosforth:Ermelo!AD56)</f>
        <v>0</v>
      </c>
      <c r="AE56" s="12">
        <f>SUM(Gosforth:Ermelo!AE56)</f>
        <v>0</v>
      </c>
      <c r="AF56" s="12">
        <f>SUM(Gosforth:Ermelo!AF56)</f>
        <v>0</v>
      </c>
      <c r="AG56" s="13">
        <f>SUM(Gosforth:Ermelo!AG56)</f>
        <v>0</v>
      </c>
      <c r="AH56" s="14">
        <f>SUM(Gosforth:Ermelo!AH56)</f>
        <v>0</v>
      </c>
      <c r="AI56" s="12">
        <f>SUM(Gosforth:Ermelo!AI56)</f>
        <v>0</v>
      </c>
      <c r="AJ56" s="12">
        <f>SUM(Gosforth:Ermelo!AJ56)</f>
        <v>0</v>
      </c>
      <c r="AK56" s="12">
        <f>SUM(Gosforth:Ermelo!AK56)</f>
        <v>0</v>
      </c>
      <c r="AL56" s="12">
        <f>SUM(Gosforth:Ermelo!AL56)</f>
        <v>0</v>
      </c>
      <c r="AM56" s="12">
        <f>SUM(Gosforth:Ermelo!AM56)</f>
        <v>0</v>
      </c>
      <c r="AN56" s="12">
        <f>SUM(Gosforth:Ermelo!AN56)</f>
        <v>0</v>
      </c>
      <c r="AO56" s="12">
        <f>SUM(Gosforth:Ermelo!AO56)</f>
        <v>0</v>
      </c>
      <c r="AP56" s="12">
        <f>SUM(Gosforth:Ermelo!AP56)</f>
        <v>0</v>
      </c>
      <c r="AQ56" s="12">
        <f>SUM(Gosforth:Ermelo!AQ56)</f>
        <v>0</v>
      </c>
      <c r="AR56" s="12">
        <f>SUM(Gosforth:Ermelo!AR56)</f>
        <v>0</v>
      </c>
      <c r="AS56" s="13">
        <f>SUM(Gosforth:Ermelo!AS56)</f>
        <v>0</v>
      </c>
      <c r="AT56" s="14">
        <f>SUM(Gosforth:Ermelo!AT56)</f>
        <v>0</v>
      </c>
      <c r="AU56" s="12">
        <f>SUM(Gosforth:Ermelo!AU56)</f>
        <v>0</v>
      </c>
      <c r="AV56" s="12">
        <f>SUM(Gosforth:Ermelo!AV56)</f>
        <v>0</v>
      </c>
      <c r="AW56" s="12">
        <f>SUM(Gosforth:Ermelo!AW56)</f>
        <v>0</v>
      </c>
      <c r="AX56" s="12">
        <f>SUM(Gosforth:Ermelo!AX56)</f>
        <v>0</v>
      </c>
      <c r="AY56" s="12">
        <f>SUM(Gosforth:Ermelo!AY56)</f>
        <v>0</v>
      </c>
      <c r="AZ56" s="12">
        <f>SUM(Gosforth:Ermelo!AZ56)</f>
        <v>0</v>
      </c>
      <c r="BA56" s="12">
        <f>SUM(Gosforth:Ermelo!BA56)</f>
        <v>0</v>
      </c>
      <c r="BB56" s="12">
        <f>SUM(Gosforth:Ermelo!BB56)</f>
        <v>0</v>
      </c>
      <c r="BC56" s="12">
        <f>SUM(Gosforth:Ermelo!BC56)</f>
        <v>0</v>
      </c>
      <c r="BD56" s="12">
        <f>SUM(Gosforth:Ermelo!BD56)</f>
        <v>0</v>
      </c>
      <c r="BE56" s="13">
        <f>SUM(Gosforth:Ermelo!BE56)</f>
        <v>0</v>
      </c>
      <c r="BF56" s="14">
        <f>SUM(Gosforth:Ermelo!BF56)</f>
        <v>0</v>
      </c>
      <c r="BG56" s="12">
        <f>SUM(Gosforth:Ermelo!BG56)</f>
        <v>0</v>
      </c>
      <c r="BH56" s="12">
        <f>SUM(Gosforth:Ermelo!BH56)</f>
        <v>0</v>
      </c>
      <c r="BI56" s="12">
        <f>SUM(Gosforth:Ermelo!BI56)</f>
        <v>0</v>
      </c>
      <c r="BJ56" s="12">
        <f>SUM(Gosforth:Ermelo!BJ56)</f>
        <v>0</v>
      </c>
      <c r="BK56" s="12">
        <f>SUM(Gosforth:Ermelo!BK56)</f>
        <v>0</v>
      </c>
      <c r="BL56" s="12">
        <f>SUM(Gosforth:Ermelo!BL56)</f>
        <v>0</v>
      </c>
      <c r="BM56" s="12">
        <f>SUM(Gosforth:Ermelo!BM56)</f>
        <v>0</v>
      </c>
      <c r="BN56" s="12">
        <f>SUM(Gosforth:Ermelo!BN56)</f>
        <v>0</v>
      </c>
      <c r="BO56" s="12">
        <f>SUM(Gosforth:Ermelo!BO56)</f>
        <v>0</v>
      </c>
      <c r="BP56" s="12">
        <f>SUM(Gosforth:Ermelo!BP56)</f>
        <v>0</v>
      </c>
      <c r="BQ56" s="13">
        <f>SUM(Gosforth:Ermelo!BQ56)</f>
        <v>0</v>
      </c>
      <c r="BR56" s="14">
        <f>SUM(Gosforth:Ermelo!BR56)</f>
        <v>0</v>
      </c>
      <c r="BS56" s="12">
        <f>SUM(Gosforth:Ermelo!BS56)</f>
        <v>0</v>
      </c>
      <c r="BT56" s="12">
        <f>SUM(Gosforth:Ermelo!BT56)</f>
        <v>0</v>
      </c>
      <c r="BU56" s="12">
        <f>SUM(Gosforth:Ermelo!BU56)</f>
        <v>0</v>
      </c>
      <c r="BV56" s="12">
        <f>SUM(Gosforth:Ermelo!BV56)</f>
        <v>0</v>
      </c>
      <c r="BW56" s="12">
        <f>SUM(Gosforth:Ermelo!BW56)</f>
        <v>0</v>
      </c>
      <c r="BX56" s="12">
        <f>SUM(Gosforth:Ermelo!BX56)</f>
        <v>0</v>
      </c>
      <c r="BY56" s="12">
        <f>SUM(Gosforth:Ermelo!BY56)</f>
        <v>0</v>
      </c>
      <c r="BZ56" s="12">
        <f>SUM(Gosforth:Ermelo!BZ56)</f>
        <v>0</v>
      </c>
      <c r="CA56" s="12">
        <f>SUM(Gosforth:Ermelo!CA56)</f>
        <v>0</v>
      </c>
      <c r="CB56" s="12">
        <f>SUM(Gosforth:Ermelo!CB56)</f>
        <v>0</v>
      </c>
      <c r="CC56" s="13">
        <f>SUM(Gosforth:Ermelo!CC56)</f>
        <v>0</v>
      </c>
    </row>
    <row r="57" spans="2:81" ht="15">
      <c r="B57" s="215" t="s">
        <v>106</v>
      </c>
      <c r="C57" s="216" t="s">
        <v>107</v>
      </c>
      <c r="D57" s="71"/>
      <c r="E57" s="71"/>
      <c r="F57" s="227" t="b">
        <f>(Gosforth!G57+Dalpark!G57+Leandra!G57+Trichardt!G57+Ermelo!G57)=G57</f>
        <v>1</v>
      </c>
      <c r="G57" s="169">
        <f>+SUM(G58)</f>
        <v>0</v>
      </c>
      <c r="H57" s="123">
        <f t="shared" ref="H57:BS57" si="36">+SUM(H58)</f>
        <v>0</v>
      </c>
      <c r="I57" s="20">
        <f t="shared" si="36"/>
        <v>0</v>
      </c>
      <c r="J57" s="123">
        <f t="shared" si="36"/>
        <v>0</v>
      </c>
      <c r="K57" s="19">
        <f t="shared" si="36"/>
        <v>0</v>
      </c>
      <c r="L57" s="19">
        <f t="shared" si="36"/>
        <v>0</v>
      </c>
      <c r="M57" s="19">
        <f t="shared" si="36"/>
        <v>0</v>
      </c>
      <c r="N57" s="19">
        <f t="shared" si="36"/>
        <v>0</v>
      </c>
      <c r="O57" s="19">
        <f t="shared" si="36"/>
        <v>0</v>
      </c>
      <c r="P57" s="19">
        <f t="shared" si="36"/>
        <v>0</v>
      </c>
      <c r="Q57" s="19">
        <f t="shared" si="36"/>
        <v>0</v>
      </c>
      <c r="R57" s="19">
        <f t="shared" si="36"/>
        <v>0</v>
      </c>
      <c r="S57" s="19">
        <f t="shared" si="36"/>
        <v>0</v>
      </c>
      <c r="T57" s="19">
        <f t="shared" si="36"/>
        <v>0</v>
      </c>
      <c r="U57" s="20">
        <f t="shared" si="36"/>
        <v>0</v>
      </c>
      <c r="V57" s="21">
        <f t="shared" si="36"/>
        <v>0</v>
      </c>
      <c r="W57" s="19">
        <f t="shared" si="36"/>
        <v>0</v>
      </c>
      <c r="X57" s="19">
        <f t="shared" si="36"/>
        <v>0</v>
      </c>
      <c r="Y57" s="19">
        <f t="shared" si="36"/>
        <v>0</v>
      </c>
      <c r="Z57" s="19">
        <f t="shared" si="36"/>
        <v>0</v>
      </c>
      <c r="AA57" s="19">
        <f t="shared" si="36"/>
        <v>0</v>
      </c>
      <c r="AB57" s="19">
        <f t="shared" si="36"/>
        <v>0</v>
      </c>
      <c r="AC57" s="19">
        <f t="shared" si="36"/>
        <v>0</v>
      </c>
      <c r="AD57" s="19">
        <f t="shared" si="36"/>
        <v>0</v>
      </c>
      <c r="AE57" s="19">
        <f t="shared" si="36"/>
        <v>0</v>
      </c>
      <c r="AF57" s="19">
        <f t="shared" si="36"/>
        <v>0</v>
      </c>
      <c r="AG57" s="20">
        <f t="shared" si="36"/>
        <v>0</v>
      </c>
      <c r="AH57" s="21">
        <f t="shared" si="36"/>
        <v>0</v>
      </c>
      <c r="AI57" s="19">
        <f t="shared" si="36"/>
        <v>0</v>
      </c>
      <c r="AJ57" s="19">
        <f t="shared" si="36"/>
        <v>0</v>
      </c>
      <c r="AK57" s="19">
        <f t="shared" si="36"/>
        <v>0</v>
      </c>
      <c r="AL57" s="19">
        <f t="shared" si="36"/>
        <v>0</v>
      </c>
      <c r="AM57" s="19">
        <f t="shared" si="36"/>
        <v>0</v>
      </c>
      <c r="AN57" s="19">
        <f t="shared" si="36"/>
        <v>0</v>
      </c>
      <c r="AO57" s="19">
        <f t="shared" si="36"/>
        <v>0</v>
      </c>
      <c r="AP57" s="19">
        <f t="shared" si="36"/>
        <v>0</v>
      </c>
      <c r="AQ57" s="19">
        <f t="shared" si="36"/>
        <v>0</v>
      </c>
      <c r="AR57" s="19">
        <f t="shared" si="36"/>
        <v>0</v>
      </c>
      <c r="AS57" s="20">
        <f t="shared" si="36"/>
        <v>0</v>
      </c>
      <c r="AT57" s="21">
        <f t="shared" si="36"/>
        <v>0</v>
      </c>
      <c r="AU57" s="19">
        <f t="shared" si="36"/>
        <v>0</v>
      </c>
      <c r="AV57" s="19">
        <f t="shared" si="36"/>
        <v>0</v>
      </c>
      <c r="AW57" s="19">
        <f t="shared" si="36"/>
        <v>0</v>
      </c>
      <c r="AX57" s="19">
        <f t="shared" si="36"/>
        <v>0</v>
      </c>
      <c r="AY57" s="19">
        <f t="shared" si="36"/>
        <v>0</v>
      </c>
      <c r="AZ57" s="19">
        <f t="shared" si="36"/>
        <v>0</v>
      </c>
      <c r="BA57" s="19">
        <f t="shared" si="36"/>
        <v>0</v>
      </c>
      <c r="BB57" s="19">
        <f t="shared" si="36"/>
        <v>0</v>
      </c>
      <c r="BC57" s="19">
        <f t="shared" si="36"/>
        <v>0</v>
      </c>
      <c r="BD57" s="19">
        <f t="shared" si="36"/>
        <v>0</v>
      </c>
      <c r="BE57" s="20">
        <f t="shared" si="36"/>
        <v>0</v>
      </c>
      <c r="BF57" s="21">
        <f t="shared" si="36"/>
        <v>0</v>
      </c>
      <c r="BG57" s="19">
        <f t="shared" si="36"/>
        <v>0</v>
      </c>
      <c r="BH57" s="19">
        <f t="shared" si="36"/>
        <v>0</v>
      </c>
      <c r="BI57" s="19">
        <f t="shared" si="36"/>
        <v>0</v>
      </c>
      <c r="BJ57" s="19">
        <f t="shared" si="36"/>
        <v>0</v>
      </c>
      <c r="BK57" s="19">
        <f t="shared" si="36"/>
        <v>0</v>
      </c>
      <c r="BL57" s="19">
        <f t="shared" si="36"/>
        <v>0</v>
      </c>
      <c r="BM57" s="19">
        <f t="shared" si="36"/>
        <v>0</v>
      </c>
      <c r="BN57" s="19">
        <f t="shared" si="36"/>
        <v>0</v>
      </c>
      <c r="BO57" s="19">
        <f t="shared" si="36"/>
        <v>0</v>
      </c>
      <c r="BP57" s="19">
        <f t="shared" si="36"/>
        <v>0</v>
      </c>
      <c r="BQ57" s="20">
        <f t="shared" si="36"/>
        <v>0</v>
      </c>
      <c r="BR57" s="21">
        <f t="shared" si="36"/>
        <v>0</v>
      </c>
      <c r="BS57" s="19">
        <f t="shared" si="36"/>
        <v>0</v>
      </c>
      <c r="BT57" s="19">
        <f t="shared" ref="BT57:CC57" si="37">+SUM(BT58)</f>
        <v>0</v>
      </c>
      <c r="BU57" s="19">
        <f t="shared" si="37"/>
        <v>0</v>
      </c>
      <c r="BV57" s="19">
        <f t="shared" si="37"/>
        <v>0</v>
      </c>
      <c r="BW57" s="19">
        <f t="shared" si="37"/>
        <v>0</v>
      </c>
      <c r="BX57" s="19">
        <f t="shared" si="37"/>
        <v>0</v>
      </c>
      <c r="BY57" s="19">
        <f t="shared" si="37"/>
        <v>0</v>
      </c>
      <c r="BZ57" s="19">
        <f t="shared" si="37"/>
        <v>0</v>
      </c>
      <c r="CA57" s="19">
        <f t="shared" si="37"/>
        <v>0</v>
      </c>
      <c r="CB57" s="19">
        <f t="shared" si="37"/>
        <v>0</v>
      </c>
      <c r="CC57" s="20">
        <f t="shared" si="37"/>
        <v>0</v>
      </c>
    </row>
    <row r="58" spans="2:81" ht="15">
      <c r="B58" s="59" t="s">
        <v>108</v>
      </c>
      <c r="C58" s="60" t="s">
        <v>109</v>
      </c>
      <c r="D58" s="73"/>
      <c r="E58" s="73"/>
      <c r="F58" s="227" t="b">
        <f>(Gosforth!G58+Dalpark!G58+Leandra!G58+Trichardt!G58+Ermelo!G58)=G58</f>
        <v>1</v>
      </c>
      <c r="G58" s="170">
        <f>SUM(G59:G75)</f>
        <v>0</v>
      </c>
      <c r="H58" s="131">
        <f>SUM(H59:H75)</f>
        <v>0</v>
      </c>
      <c r="I58" s="23">
        <f t="shared" ref="I58:BT58" si="38">SUM(I59:I75)</f>
        <v>0</v>
      </c>
      <c r="J58" s="131">
        <f t="shared" si="38"/>
        <v>0</v>
      </c>
      <c r="K58" s="22">
        <f t="shared" si="38"/>
        <v>0</v>
      </c>
      <c r="L58" s="22">
        <f t="shared" si="38"/>
        <v>0</v>
      </c>
      <c r="M58" s="22">
        <f t="shared" si="38"/>
        <v>0</v>
      </c>
      <c r="N58" s="22">
        <f t="shared" si="38"/>
        <v>0</v>
      </c>
      <c r="O58" s="22">
        <f t="shared" si="38"/>
        <v>0</v>
      </c>
      <c r="P58" s="22">
        <f t="shared" si="38"/>
        <v>0</v>
      </c>
      <c r="Q58" s="22">
        <f t="shared" si="38"/>
        <v>0</v>
      </c>
      <c r="R58" s="22">
        <f t="shared" si="38"/>
        <v>0</v>
      </c>
      <c r="S58" s="22">
        <f t="shared" si="38"/>
        <v>0</v>
      </c>
      <c r="T58" s="22">
        <f t="shared" si="38"/>
        <v>0</v>
      </c>
      <c r="U58" s="23">
        <f t="shared" si="38"/>
        <v>0</v>
      </c>
      <c r="V58" s="24">
        <f t="shared" si="38"/>
        <v>0</v>
      </c>
      <c r="W58" s="22">
        <f t="shared" si="38"/>
        <v>0</v>
      </c>
      <c r="X58" s="22">
        <f t="shared" si="38"/>
        <v>0</v>
      </c>
      <c r="Y58" s="22">
        <f t="shared" si="38"/>
        <v>0</v>
      </c>
      <c r="Z58" s="22">
        <f t="shared" si="38"/>
        <v>0</v>
      </c>
      <c r="AA58" s="22">
        <f t="shared" si="38"/>
        <v>0</v>
      </c>
      <c r="AB58" s="22">
        <f t="shared" si="38"/>
        <v>0</v>
      </c>
      <c r="AC58" s="22">
        <f t="shared" si="38"/>
        <v>0</v>
      </c>
      <c r="AD58" s="22">
        <f t="shared" si="38"/>
        <v>0</v>
      </c>
      <c r="AE58" s="22">
        <f t="shared" si="38"/>
        <v>0</v>
      </c>
      <c r="AF58" s="22">
        <f t="shared" si="38"/>
        <v>0</v>
      </c>
      <c r="AG58" s="23">
        <f t="shared" si="38"/>
        <v>0</v>
      </c>
      <c r="AH58" s="24">
        <f t="shared" si="38"/>
        <v>0</v>
      </c>
      <c r="AI58" s="22">
        <f t="shared" si="38"/>
        <v>0</v>
      </c>
      <c r="AJ58" s="22">
        <f t="shared" si="38"/>
        <v>0</v>
      </c>
      <c r="AK58" s="22">
        <f t="shared" si="38"/>
        <v>0</v>
      </c>
      <c r="AL58" s="22">
        <f t="shared" si="38"/>
        <v>0</v>
      </c>
      <c r="AM58" s="22">
        <f t="shared" si="38"/>
        <v>0</v>
      </c>
      <c r="AN58" s="22">
        <f t="shared" si="38"/>
        <v>0</v>
      </c>
      <c r="AO58" s="22">
        <f t="shared" si="38"/>
        <v>0</v>
      </c>
      <c r="AP58" s="22">
        <f t="shared" si="38"/>
        <v>0</v>
      </c>
      <c r="AQ58" s="22">
        <f t="shared" si="38"/>
        <v>0</v>
      </c>
      <c r="AR58" s="22">
        <f t="shared" si="38"/>
        <v>0</v>
      </c>
      <c r="AS58" s="23">
        <f t="shared" si="38"/>
        <v>0</v>
      </c>
      <c r="AT58" s="24">
        <f t="shared" si="38"/>
        <v>0</v>
      </c>
      <c r="AU58" s="22">
        <f t="shared" si="38"/>
        <v>0</v>
      </c>
      <c r="AV58" s="22">
        <f t="shared" si="38"/>
        <v>0</v>
      </c>
      <c r="AW58" s="22">
        <f t="shared" si="38"/>
        <v>0</v>
      </c>
      <c r="AX58" s="22">
        <f t="shared" si="38"/>
        <v>0</v>
      </c>
      <c r="AY58" s="22">
        <f t="shared" si="38"/>
        <v>0</v>
      </c>
      <c r="AZ58" s="22">
        <f t="shared" si="38"/>
        <v>0</v>
      </c>
      <c r="BA58" s="22">
        <f t="shared" si="38"/>
        <v>0</v>
      </c>
      <c r="BB58" s="22">
        <f t="shared" si="38"/>
        <v>0</v>
      </c>
      <c r="BC58" s="22">
        <f t="shared" si="38"/>
        <v>0</v>
      </c>
      <c r="BD58" s="22">
        <f t="shared" si="38"/>
        <v>0</v>
      </c>
      <c r="BE58" s="23">
        <f t="shared" si="38"/>
        <v>0</v>
      </c>
      <c r="BF58" s="24">
        <f t="shared" si="38"/>
        <v>0</v>
      </c>
      <c r="BG58" s="22">
        <f t="shared" si="38"/>
        <v>0</v>
      </c>
      <c r="BH58" s="22">
        <f t="shared" si="38"/>
        <v>0</v>
      </c>
      <c r="BI58" s="22">
        <f t="shared" si="38"/>
        <v>0</v>
      </c>
      <c r="BJ58" s="22">
        <f t="shared" si="38"/>
        <v>0</v>
      </c>
      <c r="BK58" s="22">
        <f t="shared" si="38"/>
        <v>0</v>
      </c>
      <c r="BL58" s="22">
        <f t="shared" si="38"/>
        <v>0</v>
      </c>
      <c r="BM58" s="22">
        <f t="shared" si="38"/>
        <v>0</v>
      </c>
      <c r="BN58" s="22">
        <f t="shared" si="38"/>
        <v>0</v>
      </c>
      <c r="BO58" s="22">
        <f t="shared" si="38"/>
        <v>0</v>
      </c>
      <c r="BP58" s="22">
        <f t="shared" si="38"/>
        <v>0</v>
      </c>
      <c r="BQ58" s="23">
        <f t="shared" si="38"/>
        <v>0</v>
      </c>
      <c r="BR58" s="24">
        <f t="shared" si="38"/>
        <v>0</v>
      </c>
      <c r="BS58" s="22">
        <f t="shared" si="38"/>
        <v>0</v>
      </c>
      <c r="BT58" s="22">
        <f t="shared" si="38"/>
        <v>0</v>
      </c>
      <c r="BU58" s="22">
        <f t="shared" ref="BU58:CC58" si="39">SUM(BU59:BU75)</f>
        <v>0</v>
      </c>
      <c r="BV58" s="22">
        <f t="shared" si="39"/>
        <v>0</v>
      </c>
      <c r="BW58" s="22">
        <f t="shared" si="39"/>
        <v>0</v>
      </c>
      <c r="BX58" s="22">
        <f t="shared" si="39"/>
        <v>0</v>
      </c>
      <c r="BY58" s="22">
        <f t="shared" si="39"/>
        <v>0</v>
      </c>
      <c r="BZ58" s="22">
        <f t="shared" si="39"/>
        <v>0</v>
      </c>
      <c r="CA58" s="22">
        <f t="shared" si="39"/>
        <v>0</v>
      </c>
      <c r="CB58" s="22">
        <f t="shared" si="39"/>
        <v>0</v>
      </c>
      <c r="CC58" s="23">
        <f t="shared" si="39"/>
        <v>0</v>
      </c>
    </row>
    <row r="59" spans="2:81" ht="15">
      <c r="B59" s="57" t="s">
        <v>110</v>
      </c>
      <c r="C59" s="58" t="s">
        <v>111</v>
      </c>
      <c r="D59" s="72" t="s">
        <v>53</v>
      </c>
      <c r="E59" s="72">
        <f>SUM(Gosforth:Ermelo!E59)</f>
        <v>360</v>
      </c>
      <c r="F59" s="227" t="b">
        <f>(Gosforth!G59+Dalpark!G59+Leandra!G59+Trichardt!G59+Ermelo!G59)=G59</f>
        <v>1</v>
      </c>
      <c r="G59" s="122">
        <f t="shared" ref="G59:G68" si="40">+SUM(H59:CC59)</f>
        <v>0</v>
      </c>
      <c r="H59" s="120">
        <f>SUM(Gosforth:Ermelo!H59)</f>
        <v>0</v>
      </c>
      <c r="I59" s="13">
        <f>SUM(Gosforth:Ermelo!I59)</f>
        <v>0</v>
      </c>
      <c r="J59" s="120">
        <f>SUM(Gosforth:Ermelo!J59)</f>
        <v>0</v>
      </c>
      <c r="K59" s="12">
        <f>SUM(Gosforth:Ermelo!K59)</f>
        <v>0</v>
      </c>
      <c r="L59" s="12">
        <f>SUM(Gosforth:Ermelo!L59)</f>
        <v>0</v>
      </c>
      <c r="M59" s="12">
        <f>SUM(Gosforth:Ermelo!M59)</f>
        <v>0</v>
      </c>
      <c r="N59" s="12">
        <f>SUM(Gosforth:Ermelo!N59)</f>
        <v>0</v>
      </c>
      <c r="O59" s="12">
        <f>SUM(Gosforth:Ermelo!O59)</f>
        <v>0</v>
      </c>
      <c r="P59" s="12">
        <f>SUM(Gosforth:Ermelo!P59)</f>
        <v>0</v>
      </c>
      <c r="Q59" s="12">
        <f>SUM(Gosforth:Ermelo!Q59)</f>
        <v>0</v>
      </c>
      <c r="R59" s="12">
        <f>SUM(Gosforth:Ermelo!R59)</f>
        <v>0</v>
      </c>
      <c r="S59" s="12">
        <f>SUM(Gosforth:Ermelo!S59)</f>
        <v>0</v>
      </c>
      <c r="T59" s="12">
        <f>SUM(Gosforth:Ermelo!T59)</f>
        <v>0</v>
      </c>
      <c r="U59" s="13">
        <f>SUM(Gosforth:Ermelo!U59)</f>
        <v>0</v>
      </c>
      <c r="V59" s="14">
        <f>SUM(Gosforth:Ermelo!V59)</f>
        <v>0</v>
      </c>
      <c r="W59" s="12">
        <f>SUM(Gosforth:Ermelo!W59)</f>
        <v>0</v>
      </c>
      <c r="X59" s="12">
        <f>SUM(Gosforth:Ermelo!X59)</f>
        <v>0</v>
      </c>
      <c r="Y59" s="12">
        <f>SUM(Gosforth:Ermelo!Y59)</f>
        <v>0</v>
      </c>
      <c r="Z59" s="12">
        <f>SUM(Gosforth:Ermelo!Z59)</f>
        <v>0</v>
      </c>
      <c r="AA59" s="12">
        <f>SUM(Gosforth:Ermelo!AA59)</f>
        <v>0</v>
      </c>
      <c r="AB59" s="12">
        <f>SUM(Gosforth:Ermelo!AB59)</f>
        <v>0</v>
      </c>
      <c r="AC59" s="12">
        <f>SUM(Gosforth:Ermelo!AC59)</f>
        <v>0</v>
      </c>
      <c r="AD59" s="12">
        <f>SUM(Gosforth:Ermelo!AD59)</f>
        <v>0</v>
      </c>
      <c r="AE59" s="12">
        <f>SUM(Gosforth:Ermelo!AE59)</f>
        <v>0</v>
      </c>
      <c r="AF59" s="12">
        <f>SUM(Gosforth:Ermelo!AF59)</f>
        <v>0</v>
      </c>
      <c r="AG59" s="13">
        <f>SUM(Gosforth:Ermelo!AG59)</f>
        <v>0</v>
      </c>
      <c r="AH59" s="14">
        <f>SUM(Gosforth:Ermelo!AH59)</f>
        <v>0</v>
      </c>
      <c r="AI59" s="12">
        <f>SUM(Gosforth:Ermelo!AI59)</f>
        <v>0</v>
      </c>
      <c r="AJ59" s="12">
        <f>SUM(Gosforth:Ermelo!AJ59)</f>
        <v>0</v>
      </c>
      <c r="AK59" s="12">
        <f>SUM(Gosforth:Ermelo!AK59)</f>
        <v>0</v>
      </c>
      <c r="AL59" s="12">
        <f>SUM(Gosforth:Ermelo!AL59)</f>
        <v>0</v>
      </c>
      <c r="AM59" s="12">
        <f>SUM(Gosforth:Ermelo!AM59)</f>
        <v>0</v>
      </c>
      <c r="AN59" s="12">
        <f>SUM(Gosforth:Ermelo!AN59)</f>
        <v>0</v>
      </c>
      <c r="AO59" s="12">
        <f>SUM(Gosforth:Ermelo!AO59)</f>
        <v>0</v>
      </c>
      <c r="AP59" s="12">
        <f>SUM(Gosforth:Ermelo!AP59)</f>
        <v>0</v>
      </c>
      <c r="AQ59" s="12">
        <f>SUM(Gosforth:Ermelo!AQ59)</f>
        <v>0</v>
      </c>
      <c r="AR59" s="12">
        <f>SUM(Gosforth:Ermelo!AR59)</f>
        <v>0</v>
      </c>
      <c r="AS59" s="13">
        <f>SUM(Gosforth:Ermelo!AS59)</f>
        <v>0</v>
      </c>
      <c r="AT59" s="14">
        <f>SUM(Gosforth:Ermelo!AT59)</f>
        <v>0</v>
      </c>
      <c r="AU59" s="12">
        <f>SUM(Gosforth:Ermelo!AU59)</f>
        <v>0</v>
      </c>
      <c r="AV59" s="12">
        <f>SUM(Gosforth:Ermelo!AV59)</f>
        <v>0</v>
      </c>
      <c r="AW59" s="12">
        <f>SUM(Gosforth:Ermelo!AW59)</f>
        <v>0</v>
      </c>
      <c r="AX59" s="12">
        <f>SUM(Gosforth:Ermelo!AX59)</f>
        <v>0</v>
      </c>
      <c r="AY59" s="12">
        <f>SUM(Gosforth:Ermelo!AY59)</f>
        <v>0</v>
      </c>
      <c r="AZ59" s="12">
        <f>SUM(Gosforth:Ermelo!AZ59)</f>
        <v>0</v>
      </c>
      <c r="BA59" s="12">
        <f>SUM(Gosforth:Ermelo!BA59)</f>
        <v>0</v>
      </c>
      <c r="BB59" s="12">
        <f>SUM(Gosforth:Ermelo!BB59)</f>
        <v>0</v>
      </c>
      <c r="BC59" s="12">
        <f>SUM(Gosforth:Ermelo!BC59)</f>
        <v>0</v>
      </c>
      <c r="BD59" s="12">
        <f>SUM(Gosforth:Ermelo!BD59)</f>
        <v>0</v>
      </c>
      <c r="BE59" s="13">
        <f>SUM(Gosforth:Ermelo!BE59)</f>
        <v>0</v>
      </c>
      <c r="BF59" s="14">
        <f>SUM(Gosforth:Ermelo!BF59)</f>
        <v>0</v>
      </c>
      <c r="BG59" s="12">
        <f>SUM(Gosforth:Ermelo!BG59)</f>
        <v>0</v>
      </c>
      <c r="BH59" s="12">
        <f>SUM(Gosforth:Ermelo!BH59)</f>
        <v>0</v>
      </c>
      <c r="BI59" s="12">
        <f>SUM(Gosforth:Ermelo!BI59)</f>
        <v>0</v>
      </c>
      <c r="BJ59" s="12">
        <f>SUM(Gosforth:Ermelo!BJ59)</f>
        <v>0</v>
      </c>
      <c r="BK59" s="12">
        <f>SUM(Gosforth:Ermelo!BK59)</f>
        <v>0</v>
      </c>
      <c r="BL59" s="12">
        <f>SUM(Gosforth:Ermelo!BL59)</f>
        <v>0</v>
      </c>
      <c r="BM59" s="12">
        <f>SUM(Gosforth:Ermelo!BM59)</f>
        <v>0</v>
      </c>
      <c r="BN59" s="12">
        <f>SUM(Gosforth:Ermelo!BN59)</f>
        <v>0</v>
      </c>
      <c r="BO59" s="12">
        <f>SUM(Gosforth:Ermelo!BO59)</f>
        <v>0</v>
      </c>
      <c r="BP59" s="12">
        <f>SUM(Gosforth:Ermelo!BP59)</f>
        <v>0</v>
      </c>
      <c r="BQ59" s="13">
        <f>SUM(Gosforth:Ermelo!BQ59)</f>
        <v>0</v>
      </c>
      <c r="BR59" s="14">
        <f>SUM(Gosforth:Ermelo!BR59)</f>
        <v>0</v>
      </c>
      <c r="BS59" s="12">
        <f>SUM(Gosforth:Ermelo!BS59)</f>
        <v>0</v>
      </c>
      <c r="BT59" s="12">
        <f>SUM(Gosforth:Ermelo!BT59)</f>
        <v>0</v>
      </c>
      <c r="BU59" s="12">
        <f>SUM(Gosforth:Ermelo!BU59)</f>
        <v>0</v>
      </c>
      <c r="BV59" s="12">
        <f>SUM(Gosforth:Ermelo!BV59)</f>
        <v>0</v>
      </c>
      <c r="BW59" s="12">
        <f>SUM(Gosforth:Ermelo!BW59)</f>
        <v>0</v>
      </c>
      <c r="BX59" s="12">
        <f>SUM(Gosforth:Ermelo!BX59)</f>
        <v>0</v>
      </c>
      <c r="BY59" s="12">
        <f>SUM(Gosforth:Ermelo!BY59)</f>
        <v>0</v>
      </c>
      <c r="BZ59" s="12">
        <f>SUM(Gosforth:Ermelo!BZ59)</f>
        <v>0</v>
      </c>
      <c r="CA59" s="12">
        <f>SUM(Gosforth:Ermelo!CA59)</f>
        <v>0</v>
      </c>
      <c r="CB59" s="12">
        <f>SUM(Gosforth:Ermelo!CB59)</f>
        <v>0</v>
      </c>
      <c r="CC59" s="13">
        <f>SUM(Gosforth:Ermelo!CC59)</f>
        <v>0</v>
      </c>
    </row>
    <row r="60" spans="2:81" ht="15">
      <c r="B60" s="57" t="s">
        <v>112</v>
      </c>
      <c r="C60" s="58" t="s">
        <v>113</v>
      </c>
      <c r="D60" s="72" t="s">
        <v>53</v>
      </c>
      <c r="E60" s="72">
        <f>SUM(Gosforth:Ermelo!E60)</f>
        <v>360</v>
      </c>
      <c r="F60" s="227" t="b">
        <f>(Gosforth!G60+Dalpark!G60+Leandra!G60+Trichardt!G60+Ermelo!G60)=G60</f>
        <v>1</v>
      </c>
      <c r="G60" s="122">
        <f t="shared" si="40"/>
        <v>0</v>
      </c>
      <c r="H60" s="120">
        <f>SUM(Gosforth:Ermelo!H60)</f>
        <v>0</v>
      </c>
      <c r="I60" s="13">
        <f>SUM(Gosforth:Ermelo!I60)</f>
        <v>0</v>
      </c>
      <c r="J60" s="120">
        <f>SUM(Gosforth:Ermelo!J60)</f>
        <v>0</v>
      </c>
      <c r="K60" s="12">
        <f>SUM(Gosforth:Ermelo!K60)</f>
        <v>0</v>
      </c>
      <c r="L60" s="12">
        <f>SUM(Gosforth:Ermelo!L60)</f>
        <v>0</v>
      </c>
      <c r="M60" s="12">
        <f>SUM(Gosforth:Ermelo!M60)</f>
        <v>0</v>
      </c>
      <c r="N60" s="12">
        <f>SUM(Gosforth:Ermelo!N60)</f>
        <v>0</v>
      </c>
      <c r="O60" s="12">
        <f>SUM(Gosforth:Ermelo!O60)</f>
        <v>0</v>
      </c>
      <c r="P60" s="12">
        <f>SUM(Gosforth:Ermelo!P60)</f>
        <v>0</v>
      </c>
      <c r="Q60" s="12">
        <f>SUM(Gosforth:Ermelo!Q60)</f>
        <v>0</v>
      </c>
      <c r="R60" s="12">
        <f>SUM(Gosforth:Ermelo!R60)</f>
        <v>0</v>
      </c>
      <c r="S60" s="12">
        <f>SUM(Gosforth:Ermelo!S60)</f>
        <v>0</v>
      </c>
      <c r="T60" s="12">
        <f>SUM(Gosforth:Ermelo!T60)</f>
        <v>0</v>
      </c>
      <c r="U60" s="13">
        <f>SUM(Gosforth:Ermelo!U60)</f>
        <v>0</v>
      </c>
      <c r="V60" s="14">
        <f>SUM(Gosforth:Ermelo!V60)</f>
        <v>0</v>
      </c>
      <c r="W60" s="12">
        <f>SUM(Gosforth:Ermelo!W60)</f>
        <v>0</v>
      </c>
      <c r="X60" s="12">
        <f>SUM(Gosforth:Ermelo!X60)</f>
        <v>0</v>
      </c>
      <c r="Y60" s="12">
        <f>SUM(Gosforth:Ermelo!Y60)</f>
        <v>0</v>
      </c>
      <c r="Z60" s="12">
        <f>SUM(Gosforth:Ermelo!Z60)</f>
        <v>0</v>
      </c>
      <c r="AA60" s="12">
        <f>SUM(Gosforth:Ermelo!AA60)</f>
        <v>0</v>
      </c>
      <c r="AB60" s="12">
        <f>SUM(Gosforth:Ermelo!AB60)</f>
        <v>0</v>
      </c>
      <c r="AC60" s="12">
        <f>SUM(Gosforth:Ermelo!AC60)</f>
        <v>0</v>
      </c>
      <c r="AD60" s="12">
        <f>SUM(Gosforth:Ermelo!AD60)</f>
        <v>0</v>
      </c>
      <c r="AE60" s="12">
        <f>SUM(Gosforth:Ermelo!AE60)</f>
        <v>0</v>
      </c>
      <c r="AF60" s="12">
        <f>SUM(Gosforth:Ermelo!AF60)</f>
        <v>0</v>
      </c>
      <c r="AG60" s="13">
        <f>SUM(Gosforth:Ermelo!AG60)</f>
        <v>0</v>
      </c>
      <c r="AH60" s="14">
        <f>SUM(Gosforth:Ermelo!AH60)</f>
        <v>0</v>
      </c>
      <c r="AI60" s="12">
        <f>SUM(Gosforth:Ermelo!AI60)</f>
        <v>0</v>
      </c>
      <c r="AJ60" s="12">
        <f>SUM(Gosforth:Ermelo!AJ60)</f>
        <v>0</v>
      </c>
      <c r="AK60" s="12">
        <f>SUM(Gosforth:Ermelo!AK60)</f>
        <v>0</v>
      </c>
      <c r="AL60" s="12">
        <f>SUM(Gosforth:Ermelo!AL60)</f>
        <v>0</v>
      </c>
      <c r="AM60" s="12">
        <f>SUM(Gosforth:Ermelo!AM60)</f>
        <v>0</v>
      </c>
      <c r="AN60" s="12">
        <f>SUM(Gosforth:Ermelo!AN60)</f>
        <v>0</v>
      </c>
      <c r="AO60" s="12">
        <f>SUM(Gosforth:Ermelo!AO60)</f>
        <v>0</v>
      </c>
      <c r="AP60" s="12">
        <f>SUM(Gosforth:Ermelo!AP60)</f>
        <v>0</v>
      </c>
      <c r="AQ60" s="12">
        <f>SUM(Gosforth:Ermelo!AQ60)</f>
        <v>0</v>
      </c>
      <c r="AR60" s="12">
        <f>SUM(Gosforth:Ermelo!AR60)</f>
        <v>0</v>
      </c>
      <c r="AS60" s="13">
        <f>SUM(Gosforth:Ermelo!AS60)</f>
        <v>0</v>
      </c>
      <c r="AT60" s="14">
        <f>SUM(Gosforth:Ermelo!AT60)</f>
        <v>0</v>
      </c>
      <c r="AU60" s="12">
        <f>SUM(Gosforth:Ermelo!AU60)</f>
        <v>0</v>
      </c>
      <c r="AV60" s="12">
        <f>SUM(Gosforth:Ermelo!AV60)</f>
        <v>0</v>
      </c>
      <c r="AW60" s="12">
        <f>SUM(Gosforth:Ermelo!AW60)</f>
        <v>0</v>
      </c>
      <c r="AX60" s="12">
        <f>SUM(Gosforth:Ermelo!AX60)</f>
        <v>0</v>
      </c>
      <c r="AY60" s="12">
        <f>SUM(Gosforth:Ermelo!AY60)</f>
        <v>0</v>
      </c>
      <c r="AZ60" s="12">
        <f>SUM(Gosforth:Ermelo!AZ60)</f>
        <v>0</v>
      </c>
      <c r="BA60" s="12">
        <f>SUM(Gosforth:Ermelo!BA60)</f>
        <v>0</v>
      </c>
      <c r="BB60" s="12">
        <f>SUM(Gosforth:Ermelo!BB60)</f>
        <v>0</v>
      </c>
      <c r="BC60" s="12">
        <f>SUM(Gosforth:Ermelo!BC60)</f>
        <v>0</v>
      </c>
      <c r="BD60" s="12">
        <f>SUM(Gosforth:Ermelo!BD60)</f>
        <v>0</v>
      </c>
      <c r="BE60" s="13">
        <f>SUM(Gosforth:Ermelo!BE60)</f>
        <v>0</v>
      </c>
      <c r="BF60" s="14">
        <f>SUM(Gosforth:Ermelo!BF60)</f>
        <v>0</v>
      </c>
      <c r="BG60" s="12">
        <f>SUM(Gosforth:Ermelo!BG60)</f>
        <v>0</v>
      </c>
      <c r="BH60" s="12">
        <f>SUM(Gosforth:Ermelo!BH60)</f>
        <v>0</v>
      </c>
      <c r="BI60" s="12">
        <f>SUM(Gosforth:Ermelo!BI60)</f>
        <v>0</v>
      </c>
      <c r="BJ60" s="12">
        <f>SUM(Gosforth:Ermelo!BJ60)</f>
        <v>0</v>
      </c>
      <c r="BK60" s="12">
        <f>SUM(Gosforth:Ermelo!BK60)</f>
        <v>0</v>
      </c>
      <c r="BL60" s="12">
        <f>SUM(Gosforth:Ermelo!BL60)</f>
        <v>0</v>
      </c>
      <c r="BM60" s="12">
        <f>SUM(Gosforth:Ermelo!BM60)</f>
        <v>0</v>
      </c>
      <c r="BN60" s="12">
        <f>SUM(Gosforth:Ermelo!BN60)</f>
        <v>0</v>
      </c>
      <c r="BO60" s="12">
        <f>SUM(Gosforth:Ermelo!BO60)</f>
        <v>0</v>
      </c>
      <c r="BP60" s="12">
        <f>SUM(Gosforth:Ermelo!BP60)</f>
        <v>0</v>
      </c>
      <c r="BQ60" s="13">
        <f>SUM(Gosforth:Ermelo!BQ60)</f>
        <v>0</v>
      </c>
      <c r="BR60" s="14">
        <f>SUM(Gosforth:Ermelo!BR60)</f>
        <v>0</v>
      </c>
      <c r="BS60" s="12">
        <f>SUM(Gosforth:Ermelo!BS60)</f>
        <v>0</v>
      </c>
      <c r="BT60" s="12">
        <f>SUM(Gosforth:Ermelo!BT60)</f>
        <v>0</v>
      </c>
      <c r="BU60" s="12">
        <f>SUM(Gosforth:Ermelo!BU60)</f>
        <v>0</v>
      </c>
      <c r="BV60" s="12">
        <f>SUM(Gosforth:Ermelo!BV60)</f>
        <v>0</v>
      </c>
      <c r="BW60" s="12">
        <f>SUM(Gosforth:Ermelo!BW60)</f>
        <v>0</v>
      </c>
      <c r="BX60" s="12">
        <f>SUM(Gosforth:Ermelo!BX60)</f>
        <v>0</v>
      </c>
      <c r="BY60" s="12">
        <f>SUM(Gosforth:Ermelo!BY60)</f>
        <v>0</v>
      </c>
      <c r="BZ60" s="12">
        <f>SUM(Gosforth:Ermelo!BZ60)</f>
        <v>0</v>
      </c>
      <c r="CA60" s="12">
        <f>SUM(Gosforth:Ermelo!CA60)</f>
        <v>0</v>
      </c>
      <c r="CB60" s="12">
        <f>SUM(Gosforth:Ermelo!CB60)</f>
        <v>0</v>
      </c>
      <c r="CC60" s="13">
        <f>SUM(Gosforth:Ermelo!CC60)</f>
        <v>0</v>
      </c>
    </row>
    <row r="61" spans="2:81" ht="15">
      <c r="B61" s="57" t="s">
        <v>114</v>
      </c>
      <c r="C61" s="58" t="s">
        <v>115</v>
      </c>
      <c r="D61" s="72" t="s">
        <v>53</v>
      </c>
      <c r="E61" s="72">
        <f>SUM(Gosforth:Ermelo!E61)</f>
        <v>360</v>
      </c>
      <c r="F61" s="227" t="b">
        <f>(Gosforth!G61+Dalpark!G61+Leandra!G61+Trichardt!G61+Ermelo!G61)=G61</f>
        <v>1</v>
      </c>
      <c r="G61" s="122">
        <f t="shared" si="40"/>
        <v>0</v>
      </c>
      <c r="H61" s="120">
        <f>SUM(Gosforth:Ermelo!H61)</f>
        <v>0</v>
      </c>
      <c r="I61" s="13">
        <f>SUM(Gosforth:Ermelo!I61)</f>
        <v>0</v>
      </c>
      <c r="J61" s="120">
        <f>SUM(Gosforth:Ermelo!J61)</f>
        <v>0</v>
      </c>
      <c r="K61" s="12">
        <f>SUM(Gosforth:Ermelo!K61)</f>
        <v>0</v>
      </c>
      <c r="L61" s="12">
        <f>SUM(Gosforth:Ermelo!L61)</f>
        <v>0</v>
      </c>
      <c r="M61" s="12">
        <f>SUM(Gosforth:Ermelo!M61)</f>
        <v>0</v>
      </c>
      <c r="N61" s="12">
        <f>SUM(Gosforth:Ermelo!N61)</f>
        <v>0</v>
      </c>
      <c r="O61" s="12">
        <f>SUM(Gosforth:Ermelo!O61)</f>
        <v>0</v>
      </c>
      <c r="P61" s="12">
        <f>SUM(Gosforth:Ermelo!P61)</f>
        <v>0</v>
      </c>
      <c r="Q61" s="12">
        <f>SUM(Gosforth:Ermelo!Q61)</f>
        <v>0</v>
      </c>
      <c r="R61" s="12">
        <f>SUM(Gosforth:Ermelo!R61)</f>
        <v>0</v>
      </c>
      <c r="S61" s="12">
        <f>SUM(Gosforth:Ermelo!S61)</f>
        <v>0</v>
      </c>
      <c r="T61" s="12">
        <f>SUM(Gosforth:Ermelo!T61)</f>
        <v>0</v>
      </c>
      <c r="U61" s="13">
        <f>SUM(Gosforth:Ermelo!U61)</f>
        <v>0</v>
      </c>
      <c r="V61" s="14">
        <f>SUM(Gosforth:Ermelo!V61)</f>
        <v>0</v>
      </c>
      <c r="W61" s="12">
        <f>SUM(Gosforth:Ermelo!W61)</f>
        <v>0</v>
      </c>
      <c r="X61" s="12">
        <f>SUM(Gosforth:Ermelo!X61)</f>
        <v>0</v>
      </c>
      <c r="Y61" s="12">
        <f>SUM(Gosforth:Ermelo!Y61)</f>
        <v>0</v>
      </c>
      <c r="Z61" s="12">
        <f>SUM(Gosforth:Ermelo!Z61)</f>
        <v>0</v>
      </c>
      <c r="AA61" s="12">
        <f>SUM(Gosforth:Ermelo!AA61)</f>
        <v>0</v>
      </c>
      <c r="AB61" s="12">
        <f>SUM(Gosforth:Ermelo!AB61)</f>
        <v>0</v>
      </c>
      <c r="AC61" s="12">
        <f>SUM(Gosforth:Ermelo!AC61)</f>
        <v>0</v>
      </c>
      <c r="AD61" s="12">
        <f>SUM(Gosforth:Ermelo!AD61)</f>
        <v>0</v>
      </c>
      <c r="AE61" s="12">
        <f>SUM(Gosforth:Ermelo!AE61)</f>
        <v>0</v>
      </c>
      <c r="AF61" s="12">
        <f>SUM(Gosforth:Ermelo!AF61)</f>
        <v>0</v>
      </c>
      <c r="AG61" s="13">
        <f>SUM(Gosforth:Ermelo!AG61)</f>
        <v>0</v>
      </c>
      <c r="AH61" s="14">
        <f>SUM(Gosforth:Ermelo!AH61)</f>
        <v>0</v>
      </c>
      <c r="AI61" s="12">
        <f>SUM(Gosforth:Ermelo!AI61)</f>
        <v>0</v>
      </c>
      <c r="AJ61" s="12">
        <f>SUM(Gosforth:Ermelo!AJ61)</f>
        <v>0</v>
      </c>
      <c r="AK61" s="12">
        <f>SUM(Gosforth:Ermelo!AK61)</f>
        <v>0</v>
      </c>
      <c r="AL61" s="12">
        <f>SUM(Gosforth:Ermelo!AL61)</f>
        <v>0</v>
      </c>
      <c r="AM61" s="12">
        <f>SUM(Gosforth:Ermelo!AM61)</f>
        <v>0</v>
      </c>
      <c r="AN61" s="12">
        <f>SUM(Gosforth:Ermelo!AN61)</f>
        <v>0</v>
      </c>
      <c r="AO61" s="12">
        <f>SUM(Gosforth:Ermelo!AO61)</f>
        <v>0</v>
      </c>
      <c r="AP61" s="12">
        <f>SUM(Gosforth:Ermelo!AP61)</f>
        <v>0</v>
      </c>
      <c r="AQ61" s="12">
        <f>SUM(Gosforth:Ermelo!AQ61)</f>
        <v>0</v>
      </c>
      <c r="AR61" s="12">
        <f>SUM(Gosforth:Ermelo!AR61)</f>
        <v>0</v>
      </c>
      <c r="AS61" s="13">
        <f>SUM(Gosforth:Ermelo!AS61)</f>
        <v>0</v>
      </c>
      <c r="AT61" s="14">
        <f>SUM(Gosforth:Ermelo!AT61)</f>
        <v>0</v>
      </c>
      <c r="AU61" s="12">
        <f>SUM(Gosforth:Ermelo!AU61)</f>
        <v>0</v>
      </c>
      <c r="AV61" s="12">
        <f>SUM(Gosforth:Ermelo!AV61)</f>
        <v>0</v>
      </c>
      <c r="AW61" s="12">
        <f>SUM(Gosforth:Ermelo!AW61)</f>
        <v>0</v>
      </c>
      <c r="AX61" s="12">
        <f>SUM(Gosforth:Ermelo!AX61)</f>
        <v>0</v>
      </c>
      <c r="AY61" s="12">
        <f>SUM(Gosforth:Ermelo!AY61)</f>
        <v>0</v>
      </c>
      <c r="AZ61" s="12">
        <f>SUM(Gosforth:Ermelo!AZ61)</f>
        <v>0</v>
      </c>
      <c r="BA61" s="12">
        <f>SUM(Gosforth:Ermelo!BA61)</f>
        <v>0</v>
      </c>
      <c r="BB61" s="12">
        <f>SUM(Gosforth:Ermelo!BB61)</f>
        <v>0</v>
      </c>
      <c r="BC61" s="12">
        <f>SUM(Gosforth:Ermelo!BC61)</f>
        <v>0</v>
      </c>
      <c r="BD61" s="12">
        <f>SUM(Gosforth:Ermelo!BD61)</f>
        <v>0</v>
      </c>
      <c r="BE61" s="13">
        <f>SUM(Gosforth:Ermelo!BE61)</f>
        <v>0</v>
      </c>
      <c r="BF61" s="14">
        <f>SUM(Gosforth:Ermelo!BF61)</f>
        <v>0</v>
      </c>
      <c r="BG61" s="12">
        <f>SUM(Gosforth:Ermelo!BG61)</f>
        <v>0</v>
      </c>
      <c r="BH61" s="12">
        <f>SUM(Gosforth:Ermelo!BH61)</f>
        <v>0</v>
      </c>
      <c r="BI61" s="12">
        <f>SUM(Gosforth:Ermelo!BI61)</f>
        <v>0</v>
      </c>
      <c r="BJ61" s="12">
        <f>SUM(Gosforth:Ermelo!BJ61)</f>
        <v>0</v>
      </c>
      <c r="BK61" s="12">
        <f>SUM(Gosforth:Ermelo!BK61)</f>
        <v>0</v>
      </c>
      <c r="BL61" s="12">
        <f>SUM(Gosforth:Ermelo!BL61)</f>
        <v>0</v>
      </c>
      <c r="BM61" s="12">
        <f>SUM(Gosforth:Ermelo!BM61)</f>
        <v>0</v>
      </c>
      <c r="BN61" s="12">
        <f>SUM(Gosforth:Ermelo!BN61)</f>
        <v>0</v>
      </c>
      <c r="BO61" s="12">
        <f>SUM(Gosforth:Ermelo!BO61)</f>
        <v>0</v>
      </c>
      <c r="BP61" s="12">
        <f>SUM(Gosforth:Ermelo!BP61)</f>
        <v>0</v>
      </c>
      <c r="BQ61" s="13">
        <f>SUM(Gosforth:Ermelo!BQ61)</f>
        <v>0</v>
      </c>
      <c r="BR61" s="14">
        <f>SUM(Gosforth:Ermelo!BR61)</f>
        <v>0</v>
      </c>
      <c r="BS61" s="12">
        <f>SUM(Gosforth:Ermelo!BS61)</f>
        <v>0</v>
      </c>
      <c r="BT61" s="12">
        <f>SUM(Gosforth:Ermelo!BT61)</f>
        <v>0</v>
      </c>
      <c r="BU61" s="12">
        <f>SUM(Gosforth:Ermelo!BU61)</f>
        <v>0</v>
      </c>
      <c r="BV61" s="12">
        <f>SUM(Gosforth:Ermelo!BV61)</f>
        <v>0</v>
      </c>
      <c r="BW61" s="12">
        <f>SUM(Gosforth:Ermelo!BW61)</f>
        <v>0</v>
      </c>
      <c r="BX61" s="12">
        <f>SUM(Gosforth:Ermelo!BX61)</f>
        <v>0</v>
      </c>
      <c r="BY61" s="12">
        <f>SUM(Gosforth:Ermelo!BY61)</f>
        <v>0</v>
      </c>
      <c r="BZ61" s="12">
        <f>SUM(Gosforth:Ermelo!BZ61)</f>
        <v>0</v>
      </c>
      <c r="CA61" s="12">
        <f>SUM(Gosforth:Ermelo!CA61)</f>
        <v>0</v>
      </c>
      <c r="CB61" s="12">
        <f>SUM(Gosforth:Ermelo!CB61)</f>
        <v>0</v>
      </c>
      <c r="CC61" s="13">
        <f>SUM(Gosforth:Ermelo!CC61)</f>
        <v>0</v>
      </c>
    </row>
    <row r="62" spans="2:81" ht="15">
      <c r="B62" s="57" t="s">
        <v>116</v>
      </c>
      <c r="C62" s="58" t="s">
        <v>117</v>
      </c>
      <c r="D62" s="72" t="s">
        <v>53</v>
      </c>
      <c r="E62" s="72">
        <f>SUM(Gosforth:Ermelo!E62)</f>
        <v>360</v>
      </c>
      <c r="F62" s="227" t="b">
        <f>(Gosforth!G62+Dalpark!G62+Leandra!G62+Trichardt!G62+Ermelo!G62)=G62</f>
        <v>1</v>
      </c>
      <c r="G62" s="122">
        <f t="shared" si="40"/>
        <v>0</v>
      </c>
      <c r="H62" s="120">
        <f>SUM(Gosforth:Ermelo!H62)</f>
        <v>0</v>
      </c>
      <c r="I62" s="13">
        <f>SUM(Gosforth:Ermelo!I62)</f>
        <v>0</v>
      </c>
      <c r="J62" s="120">
        <f>SUM(Gosforth:Ermelo!J62)</f>
        <v>0</v>
      </c>
      <c r="K62" s="12">
        <f>SUM(Gosforth:Ermelo!K62)</f>
        <v>0</v>
      </c>
      <c r="L62" s="12">
        <f>SUM(Gosforth:Ermelo!L62)</f>
        <v>0</v>
      </c>
      <c r="M62" s="12">
        <f>SUM(Gosforth:Ermelo!M62)</f>
        <v>0</v>
      </c>
      <c r="N62" s="12">
        <f>SUM(Gosforth:Ermelo!N62)</f>
        <v>0</v>
      </c>
      <c r="O62" s="12">
        <f>SUM(Gosforth:Ermelo!O62)</f>
        <v>0</v>
      </c>
      <c r="P62" s="12">
        <f>SUM(Gosforth:Ermelo!P62)</f>
        <v>0</v>
      </c>
      <c r="Q62" s="12">
        <f>SUM(Gosforth:Ermelo!Q62)</f>
        <v>0</v>
      </c>
      <c r="R62" s="12">
        <f>SUM(Gosforth:Ermelo!R62)</f>
        <v>0</v>
      </c>
      <c r="S62" s="12">
        <f>SUM(Gosforth:Ermelo!S62)</f>
        <v>0</v>
      </c>
      <c r="T62" s="12">
        <f>SUM(Gosforth:Ermelo!T62)</f>
        <v>0</v>
      </c>
      <c r="U62" s="13">
        <f>SUM(Gosforth:Ermelo!U62)</f>
        <v>0</v>
      </c>
      <c r="V62" s="14">
        <f>SUM(Gosforth:Ermelo!V62)</f>
        <v>0</v>
      </c>
      <c r="W62" s="12">
        <f>SUM(Gosforth:Ermelo!W62)</f>
        <v>0</v>
      </c>
      <c r="X62" s="12">
        <f>SUM(Gosforth:Ermelo!X62)</f>
        <v>0</v>
      </c>
      <c r="Y62" s="12">
        <f>SUM(Gosforth:Ermelo!Y62)</f>
        <v>0</v>
      </c>
      <c r="Z62" s="12">
        <f>SUM(Gosforth:Ermelo!Z62)</f>
        <v>0</v>
      </c>
      <c r="AA62" s="12">
        <f>SUM(Gosforth:Ermelo!AA62)</f>
        <v>0</v>
      </c>
      <c r="AB62" s="12">
        <f>SUM(Gosforth:Ermelo!AB62)</f>
        <v>0</v>
      </c>
      <c r="AC62" s="12">
        <f>SUM(Gosforth:Ermelo!AC62)</f>
        <v>0</v>
      </c>
      <c r="AD62" s="12">
        <f>SUM(Gosforth:Ermelo!AD62)</f>
        <v>0</v>
      </c>
      <c r="AE62" s="12">
        <f>SUM(Gosforth:Ermelo!AE62)</f>
        <v>0</v>
      </c>
      <c r="AF62" s="12">
        <f>SUM(Gosforth:Ermelo!AF62)</f>
        <v>0</v>
      </c>
      <c r="AG62" s="13">
        <f>SUM(Gosforth:Ermelo!AG62)</f>
        <v>0</v>
      </c>
      <c r="AH62" s="14">
        <f>SUM(Gosforth:Ermelo!AH62)</f>
        <v>0</v>
      </c>
      <c r="AI62" s="12">
        <f>SUM(Gosforth:Ermelo!AI62)</f>
        <v>0</v>
      </c>
      <c r="AJ62" s="12">
        <f>SUM(Gosforth:Ermelo!AJ62)</f>
        <v>0</v>
      </c>
      <c r="AK62" s="12">
        <f>SUM(Gosforth:Ermelo!AK62)</f>
        <v>0</v>
      </c>
      <c r="AL62" s="12">
        <f>SUM(Gosforth:Ermelo!AL62)</f>
        <v>0</v>
      </c>
      <c r="AM62" s="12">
        <f>SUM(Gosforth:Ermelo!AM62)</f>
        <v>0</v>
      </c>
      <c r="AN62" s="12">
        <f>SUM(Gosforth:Ermelo!AN62)</f>
        <v>0</v>
      </c>
      <c r="AO62" s="12">
        <f>SUM(Gosforth:Ermelo!AO62)</f>
        <v>0</v>
      </c>
      <c r="AP62" s="12">
        <f>SUM(Gosforth:Ermelo!AP62)</f>
        <v>0</v>
      </c>
      <c r="AQ62" s="12">
        <f>SUM(Gosforth:Ermelo!AQ62)</f>
        <v>0</v>
      </c>
      <c r="AR62" s="12">
        <f>SUM(Gosforth:Ermelo!AR62)</f>
        <v>0</v>
      </c>
      <c r="AS62" s="13">
        <f>SUM(Gosforth:Ermelo!AS62)</f>
        <v>0</v>
      </c>
      <c r="AT62" s="14">
        <f>SUM(Gosforth:Ermelo!AT62)</f>
        <v>0</v>
      </c>
      <c r="AU62" s="12">
        <f>SUM(Gosforth:Ermelo!AU62)</f>
        <v>0</v>
      </c>
      <c r="AV62" s="12">
        <f>SUM(Gosforth:Ermelo!AV62)</f>
        <v>0</v>
      </c>
      <c r="AW62" s="12">
        <f>SUM(Gosforth:Ermelo!AW62)</f>
        <v>0</v>
      </c>
      <c r="AX62" s="12">
        <f>SUM(Gosforth:Ermelo!AX62)</f>
        <v>0</v>
      </c>
      <c r="AY62" s="12">
        <f>SUM(Gosforth:Ermelo!AY62)</f>
        <v>0</v>
      </c>
      <c r="AZ62" s="12">
        <f>SUM(Gosforth:Ermelo!AZ62)</f>
        <v>0</v>
      </c>
      <c r="BA62" s="12">
        <f>SUM(Gosforth:Ermelo!BA62)</f>
        <v>0</v>
      </c>
      <c r="BB62" s="12">
        <f>SUM(Gosforth:Ermelo!BB62)</f>
        <v>0</v>
      </c>
      <c r="BC62" s="12">
        <f>SUM(Gosforth:Ermelo!BC62)</f>
        <v>0</v>
      </c>
      <c r="BD62" s="12">
        <f>SUM(Gosforth:Ermelo!BD62)</f>
        <v>0</v>
      </c>
      <c r="BE62" s="13">
        <f>SUM(Gosforth:Ermelo!BE62)</f>
        <v>0</v>
      </c>
      <c r="BF62" s="14">
        <f>SUM(Gosforth:Ermelo!BF62)</f>
        <v>0</v>
      </c>
      <c r="BG62" s="12">
        <f>SUM(Gosforth:Ermelo!BG62)</f>
        <v>0</v>
      </c>
      <c r="BH62" s="12">
        <f>SUM(Gosforth:Ermelo!BH62)</f>
        <v>0</v>
      </c>
      <c r="BI62" s="12">
        <f>SUM(Gosforth:Ermelo!BI62)</f>
        <v>0</v>
      </c>
      <c r="BJ62" s="12">
        <f>SUM(Gosforth:Ermelo!BJ62)</f>
        <v>0</v>
      </c>
      <c r="BK62" s="12">
        <f>SUM(Gosforth:Ermelo!BK62)</f>
        <v>0</v>
      </c>
      <c r="BL62" s="12">
        <f>SUM(Gosforth:Ermelo!BL62)</f>
        <v>0</v>
      </c>
      <c r="BM62" s="12">
        <f>SUM(Gosforth:Ermelo!BM62)</f>
        <v>0</v>
      </c>
      <c r="BN62" s="12">
        <f>SUM(Gosforth:Ermelo!BN62)</f>
        <v>0</v>
      </c>
      <c r="BO62" s="12">
        <f>SUM(Gosforth:Ermelo!BO62)</f>
        <v>0</v>
      </c>
      <c r="BP62" s="12">
        <f>SUM(Gosforth:Ermelo!BP62)</f>
        <v>0</v>
      </c>
      <c r="BQ62" s="13">
        <f>SUM(Gosforth:Ermelo!BQ62)</f>
        <v>0</v>
      </c>
      <c r="BR62" s="14">
        <f>SUM(Gosforth:Ermelo!BR62)</f>
        <v>0</v>
      </c>
      <c r="BS62" s="12">
        <f>SUM(Gosforth:Ermelo!BS62)</f>
        <v>0</v>
      </c>
      <c r="BT62" s="12">
        <f>SUM(Gosforth:Ermelo!BT62)</f>
        <v>0</v>
      </c>
      <c r="BU62" s="12">
        <f>SUM(Gosforth:Ermelo!BU62)</f>
        <v>0</v>
      </c>
      <c r="BV62" s="12">
        <f>SUM(Gosforth:Ermelo!BV62)</f>
        <v>0</v>
      </c>
      <c r="BW62" s="12">
        <f>SUM(Gosforth:Ermelo!BW62)</f>
        <v>0</v>
      </c>
      <c r="BX62" s="12">
        <f>SUM(Gosforth:Ermelo!BX62)</f>
        <v>0</v>
      </c>
      <c r="BY62" s="12">
        <f>SUM(Gosforth:Ermelo!BY62)</f>
        <v>0</v>
      </c>
      <c r="BZ62" s="12">
        <f>SUM(Gosforth:Ermelo!BZ62)</f>
        <v>0</v>
      </c>
      <c r="CA62" s="12">
        <f>SUM(Gosforth:Ermelo!CA62)</f>
        <v>0</v>
      </c>
      <c r="CB62" s="12">
        <f>SUM(Gosforth:Ermelo!CB62)</f>
        <v>0</v>
      </c>
      <c r="CC62" s="13">
        <f>SUM(Gosforth:Ermelo!CC62)</f>
        <v>0</v>
      </c>
    </row>
    <row r="63" spans="2:81" ht="15">
      <c r="B63" s="190" t="s">
        <v>118</v>
      </c>
      <c r="C63" s="191" t="s">
        <v>119</v>
      </c>
      <c r="D63" s="192" t="s">
        <v>53</v>
      </c>
      <c r="E63" s="192">
        <f>SUM(Gosforth:Ermelo!E63)</f>
        <v>0</v>
      </c>
      <c r="F63" s="227" t="b">
        <f>(Gosforth!G63+Dalpark!G63+Leandra!G63+Trichardt!G63+Ermelo!G63)=G63</f>
        <v>1</v>
      </c>
      <c r="G63" s="122">
        <f t="shared" si="40"/>
        <v>0</v>
      </c>
      <c r="H63" s="120">
        <f>SUM(Gosforth:Ermelo!H63)</f>
        <v>0</v>
      </c>
      <c r="I63" s="13">
        <f>SUM(Gosforth:Ermelo!I63)</f>
        <v>0</v>
      </c>
      <c r="J63" s="120">
        <f>SUM(Gosforth:Ermelo!J63)</f>
        <v>0</v>
      </c>
      <c r="K63" s="12">
        <f>SUM(Gosforth:Ermelo!K63)</f>
        <v>0</v>
      </c>
      <c r="L63" s="12">
        <f>SUM(Gosforth:Ermelo!L63)</f>
        <v>0</v>
      </c>
      <c r="M63" s="12">
        <f>SUM(Gosforth:Ermelo!M63)</f>
        <v>0</v>
      </c>
      <c r="N63" s="12">
        <f>SUM(Gosforth:Ermelo!N63)</f>
        <v>0</v>
      </c>
      <c r="O63" s="12">
        <f>SUM(Gosforth:Ermelo!O63)</f>
        <v>0</v>
      </c>
      <c r="P63" s="12">
        <f>SUM(Gosforth:Ermelo!P63)</f>
        <v>0</v>
      </c>
      <c r="Q63" s="12">
        <f>SUM(Gosforth:Ermelo!Q63)</f>
        <v>0</v>
      </c>
      <c r="R63" s="12">
        <f>SUM(Gosforth:Ermelo!R63)</f>
        <v>0</v>
      </c>
      <c r="S63" s="12">
        <f>SUM(Gosforth:Ermelo!S63)</f>
        <v>0</v>
      </c>
      <c r="T63" s="12">
        <f>SUM(Gosforth:Ermelo!T63)</f>
        <v>0</v>
      </c>
      <c r="U63" s="13">
        <f>SUM(Gosforth:Ermelo!U63)</f>
        <v>0</v>
      </c>
      <c r="V63" s="14">
        <f>SUM(Gosforth:Ermelo!V63)</f>
        <v>0</v>
      </c>
      <c r="W63" s="12">
        <f>SUM(Gosforth:Ermelo!W63)</f>
        <v>0</v>
      </c>
      <c r="X63" s="12">
        <f>SUM(Gosforth:Ermelo!X63)</f>
        <v>0</v>
      </c>
      <c r="Y63" s="12">
        <f>SUM(Gosforth:Ermelo!Y63)</f>
        <v>0</v>
      </c>
      <c r="Z63" s="12">
        <f>SUM(Gosforth:Ermelo!Z63)</f>
        <v>0</v>
      </c>
      <c r="AA63" s="12">
        <f>SUM(Gosforth:Ermelo!AA63)</f>
        <v>0</v>
      </c>
      <c r="AB63" s="12">
        <f>SUM(Gosforth:Ermelo!AB63)</f>
        <v>0</v>
      </c>
      <c r="AC63" s="12">
        <f>SUM(Gosforth:Ermelo!AC63)</f>
        <v>0</v>
      </c>
      <c r="AD63" s="12">
        <f>SUM(Gosforth:Ermelo!AD63)</f>
        <v>0</v>
      </c>
      <c r="AE63" s="12">
        <f>SUM(Gosforth:Ermelo!AE63)</f>
        <v>0</v>
      </c>
      <c r="AF63" s="12">
        <f>SUM(Gosforth:Ermelo!AF63)</f>
        <v>0</v>
      </c>
      <c r="AG63" s="13">
        <f>SUM(Gosforth:Ermelo!AG63)</f>
        <v>0</v>
      </c>
      <c r="AH63" s="14">
        <f>SUM(Gosforth:Ermelo!AH63)</f>
        <v>0</v>
      </c>
      <c r="AI63" s="12">
        <f>SUM(Gosforth:Ermelo!AI63)</f>
        <v>0</v>
      </c>
      <c r="AJ63" s="12">
        <f>SUM(Gosforth:Ermelo!AJ63)</f>
        <v>0</v>
      </c>
      <c r="AK63" s="12">
        <f>SUM(Gosforth:Ermelo!AK63)</f>
        <v>0</v>
      </c>
      <c r="AL63" s="12">
        <f>SUM(Gosforth:Ermelo!AL63)</f>
        <v>0</v>
      </c>
      <c r="AM63" s="12">
        <f>SUM(Gosforth:Ermelo!AM63)</f>
        <v>0</v>
      </c>
      <c r="AN63" s="12">
        <f>SUM(Gosforth:Ermelo!AN63)</f>
        <v>0</v>
      </c>
      <c r="AO63" s="12">
        <f>SUM(Gosforth:Ermelo!AO63)</f>
        <v>0</v>
      </c>
      <c r="AP63" s="12">
        <f>SUM(Gosforth:Ermelo!AP63)</f>
        <v>0</v>
      </c>
      <c r="AQ63" s="12">
        <f>SUM(Gosforth:Ermelo!AQ63)</f>
        <v>0</v>
      </c>
      <c r="AR63" s="12">
        <f>SUM(Gosforth:Ermelo!AR63)</f>
        <v>0</v>
      </c>
      <c r="AS63" s="13">
        <f>SUM(Gosforth:Ermelo!AS63)</f>
        <v>0</v>
      </c>
      <c r="AT63" s="14">
        <f>SUM(Gosforth:Ermelo!AT63)</f>
        <v>0</v>
      </c>
      <c r="AU63" s="12">
        <f>SUM(Gosforth:Ermelo!AU63)</f>
        <v>0</v>
      </c>
      <c r="AV63" s="12">
        <f>SUM(Gosforth:Ermelo!AV63)</f>
        <v>0</v>
      </c>
      <c r="AW63" s="12">
        <f>SUM(Gosforth:Ermelo!AW63)</f>
        <v>0</v>
      </c>
      <c r="AX63" s="12">
        <f>SUM(Gosforth:Ermelo!AX63)</f>
        <v>0</v>
      </c>
      <c r="AY63" s="12">
        <f>SUM(Gosforth:Ermelo!AY63)</f>
        <v>0</v>
      </c>
      <c r="AZ63" s="12">
        <f>SUM(Gosforth:Ermelo!AZ63)</f>
        <v>0</v>
      </c>
      <c r="BA63" s="12">
        <f>SUM(Gosforth:Ermelo!BA63)</f>
        <v>0</v>
      </c>
      <c r="BB63" s="12">
        <f>SUM(Gosforth:Ermelo!BB63)</f>
        <v>0</v>
      </c>
      <c r="BC63" s="12">
        <f>SUM(Gosforth:Ermelo!BC63)</f>
        <v>0</v>
      </c>
      <c r="BD63" s="12">
        <f>SUM(Gosforth:Ermelo!BD63)</f>
        <v>0</v>
      </c>
      <c r="BE63" s="13">
        <f>SUM(Gosforth:Ermelo!BE63)</f>
        <v>0</v>
      </c>
      <c r="BF63" s="14">
        <f>SUM(Gosforth:Ermelo!BF63)</f>
        <v>0</v>
      </c>
      <c r="BG63" s="12">
        <f>SUM(Gosforth:Ermelo!BG63)</f>
        <v>0</v>
      </c>
      <c r="BH63" s="12">
        <f>SUM(Gosforth:Ermelo!BH63)</f>
        <v>0</v>
      </c>
      <c r="BI63" s="12">
        <f>SUM(Gosforth:Ermelo!BI63)</f>
        <v>0</v>
      </c>
      <c r="BJ63" s="12">
        <f>SUM(Gosforth:Ermelo!BJ63)</f>
        <v>0</v>
      </c>
      <c r="BK63" s="12">
        <f>SUM(Gosforth:Ermelo!BK63)</f>
        <v>0</v>
      </c>
      <c r="BL63" s="12">
        <f>SUM(Gosforth:Ermelo!BL63)</f>
        <v>0</v>
      </c>
      <c r="BM63" s="12">
        <f>SUM(Gosforth:Ermelo!BM63)</f>
        <v>0</v>
      </c>
      <c r="BN63" s="12">
        <f>SUM(Gosforth:Ermelo!BN63)</f>
        <v>0</v>
      </c>
      <c r="BO63" s="12">
        <f>SUM(Gosforth:Ermelo!BO63)</f>
        <v>0</v>
      </c>
      <c r="BP63" s="12">
        <f>SUM(Gosforth:Ermelo!BP63)</f>
        <v>0</v>
      </c>
      <c r="BQ63" s="13">
        <f>SUM(Gosforth:Ermelo!BQ63)</f>
        <v>0</v>
      </c>
      <c r="BR63" s="14">
        <f>SUM(Gosforth:Ermelo!BR63)</f>
        <v>0</v>
      </c>
      <c r="BS63" s="12">
        <f>SUM(Gosforth:Ermelo!BS63)</f>
        <v>0</v>
      </c>
      <c r="BT63" s="12">
        <f>SUM(Gosforth:Ermelo!BT63)</f>
        <v>0</v>
      </c>
      <c r="BU63" s="12">
        <f>SUM(Gosforth:Ermelo!BU63)</f>
        <v>0</v>
      </c>
      <c r="BV63" s="12">
        <f>SUM(Gosforth:Ermelo!BV63)</f>
        <v>0</v>
      </c>
      <c r="BW63" s="12">
        <f>SUM(Gosforth:Ermelo!BW63)</f>
        <v>0</v>
      </c>
      <c r="BX63" s="12">
        <f>SUM(Gosforth:Ermelo!BX63)</f>
        <v>0</v>
      </c>
      <c r="BY63" s="12">
        <f>SUM(Gosforth:Ermelo!BY63)</f>
        <v>0</v>
      </c>
      <c r="BZ63" s="12">
        <f>SUM(Gosforth:Ermelo!BZ63)</f>
        <v>0</v>
      </c>
      <c r="CA63" s="12">
        <f>SUM(Gosforth:Ermelo!CA63)</f>
        <v>0</v>
      </c>
      <c r="CB63" s="12">
        <f>SUM(Gosforth:Ermelo!CB63)</f>
        <v>0</v>
      </c>
      <c r="CC63" s="13">
        <f>SUM(Gosforth:Ermelo!CC63)</f>
        <v>0</v>
      </c>
    </row>
    <row r="64" spans="2:81" ht="15">
      <c r="B64" s="190" t="s">
        <v>120</v>
      </c>
      <c r="C64" s="191" t="s">
        <v>121</v>
      </c>
      <c r="D64" s="192" t="s">
        <v>53</v>
      </c>
      <c r="E64" s="192">
        <f>SUM(Gosforth:Ermelo!E64)</f>
        <v>0</v>
      </c>
      <c r="F64" s="227" t="b">
        <f>(Gosforth!G64+Dalpark!G64+Leandra!G64+Trichardt!G64+Ermelo!G64)=G64</f>
        <v>1</v>
      </c>
      <c r="G64" s="122">
        <f t="shared" si="40"/>
        <v>0</v>
      </c>
      <c r="H64" s="120">
        <f>SUM(Gosforth:Ermelo!H64)</f>
        <v>0</v>
      </c>
      <c r="I64" s="13">
        <f>SUM(Gosforth:Ermelo!I64)</f>
        <v>0</v>
      </c>
      <c r="J64" s="120">
        <f>SUM(Gosforth:Ermelo!J64)</f>
        <v>0</v>
      </c>
      <c r="K64" s="12">
        <f>SUM(Gosforth:Ermelo!K64)</f>
        <v>0</v>
      </c>
      <c r="L64" s="12">
        <f>SUM(Gosforth:Ermelo!L64)</f>
        <v>0</v>
      </c>
      <c r="M64" s="12">
        <f>SUM(Gosforth:Ermelo!M64)</f>
        <v>0</v>
      </c>
      <c r="N64" s="12">
        <f>SUM(Gosforth:Ermelo!N64)</f>
        <v>0</v>
      </c>
      <c r="O64" s="12">
        <f>SUM(Gosforth:Ermelo!O64)</f>
        <v>0</v>
      </c>
      <c r="P64" s="12">
        <f>SUM(Gosforth:Ermelo!P64)</f>
        <v>0</v>
      </c>
      <c r="Q64" s="12">
        <f>SUM(Gosforth:Ermelo!Q64)</f>
        <v>0</v>
      </c>
      <c r="R64" s="12">
        <f>SUM(Gosforth:Ermelo!R64)</f>
        <v>0</v>
      </c>
      <c r="S64" s="12">
        <f>SUM(Gosforth:Ermelo!S64)</f>
        <v>0</v>
      </c>
      <c r="T64" s="12">
        <f>SUM(Gosforth:Ermelo!T64)</f>
        <v>0</v>
      </c>
      <c r="U64" s="13">
        <f>SUM(Gosforth:Ermelo!U64)</f>
        <v>0</v>
      </c>
      <c r="V64" s="14">
        <f>SUM(Gosforth:Ermelo!V64)</f>
        <v>0</v>
      </c>
      <c r="W64" s="12">
        <f>SUM(Gosforth:Ermelo!W64)</f>
        <v>0</v>
      </c>
      <c r="X64" s="12">
        <f>SUM(Gosforth:Ermelo!X64)</f>
        <v>0</v>
      </c>
      <c r="Y64" s="12">
        <f>SUM(Gosforth:Ermelo!Y64)</f>
        <v>0</v>
      </c>
      <c r="Z64" s="12">
        <f>SUM(Gosforth:Ermelo!Z64)</f>
        <v>0</v>
      </c>
      <c r="AA64" s="12">
        <f>SUM(Gosforth:Ermelo!AA64)</f>
        <v>0</v>
      </c>
      <c r="AB64" s="12">
        <f>SUM(Gosforth:Ermelo!AB64)</f>
        <v>0</v>
      </c>
      <c r="AC64" s="12">
        <f>SUM(Gosforth:Ermelo!AC64)</f>
        <v>0</v>
      </c>
      <c r="AD64" s="12">
        <f>SUM(Gosforth:Ermelo!AD64)</f>
        <v>0</v>
      </c>
      <c r="AE64" s="12">
        <f>SUM(Gosforth:Ermelo!AE64)</f>
        <v>0</v>
      </c>
      <c r="AF64" s="12">
        <f>SUM(Gosforth:Ermelo!AF64)</f>
        <v>0</v>
      </c>
      <c r="AG64" s="13">
        <f>SUM(Gosforth:Ermelo!AG64)</f>
        <v>0</v>
      </c>
      <c r="AH64" s="14">
        <f>SUM(Gosforth:Ermelo!AH64)</f>
        <v>0</v>
      </c>
      <c r="AI64" s="12">
        <f>SUM(Gosforth:Ermelo!AI64)</f>
        <v>0</v>
      </c>
      <c r="AJ64" s="12">
        <f>SUM(Gosforth:Ermelo!AJ64)</f>
        <v>0</v>
      </c>
      <c r="AK64" s="12">
        <f>SUM(Gosforth:Ermelo!AK64)</f>
        <v>0</v>
      </c>
      <c r="AL64" s="12">
        <f>SUM(Gosforth:Ermelo!AL64)</f>
        <v>0</v>
      </c>
      <c r="AM64" s="12">
        <f>SUM(Gosforth:Ermelo!AM64)</f>
        <v>0</v>
      </c>
      <c r="AN64" s="12">
        <f>SUM(Gosforth:Ermelo!AN64)</f>
        <v>0</v>
      </c>
      <c r="AO64" s="12">
        <f>SUM(Gosforth:Ermelo!AO64)</f>
        <v>0</v>
      </c>
      <c r="AP64" s="12">
        <f>SUM(Gosforth:Ermelo!AP64)</f>
        <v>0</v>
      </c>
      <c r="AQ64" s="12">
        <f>SUM(Gosforth:Ermelo!AQ64)</f>
        <v>0</v>
      </c>
      <c r="AR64" s="12">
        <f>SUM(Gosforth:Ermelo!AR64)</f>
        <v>0</v>
      </c>
      <c r="AS64" s="13">
        <f>SUM(Gosforth:Ermelo!AS64)</f>
        <v>0</v>
      </c>
      <c r="AT64" s="14">
        <f>SUM(Gosforth:Ermelo!AT64)</f>
        <v>0</v>
      </c>
      <c r="AU64" s="12">
        <f>SUM(Gosforth:Ermelo!AU64)</f>
        <v>0</v>
      </c>
      <c r="AV64" s="12">
        <f>SUM(Gosforth:Ermelo!AV64)</f>
        <v>0</v>
      </c>
      <c r="AW64" s="12">
        <f>SUM(Gosforth:Ermelo!AW64)</f>
        <v>0</v>
      </c>
      <c r="AX64" s="12">
        <f>SUM(Gosforth:Ermelo!AX64)</f>
        <v>0</v>
      </c>
      <c r="AY64" s="12">
        <f>SUM(Gosforth:Ermelo!AY64)</f>
        <v>0</v>
      </c>
      <c r="AZ64" s="12">
        <f>SUM(Gosforth:Ermelo!AZ64)</f>
        <v>0</v>
      </c>
      <c r="BA64" s="12">
        <f>SUM(Gosforth:Ermelo!BA64)</f>
        <v>0</v>
      </c>
      <c r="BB64" s="12">
        <f>SUM(Gosforth:Ermelo!BB64)</f>
        <v>0</v>
      </c>
      <c r="BC64" s="12">
        <f>SUM(Gosforth:Ermelo!BC64)</f>
        <v>0</v>
      </c>
      <c r="BD64" s="12">
        <f>SUM(Gosforth:Ermelo!BD64)</f>
        <v>0</v>
      </c>
      <c r="BE64" s="13">
        <f>SUM(Gosforth:Ermelo!BE64)</f>
        <v>0</v>
      </c>
      <c r="BF64" s="14">
        <f>SUM(Gosforth:Ermelo!BF64)</f>
        <v>0</v>
      </c>
      <c r="BG64" s="12">
        <f>SUM(Gosforth:Ermelo!BG64)</f>
        <v>0</v>
      </c>
      <c r="BH64" s="12">
        <f>SUM(Gosforth:Ermelo!BH64)</f>
        <v>0</v>
      </c>
      <c r="BI64" s="12">
        <f>SUM(Gosforth:Ermelo!BI64)</f>
        <v>0</v>
      </c>
      <c r="BJ64" s="12">
        <f>SUM(Gosforth:Ermelo!BJ64)</f>
        <v>0</v>
      </c>
      <c r="BK64" s="12">
        <f>SUM(Gosforth:Ermelo!BK64)</f>
        <v>0</v>
      </c>
      <c r="BL64" s="12">
        <f>SUM(Gosforth:Ermelo!BL64)</f>
        <v>0</v>
      </c>
      <c r="BM64" s="12">
        <f>SUM(Gosforth:Ermelo!BM64)</f>
        <v>0</v>
      </c>
      <c r="BN64" s="12">
        <f>SUM(Gosforth:Ermelo!BN64)</f>
        <v>0</v>
      </c>
      <c r="BO64" s="12">
        <f>SUM(Gosforth:Ermelo!BO64)</f>
        <v>0</v>
      </c>
      <c r="BP64" s="12">
        <f>SUM(Gosforth:Ermelo!BP64)</f>
        <v>0</v>
      </c>
      <c r="BQ64" s="13">
        <f>SUM(Gosforth:Ermelo!BQ64)</f>
        <v>0</v>
      </c>
      <c r="BR64" s="14">
        <f>SUM(Gosforth:Ermelo!BR64)</f>
        <v>0</v>
      </c>
      <c r="BS64" s="12">
        <f>SUM(Gosforth:Ermelo!BS64)</f>
        <v>0</v>
      </c>
      <c r="BT64" s="12">
        <f>SUM(Gosforth:Ermelo!BT64)</f>
        <v>0</v>
      </c>
      <c r="BU64" s="12">
        <f>SUM(Gosforth:Ermelo!BU64)</f>
        <v>0</v>
      </c>
      <c r="BV64" s="12">
        <f>SUM(Gosforth:Ermelo!BV64)</f>
        <v>0</v>
      </c>
      <c r="BW64" s="12">
        <f>SUM(Gosforth:Ermelo!BW64)</f>
        <v>0</v>
      </c>
      <c r="BX64" s="12">
        <f>SUM(Gosforth:Ermelo!BX64)</f>
        <v>0</v>
      </c>
      <c r="BY64" s="12">
        <f>SUM(Gosforth:Ermelo!BY64)</f>
        <v>0</v>
      </c>
      <c r="BZ64" s="12">
        <f>SUM(Gosforth:Ermelo!BZ64)</f>
        <v>0</v>
      </c>
      <c r="CA64" s="12">
        <f>SUM(Gosforth:Ermelo!CA64)</f>
        <v>0</v>
      </c>
      <c r="CB64" s="12">
        <f>SUM(Gosforth:Ermelo!CB64)</f>
        <v>0</v>
      </c>
      <c r="CC64" s="13">
        <f>SUM(Gosforth:Ermelo!CC64)</f>
        <v>0</v>
      </c>
    </row>
    <row r="65" spans="1:81" ht="15">
      <c r="B65" s="190" t="s">
        <v>122</v>
      </c>
      <c r="C65" s="191" t="s">
        <v>123</v>
      </c>
      <c r="D65" s="192" t="s">
        <v>53</v>
      </c>
      <c r="E65" s="192">
        <f>SUM(Gosforth:Ermelo!E65)</f>
        <v>0</v>
      </c>
      <c r="F65" s="227" t="b">
        <f>(Gosforth!G65+Dalpark!G65+Leandra!G65+Trichardt!G65+Ermelo!G65)=G65</f>
        <v>1</v>
      </c>
      <c r="G65" s="122">
        <f t="shared" si="40"/>
        <v>0</v>
      </c>
      <c r="H65" s="120">
        <f>SUM(Gosforth:Ermelo!H65)</f>
        <v>0</v>
      </c>
      <c r="I65" s="13">
        <f>SUM(Gosforth:Ermelo!I65)</f>
        <v>0</v>
      </c>
      <c r="J65" s="120">
        <f>SUM(Gosforth:Ermelo!J65)</f>
        <v>0</v>
      </c>
      <c r="K65" s="12">
        <f>SUM(Gosforth:Ermelo!K65)</f>
        <v>0</v>
      </c>
      <c r="L65" s="12">
        <f>SUM(Gosforth:Ermelo!L65)</f>
        <v>0</v>
      </c>
      <c r="M65" s="12">
        <f>SUM(Gosforth:Ermelo!M65)</f>
        <v>0</v>
      </c>
      <c r="N65" s="12">
        <f>SUM(Gosforth:Ermelo!N65)</f>
        <v>0</v>
      </c>
      <c r="O65" s="12">
        <f>SUM(Gosforth:Ermelo!O65)</f>
        <v>0</v>
      </c>
      <c r="P65" s="12">
        <f>SUM(Gosforth:Ermelo!P65)</f>
        <v>0</v>
      </c>
      <c r="Q65" s="12">
        <f>SUM(Gosforth:Ermelo!Q65)</f>
        <v>0</v>
      </c>
      <c r="R65" s="12">
        <f>SUM(Gosforth:Ermelo!R65)</f>
        <v>0</v>
      </c>
      <c r="S65" s="12">
        <f>SUM(Gosforth:Ermelo!S65)</f>
        <v>0</v>
      </c>
      <c r="T65" s="12">
        <f>SUM(Gosforth:Ermelo!T65)</f>
        <v>0</v>
      </c>
      <c r="U65" s="13">
        <f>SUM(Gosforth:Ermelo!U65)</f>
        <v>0</v>
      </c>
      <c r="V65" s="14">
        <f>SUM(Gosforth:Ermelo!V65)</f>
        <v>0</v>
      </c>
      <c r="W65" s="12">
        <f>SUM(Gosforth:Ermelo!W65)</f>
        <v>0</v>
      </c>
      <c r="X65" s="12">
        <f>SUM(Gosforth:Ermelo!X65)</f>
        <v>0</v>
      </c>
      <c r="Y65" s="12">
        <f>SUM(Gosforth:Ermelo!Y65)</f>
        <v>0</v>
      </c>
      <c r="Z65" s="12">
        <f>SUM(Gosforth:Ermelo!Z65)</f>
        <v>0</v>
      </c>
      <c r="AA65" s="12">
        <f>SUM(Gosforth:Ermelo!AA65)</f>
        <v>0</v>
      </c>
      <c r="AB65" s="12">
        <f>SUM(Gosforth:Ermelo!AB65)</f>
        <v>0</v>
      </c>
      <c r="AC65" s="12">
        <f>SUM(Gosforth:Ermelo!AC65)</f>
        <v>0</v>
      </c>
      <c r="AD65" s="12">
        <f>SUM(Gosforth:Ermelo!AD65)</f>
        <v>0</v>
      </c>
      <c r="AE65" s="12">
        <f>SUM(Gosforth:Ermelo!AE65)</f>
        <v>0</v>
      </c>
      <c r="AF65" s="12">
        <f>SUM(Gosforth:Ermelo!AF65)</f>
        <v>0</v>
      </c>
      <c r="AG65" s="13">
        <f>SUM(Gosforth:Ermelo!AG65)</f>
        <v>0</v>
      </c>
      <c r="AH65" s="14">
        <f>SUM(Gosforth:Ermelo!AH65)</f>
        <v>0</v>
      </c>
      <c r="AI65" s="12">
        <f>SUM(Gosforth:Ermelo!AI65)</f>
        <v>0</v>
      </c>
      <c r="AJ65" s="12">
        <f>SUM(Gosforth:Ermelo!AJ65)</f>
        <v>0</v>
      </c>
      <c r="AK65" s="12">
        <f>SUM(Gosforth:Ermelo!AK65)</f>
        <v>0</v>
      </c>
      <c r="AL65" s="12">
        <f>SUM(Gosforth:Ermelo!AL65)</f>
        <v>0</v>
      </c>
      <c r="AM65" s="12">
        <f>SUM(Gosforth:Ermelo!AM65)</f>
        <v>0</v>
      </c>
      <c r="AN65" s="12">
        <f>SUM(Gosforth:Ermelo!AN65)</f>
        <v>0</v>
      </c>
      <c r="AO65" s="12">
        <f>SUM(Gosforth:Ermelo!AO65)</f>
        <v>0</v>
      </c>
      <c r="AP65" s="12">
        <f>SUM(Gosforth:Ermelo!AP65)</f>
        <v>0</v>
      </c>
      <c r="AQ65" s="12">
        <f>SUM(Gosforth:Ermelo!AQ65)</f>
        <v>0</v>
      </c>
      <c r="AR65" s="12">
        <f>SUM(Gosforth:Ermelo!AR65)</f>
        <v>0</v>
      </c>
      <c r="AS65" s="13">
        <f>SUM(Gosforth:Ermelo!AS65)</f>
        <v>0</v>
      </c>
      <c r="AT65" s="14">
        <f>SUM(Gosforth:Ermelo!AT65)</f>
        <v>0</v>
      </c>
      <c r="AU65" s="12">
        <f>SUM(Gosforth:Ermelo!AU65)</f>
        <v>0</v>
      </c>
      <c r="AV65" s="12">
        <f>SUM(Gosforth:Ermelo!AV65)</f>
        <v>0</v>
      </c>
      <c r="AW65" s="12">
        <f>SUM(Gosforth:Ermelo!AW65)</f>
        <v>0</v>
      </c>
      <c r="AX65" s="12">
        <f>SUM(Gosforth:Ermelo!AX65)</f>
        <v>0</v>
      </c>
      <c r="AY65" s="12">
        <f>SUM(Gosforth:Ermelo!AY65)</f>
        <v>0</v>
      </c>
      <c r="AZ65" s="12">
        <f>SUM(Gosforth:Ermelo!AZ65)</f>
        <v>0</v>
      </c>
      <c r="BA65" s="12">
        <f>SUM(Gosforth:Ermelo!BA65)</f>
        <v>0</v>
      </c>
      <c r="BB65" s="12">
        <f>SUM(Gosforth:Ermelo!BB65)</f>
        <v>0</v>
      </c>
      <c r="BC65" s="12">
        <f>SUM(Gosforth:Ermelo!BC65)</f>
        <v>0</v>
      </c>
      <c r="BD65" s="12">
        <f>SUM(Gosforth:Ermelo!BD65)</f>
        <v>0</v>
      </c>
      <c r="BE65" s="13">
        <f>SUM(Gosforth:Ermelo!BE65)</f>
        <v>0</v>
      </c>
      <c r="BF65" s="14">
        <f>SUM(Gosforth:Ermelo!BF65)</f>
        <v>0</v>
      </c>
      <c r="BG65" s="12">
        <f>SUM(Gosforth:Ermelo!BG65)</f>
        <v>0</v>
      </c>
      <c r="BH65" s="12">
        <f>SUM(Gosforth:Ermelo!BH65)</f>
        <v>0</v>
      </c>
      <c r="BI65" s="12">
        <f>SUM(Gosforth:Ermelo!BI65)</f>
        <v>0</v>
      </c>
      <c r="BJ65" s="12">
        <f>SUM(Gosforth:Ermelo!BJ65)</f>
        <v>0</v>
      </c>
      <c r="BK65" s="12">
        <f>SUM(Gosforth:Ermelo!BK65)</f>
        <v>0</v>
      </c>
      <c r="BL65" s="12">
        <f>SUM(Gosforth:Ermelo!BL65)</f>
        <v>0</v>
      </c>
      <c r="BM65" s="12">
        <f>SUM(Gosforth:Ermelo!BM65)</f>
        <v>0</v>
      </c>
      <c r="BN65" s="12">
        <f>SUM(Gosforth:Ermelo!BN65)</f>
        <v>0</v>
      </c>
      <c r="BO65" s="12">
        <f>SUM(Gosforth:Ermelo!BO65)</f>
        <v>0</v>
      </c>
      <c r="BP65" s="12">
        <f>SUM(Gosforth:Ermelo!BP65)</f>
        <v>0</v>
      </c>
      <c r="BQ65" s="13">
        <f>SUM(Gosforth:Ermelo!BQ65)</f>
        <v>0</v>
      </c>
      <c r="BR65" s="14">
        <f>SUM(Gosforth:Ermelo!BR65)</f>
        <v>0</v>
      </c>
      <c r="BS65" s="12">
        <f>SUM(Gosforth:Ermelo!BS65)</f>
        <v>0</v>
      </c>
      <c r="BT65" s="12">
        <f>SUM(Gosforth:Ermelo!BT65)</f>
        <v>0</v>
      </c>
      <c r="BU65" s="12">
        <f>SUM(Gosforth:Ermelo!BU65)</f>
        <v>0</v>
      </c>
      <c r="BV65" s="12">
        <f>SUM(Gosforth:Ermelo!BV65)</f>
        <v>0</v>
      </c>
      <c r="BW65" s="12">
        <f>SUM(Gosforth:Ermelo!BW65)</f>
        <v>0</v>
      </c>
      <c r="BX65" s="12">
        <f>SUM(Gosforth:Ermelo!BX65)</f>
        <v>0</v>
      </c>
      <c r="BY65" s="12">
        <f>SUM(Gosforth:Ermelo!BY65)</f>
        <v>0</v>
      </c>
      <c r="BZ65" s="12">
        <f>SUM(Gosforth:Ermelo!BZ65)</f>
        <v>0</v>
      </c>
      <c r="CA65" s="12">
        <f>SUM(Gosforth:Ermelo!CA65)</f>
        <v>0</v>
      </c>
      <c r="CB65" s="12">
        <f>SUM(Gosforth:Ermelo!CB65)</f>
        <v>0</v>
      </c>
      <c r="CC65" s="13">
        <f>SUM(Gosforth:Ermelo!CC65)</f>
        <v>0</v>
      </c>
    </row>
    <row r="66" spans="1:81" ht="15">
      <c r="B66" s="61" t="s">
        <v>124</v>
      </c>
      <c r="C66" s="62" t="s">
        <v>125</v>
      </c>
      <c r="D66" s="74"/>
      <c r="E66" s="74"/>
      <c r="F66" s="227" t="b">
        <f>(Gosforth!G66+Dalpark!G66+Leandra!G66+Trichardt!G66+Ermelo!G66)=G66</f>
        <v>1</v>
      </c>
      <c r="G66" s="122">
        <f t="shared" si="40"/>
        <v>0</v>
      </c>
      <c r="H66" s="120">
        <f>SUM(Gosforth:Ermelo!H66)</f>
        <v>0</v>
      </c>
      <c r="I66" s="13">
        <f>SUM(Gosforth:Ermelo!I66)</f>
        <v>0</v>
      </c>
      <c r="J66" s="120">
        <f>SUM(Gosforth:Ermelo!J66)</f>
        <v>0</v>
      </c>
      <c r="K66" s="12">
        <f>SUM(Gosforth:Ermelo!K66)</f>
        <v>0</v>
      </c>
      <c r="L66" s="12">
        <f>SUM(Gosforth:Ermelo!L66)</f>
        <v>0</v>
      </c>
      <c r="M66" s="12">
        <f>SUM(Gosforth:Ermelo!M66)</f>
        <v>0</v>
      </c>
      <c r="N66" s="12">
        <f>SUM(Gosforth:Ermelo!N66)</f>
        <v>0</v>
      </c>
      <c r="O66" s="12">
        <f>SUM(Gosforth:Ermelo!O66)</f>
        <v>0</v>
      </c>
      <c r="P66" s="12">
        <f>SUM(Gosforth:Ermelo!P66)</f>
        <v>0</v>
      </c>
      <c r="Q66" s="12">
        <f>SUM(Gosforth:Ermelo!Q66)</f>
        <v>0</v>
      </c>
      <c r="R66" s="12">
        <f>SUM(Gosforth:Ermelo!R66)</f>
        <v>0</v>
      </c>
      <c r="S66" s="12">
        <f>SUM(Gosforth:Ermelo!S66)</f>
        <v>0</v>
      </c>
      <c r="T66" s="12">
        <f>SUM(Gosforth:Ermelo!T66)</f>
        <v>0</v>
      </c>
      <c r="U66" s="13">
        <f>SUM(Gosforth:Ermelo!U66)</f>
        <v>0</v>
      </c>
      <c r="V66" s="14">
        <f>SUM(Gosforth:Ermelo!V66)</f>
        <v>0</v>
      </c>
      <c r="W66" s="12">
        <f>SUM(Gosforth:Ermelo!W66)</f>
        <v>0</v>
      </c>
      <c r="X66" s="12">
        <f>SUM(Gosforth:Ermelo!X66)</f>
        <v>0</v>
      </c>
      <c r="Y66" s="12">
        <f>SUM(Gosforth:Ermelo!Y66)</f>
        <v>0</v>
      </c>
      <c r="Z66" s="12">
        <f>SUM(Gosforth:Ermelo!Z66)</f>
        <v>0</v>
      </c>
      <c r="AA66" s="12">
        <f>SUM(Gosforth:Ermelo!AA66)</f>
        <v>0</v>
      </c>
      <c r="AB66" s="12">
        <f>SUM(Gosforth:Ermelo!AB66)</f>
        <v>0</v>
      </c>
      <c r="AC66" s="12">
        <f>SUM(Gosforth:Ermelo!AC66)</f>
        <v>0</v>
      </c>
      <c r="AD66" s="12">
        <f>SUM(Gosforth:Ermelo!AD66)</f>
        <v>0</v>
      </c>
      <c r="AE66" s="12">
        <f>SUM(Gosforth:Ermelo!AE66)</f>
        <v>0</v>
      </c>
      <c r="AF66" s="12">
        <f>SUM(Gosforth:Ermelo!AF66)</f>
        <v>0</v>
      </c>
      <c r="AG66" s="13">
        <f>SUM(Gosforth:Ermelo!AG66)</f>
        <v>0</v>
      </c>
      <c r="AH66" s="14">
        <f>SUM(Gosforth:Ermelo!AH66)</f>
        <v>0</v>
      </c>
      <c r="AI66" s="12">
        <f>SUM(Gosforth:Ermelo!AI66)</f>
        <v>0</v>
      </c>
      <c r="AJ66" s="12">
        <f>SUM(Gosforth:Ermelo!AJ66)</f>
        <v>0</v>
      </c>
      <c r="AK66" s="12">
        <f>SUM(Gosforth:Ermelo!AK66)</f>
        <v>0</v>
      </c>
      <c r="AL66" s="12">
        <f>SUM(Gosforth:Ermelo!AL66)</f>
        <v>0</v>
      </c>
      <c r="AM66" s="12">
        <f>SUM(Gosforth:Ermelo!AM66)</f>
        <v>0</v>
      </c>
      <c r="AN66" s="12">
        <f>SUM(Gosforth:Ermelo!AN66)</f>
        <v>0</v>
      </c>
      <c r="AO66" s="12">
        <f>SUM(Gosforth:Ermelo!AO66)</f>
        <v>0</v>
      </c>
      <c r="AP66" s="12">
        <f>SUM(Gosforth:Ermelo!AP66)</f>
        <v>0</v>
      </c>
      <c r="AQ66" s="12">
        <f>SUM(Gosforth:Ermelo!AQ66)</f>
        <v>0</v>
      </c>
      <c r="AR66" s="12">
        <f>SUM(Gosforth:Ermelo!AR66)</f>
        <v>0</v>
      </c>
      <c r="AS66" s="13">
        <f>SUM(Gosforth:Ermelo!AS66)</f>
        <v>0</v>
      </c>
      <c r="AT66" s="14">
        <f>SUM(Gosforth:Ermelo!AT66)</f>
        <v>0</v>
      </c>
      <c r="AU66" s="12">
        <f>SUM(Gosforth:Ermelo!AU66)</f>
        <v>0</v>
      </c>
      <c r="AV66" s="12">
        <f>SUM(Gosforth:Ermelo!AV66)</f>
        <v>0</v>
      </c>
      <c r="AW66" s="12">
        <f>SUM(Gosforth:Ermelo!AW66)</f>
        <v>0</v>
      </c>
      <c r="AX66" s="12">
        <f>SUM(Gosforth:Ermelo!AX66)</f>
        <v>0</v>
      </c>
      <c r="AY66" s="12">
        <f>SUM(Gosforth:Ermelo!AY66)</f>
        <v>0</v>
      </c>
      <c r="AZ66" s="12">
        <f>SUM(Gosforth:Ermelo!AZ66)</f>
        <v>0</v>
      </c>
      <c r="BA66" s="12">
        <f>SUM(Gosforth:Ermelo!BA66)</f>
        <v>0</v>
      </c>
      <c r="BB66" s="12">
        <f>SUM(Gosforth:Ermelo!BB66)</f>
        <v>0</v>
      </c>
      <c r="BC66" s="12">
        <f>SUM(Gosforth:Ermelo!BC66)</f>
        <v>0</v>
      </c>
      <c r="BD66" s="12">
        <f>SUM(Gosforth:Ermelo!BD66)</f>
        <v>0</v>
      </c>
      <c r="BE66" s="13">
        <f>SUM(Gosforth:Ermelo!BE66)</f>
        <v>0</v>
      </c>
      <c r="BF66" s="14">
        <f>SUM(Gosforth:Ermelo!BF66)</f>
        <v>0</v>
      </c>
      <c r="BG66" s="12">
        <f>SUM(Gosforth:Ermelo!BG66)</f>
        <v>0</v>
      </c>
      <c r="BH66" s="12">
        <f>SUM(Gosforth:Ermelo!BH66)</f>
        <v>0</v>
      </c>
      <c r="BI66" s="12">
        <f>SUM(Gosforth:Ermelo!BI66)</f>
        <v>0</v>
      </c>
      <c r="BJ66" s="12">
        <f>SUM(Gosforth:Ermelo!BJ66)</f>
        <v>0</v>
      </c>
      <c r="BK66" s="12">
        <f>SUM(Gosforth:Ermelo!BK66)</f>
        <v>0</v>
      </c>
      <c r="BL66" s="12">
        <f>SUM(Gosforth:Ermelo!BL66)</f>
        <v>0</v>
      </c>
      <c r="BM66" s="12">
        <f>SUM(Gosforth:Ermelo!BM66)</f>
        <v>0</v>
      </c>
      <c r="BN66" s="12">
        <f>SUM(Gosforth:Ermelo!BN66)</f>
        <v>0</v>
      </c>
      <c r="BO66" s="12">
        <f>SUM(Gosforth:Ermelo!BO66)</f>
        <v>0</v>
      </c>
      <c r="BP66" s="12">
        <f>SUM(Gosforth:Ermelo!BP66)</f>
        <v>0</v>
      </c>
      <c r="BQ66" s="13">
        <f>SUM(Gosforth:Ermelo!BQ66)</f>
        <v>0</v>
      </c>
      <c r="BR66" s="14">
        <f>SUM(Gosforth:Ermelo!BR66)</f>
        <v>0</v>
      </c>
      <c r="BS66" s="12">
        <f>SUM(Gosforth:Ermelo!BS66)</f>
        <v>0</v>
      </c>
      <c r="BT66" s="12">
        <f>SUM(Gosforth:Ermelo!BT66)</f>
        <v>0</v>
      </c>
      <c r="BU66" s="12">
        <f>SUM(Gosforth:Ermelo!BU66)</f>
        <v>0</v>
      </c>
      <c r="BV66" s="12">
        <f>SUM(Gosforth:Ermelo!BV66)</f>
        <v>0</v>
      </c>
      <c r="BW66" s="12">
        <f>SUM(Gosforth:Ermelo!BW66)</f>
        <v>0</v>
      </c>
      <c r="BX66" s="12">
        <f>SUM(Gosforth:Ermelo!BX66)</f>
        <v>0</v>
      </c>
      <c r="BY66" s="12">
        <f>SUM(Gosforth:Ermelo!BY66)</f>
        <v>0</v>
      </c>
      <c r="BZ66" s="12">
        <f>SUM(Gosforth:Ermelo!BZ66)</f>
        <v>0</v>
      </c>
      <c r="CA66" s="12">
        <f>SUM(Gosforth:Ermelo!CA66)</f>
        <v>0</v>
      </c>
      <c r="CB66" s="12">
        <f>SUM(Gosforth:Ermelo!CB66)</f>
        <v>0</v>
      </c>
      <c r="CC66" s="13">
        <f>SUM(Gosforth:Ermelo!CC66)</f>
        <v>0</v>
      </c>
    </row>
    <row r="67" spans="1:81" ht="15">
      <c r="B67" s="61" t="s">
        <v>126</v>
      </c>
      <c r="C67" s="310" t="s">
        <v>127</v>
      </c>
      <c r="D67" s="74" t="s">
        <v>128</v>
      </c>
      <c r="E67" s="74">
        <f>SUM(Gosforth:Ermelo!E67)</f>
        <v>5</v>
      </c>
      <c r="F67" s="227" t="b">
        <f>(Gosforth!G67+Dalpark!G67+Leandra!G67+Trichardt!G67+Ermelo!G67)=G67</f>
        <v>1</v>
      </c>
      <c r="G67" s="122">
        <f t="shared" si="40"/>
        <v>0</v>
      </c>
      <c r="H67" s="120">
        <f>SUM(Gosforth:Ermelo!H67)</f>
        <v>0</v>
      </c>
      <c r="I67" s="13">
        <f>SUM(Gosforth:Ermelo!I67)</f>
        <v>0</v>
      </c>
      <c r="J67" s="120">
        <f>SUM(Gosforth:Ermelo!J67)</f>
        <v>0</v>
      </c>
      <c r="K67" s="12">
        <f>SUM(Gosforth:Ermelo!K67)</f>
        <v>0</v>
      </c>
      <c r="L67" s="12">
        <f>SUM(Gosforth:Ermelo!L67)</f>
        <v>0</v>
      </c>
      <c r="M67" s="12">
        <f>SUM(Gosforth:Ermelo!M67)</f>
        <v>0</v>
      </c>
      <c r="N67" s="12">
        <f>SUM(Gosforth:Ermelo!N67)</f>
        <v>0</v>
      </c>
      <c r="O67" s="12">
        <f>SUM(Gosforth:Ermelo!O67)</f>
        <v>0</v>
      </c>
      <c r="P67" s="12">
        <f>SUM(Gosforth:Ermelo!P67)</f>
        <v>0</v>
      </c>
      <c r="Q67" s="12">
        <f>SUM(Gosforth:Ermelo!Q67)</f>
        <v>0</v>
      </c>
      <c r="R67" s="12">
        <f>SUM(Gosforth:Ermelo!R67)</f>
        <v>0</v>
      </c>
      <c r="S67" s="12">
        <f>SUM(Gosforth:Ermelo!S67)</f>
        <v>0</v>
      </c>
      <c r="T67" s="12">
        <f>SUM(Gosforth:Ermelo!T67)</f>
        <v>0</v>
      </c>
      <c r="U67" s="13">
        <f>SUM(Gosforth:Ermelo!U67)</f>
        <v>0</v>
      </c>
      <c r="V67" s="14">
        <f>SUM(Gosforth:Ermelo!V67)</f>
        <v>0</v>
      </c>
      <c r="W67" s="12">
        <f>SUM(Gosforth:Ermelo!W67)</f>
        <v>0</v>
      </c>
      <c r="X67" s="12">
        <f>SUM(Gosforth:Ermelo!X67)</f>
        <v>0</v>
      </c>
      <c r="Y67" s="12">
        <f>SUM(Gosforth:Ermelo!Y67)</f>
        <v>0</v>
      </c>
      <c r="Z67" s="12">
        <f>SUM(Gosforth:Ermelo!Z67)</f>
        <v>0</v>
      </c>
      <c r="AA67" s="12">
        <f>SUM(Gosforth:Ermelo!AA67)</f>
        <v>0</v>
      </c>
      <c r="AB67" s="12">
        <f>SUM(Gosforth:Ermelo!AB67)</f>
        <v>0</v>
      </c>
      <c r="AC67" s="12">
        <f>SUM(Gosforth:Ermelo!AC67)</f>
        <v>0</v>
      </c>
      <c r="AD67" s="12">
        <f>SUM(Gosforth:Ermelo!AD67)</f>
        <v>0</v>
      </c>
      <c r="AE67" s="12">
        <f>SUM(Gosforth:Ermelo!AE67)</f>
        <v>0</v>
      </c>
      <c r="AF67" s="12">
        <f>SUM(Gosforth:Ermelo!AF67)</f>
        <v>0</v>
      </c>
      <c r="AG67" s="13">
        <f>SUM(Gosforth:Ermelo!AG67)</f>
        <v>0</v>
      </c>
      <c r="AH67" s="14">
        <f>SUM(Gosforth:Ermelo!AH67)</f>
        <v>0</v>
      </c>
      <c r="AI67" s="12">
        <f>SUM(Gosforth:Ermelo!AI67)</f>
        <v>0</v>
      </c>
      <c r="AJ67" s="12">
        <f>SUM(Gosforth:Ermelo!AJ67)</f>
        <v>0</v>
      </c>
      <c r="AK67" s="12">
        <f>SUM(Gosforth:Ermelo!AK67)</f>
        <v>0</v>
      </c>
      <c r="AL67" s="12">
        <f>SUM(Gosforth:Ermelo!AL67)</f>
        <v>0</v>
      </c>
      <c r="AM67" s="12">
        <f>SUM(Gosforth:Ermelo!AM67)</f>
        <v>0</v>
      </c>
      <c r="AN67" s="12">
        <f>SUM(Gosforth:Ermelo!AN67)</f>
        <v>0</v>
      </c>
      <c r="AO67" s="12">
        <f>SUM(Gosforth:Ermelo!AO67)</f>
        <v>0</v>
      </c>
      <c r="AP67" s="12">
        <f>SUM(Gosforth:Ermelo!AP67)</f>
        <v>0</v>
      </c>
      <c r="AQ67" s="12">
        <f>SUM(Gosforth:Ermelo!AQ67)</f>
        <v>0</v>
      </c>
      <c r="AR67" s="12">
        <f>SUM(Gosforth:Ermelo!AR67)</f>
        <v>0</v>
      </c>
      <c r="AS67" s="13">
        <f>SUM(Gosforth:Ermelo!AS67)</f>
        <v>0</v>
      </c>
      <c r="AT67" s="14">
        <f>SUM(Gosforth:Ermelo!AT67)</f>
        <v>0</v>
      </c>
      <c r="AU67" s="12">
        <f>SUM(Gosforth:Ermelo!AU67)</f>
        <v>0</v>
      </c>
      <c r="AV67" s="12">
        <f>SUM(Gosforth:Ermelo!AV67)</f>
        <v>0</v>
      </c>
      <c r="AW67" s="12">
        <f>SUM(Gosforth:Ermelo!AW67)</f>
        <v>0</v>
      </c>
      <c r="AX67" s="12">
        <f>SUM(Gosforth:Ermelo!AX67)</f>
        <v>0</v>
      </c>
      <c r="AY67" s="12">
        <f>SUM(Gosforth:Ermelo!AY67)</f>
        <v>0</v>
      </c>
      <c r="AZ67" s="12">
        <f>SUM(Gosforth:Ermelo!AZ67)</f>
        <v>0</v>
      </c>
      <c r="BA67" s="12">
        <f>SUM(Gosforth:Ermelo!BA67)</f>
        <v>0</v>
      </c>
      <c r="BB67" s="12">
        <f>SUM(Gosforth:Ermelo!BB67)</f>
        <v>0</v>
      </c>
      <c r="BC67" s="12">
        <f>SUM(Gosforth:Ermelo!BC67)</f>
        <v>0</v>
      </c>
      <c r="BD67" s="12">
        <f>SUM(Gosforth:Ermelo!BD67)</f>
        <v>0</v>
      </c>
      <c r="BE67" s="13">
        <f>SUM(Gosforth:Ermelo!BE67)</f>
        <v>0</v>
      </c>
      <c r="BF67" s="14">
        <f>SUM(Gosforth:Ermelo!BF67)</f>
        <v>0</v>
      </c>
      <c r="BG67" s="12">
        <f>SUM(Gosforth:Ermelo!BG67)</f>
        <v>0</v>
      </c>
      <c r="BH67" s="12">
        <f>SUM(Gosforth:Ermelo!BH67)</f>
        <v>0</v>
      </c>
      <c r="BI67" s="12">
        <f>SUM(Gosforth:Ermelo!BI67)</f>
        <v>0</v>
      </c>
      <c r="BJ67" s="12">
        <f>SUM(Gosforth:Ermelo!BJ67)</f>
        <v>0</v>
      </c>
      <c r="BK67" s="12">
        <f>SUM(Gosforth:Ermelo!BK67)</f>
        <v>0</v>
      </c>
      <c r="BL67" s="12">
        <f>SUM(Gosforth:Ermelo!BL67)</f>
        <v>0</v>
      </c>
      <c r="BM67" s="12">
        <f>SUM(Gosforth:Ermelo!BM67)</f>
        <v>0</v>
      </c>
      <c r="BN67" s="12">
        <f>SUM(Gosforth:Ermelo!BN67)</f>
        <v>0</v>
      </c>
      <c r="BO67" s="12">
        <f>SUM(Gosforth:Ermelo!BO67)</f>
        <v>0</v>
      </c>
      <c r="BP67" s="12">
        <f>SUM(Gosforth:Ermelo!BP67)</f>
        <v>0</v>
      </c>
      <c r="BQ67" s="13">
        <f>SUM(Gosforth:Ermelo!BQ67)</f>
        <v>0</v>
      </c>
      <c r="BR67" s="14">
        <f>SUM(Gosforth:Ermelo!BR67)</f>
        <v>0</v>
      </c>
      <c r="BS67" s="12">
        <f>SUM(Gosforth:Ermelo!BS67)</f>
        <v>0</v>
      </c>
      <c r="BT67" s="12">
        <f>SUM(Gosforth:Ermelo!BT67)</f>
        <v>0</v>
      </c>
      <c r="BU67" s="12">
        <f>SUM(Gosforth:Ermelo!BU67)</f>
        <v>0</v>
      </c>
      <c r="BV67" s="12">
        <f>SUM(Gosforth:Ermelo!BV67)</f>
        <v>0</v>
      </c>
      <c r="BW67" s="12">
        <f>SUM(Gosforth:Ermelo!BW67)</f>
        <v>0</v>
      </c>
      <c r="BX67" s="12">
        <f>SUM(Gosforth:Ermelo!BX67)</f>
        <v>0</v>
      </c>
      <c r="BY67" s="12">
        <f>SUM(Gosforth:Ermelo!BY67)</f>
        <v>0</v>
      </c>
      <c r="BZ67" s="12">
        <f>SUM(Gosforth:Ermelo!BZ67)</f>
        <v>0</v>
      </c>
      <c r="CA67" s="12">
        <f>SUM(Gosforth:Ermelo!CA67)</f>
        <v>0</v>
      </c>
      <c r="CB67" s="12">
        <f>SUM(Gosforth:Ermelo!CB67)</f>
        <v>0</v>
      </c>
      <c r="CC67" s="13">
        <f>SUM(Gosforth:Ermelo!CC67)</f>
        <v>0</v>
      </c>
    </row>
    <row r="68" spans="1:81" ht="15">
      <c r="B68" s="190" t="s">
        <v>129</v>
      </c>
      <c r="C68" s="191" t="s">
        <v>130</v>
      </c>
      <c r="D68" s="192" t="s">
        <v>128</v>
      </c>
      <c r="E68" s="192">
        <f>SUM(Gosforth:Ermelo!E68)</f>
        <v>0</v>
      </c>
      <c r="F68" s="227" t="b">
        <f>(Gosforth!G68+Dalpark!G68+Leandra!G68+Trichardt!G68+Ermelo!G68)=G68</f>
        <v>1</v>
      </c>
      <c r="G68" s="122">
        <f t="shared" si="40"/>
        <v>0</v>
      </c>
      <c r="H68" s="120">
        <f>SUM(Gosforth:Ermelo!H68)</f>
        <v>0</v>
      </c>
      <c r="I68" s="13">
        <f>SUM(Gosforth:Ermelo!I68)</f>
        <v>0</v>
      </c>
      <c r="J68" s="120">
        <f>SUM(Gosforth:Ermelo!J68)</f>
        <v>0</v>
      </c>
      <c r="K68" s="12">
        <f>SUM(Gosforth:Ermelo!K68)</f>
        <v>0</v>
      </c>
      <c r="L68" s="12">
        <f>SUM(Gosforth:Ermelo!L68)</f>
        <v>0</v>
      </c>
      <c r="M68" s="12">
        <f>SUM(Gosforth:Ermelo!M68)</f>
        <v>0</v>
      </c>
      <c r="N68" s="12">
        <f>SUM(Gosforth:Ermelo!N68)</f>
        <v>0</v>
      </c>
      <c r="O68" s="12">
        <f>SUM(Gosforth:Ermelo!O68)</f>
        <v>0</v>
      </c>
      <c r="P68" s="12">
        <f>SUM(Gosforth:Ermelo!P68)</f>
        <v>0</v>
      </c>
      <c r="Q68" s="12">
        <f>SUM(Gosforth:Ermelo!Q68)</f>
        <v>0</v>
      </c>
      <c r="R68" s="12">
        <f>SUM(Gosforth:Ermelo!R68)</f>
        <v>0</v>
      </c>
      <c r="S68" s="12">
        <f>SUM(Gosforth:Ermelo!S68)</f>
        <v>0</v>
      </c>
      <c r="T68" s="12">
        <f>SUM(Gosforth:Ermelo!T68)</f>
        <v>0</v>
      </c>
      <c r="U68" s="13">
        <f>SUM(Gosforth:Ermelo!U68)</f>
        <v>0</v>
      </c>
      <c r="V68" s="14">
        <f>SUM(Gosforth:Ermelo!V68)</f>
        <v>0</v>
      </c>
      <c r="W68" s="12">
        <f>SUM(Gosforth:Ermelo!W68)</f>
        <v>0</v>
      </c>
      <c r="X68" s="12">
        <f>SUM(Gosforth:Ermelo!X68)</f>
        <v>0</v>
      </c>
      <c r="Y68" s="12">
        <f>SUM(Gosforth:Ermelo!Y68)</f>
        <v>0</v>
      </c>
      <c r="Z68" s="12">
        <f>SUM(Gosforth:Ermelo!Z68)</f>
        <v>0</v>
      </c>
      <c r="AA68" s="12">
        <f>SUM(Gosforth:Ermelo!AA68)</f>
        <v>0</v>
      </c>
      <c r="AB68" s="12">
        <f>SUM(Gosforth:Ermelo!AB68)</f>
        <v>0</v>
      </c>
      <c r="AC68" s="12">
        <f>SUM(Gosforth:Ermelo!AC68)</f>
        <v>0</v>
      </c>
      <c r="AD68" s="12">
        <f>SUM(Gosforth:Ermelo!AD68)</f>
        <v>0</v>
      </c>
      <c r="AE68" s="12">
        <f>SUM(Gosforth:Ermelo!AE68)</f>
        <v>0</v>
      </c>
      <c r="AF68" s="12">
        <f>SUM(Gosforth:Ermelo!AF68)</f>
        <v>0</v>
      </c>
      <c r="AG68" s="13">
        <f>SUM(Gosforth:Ermelo!AG68)</f>
        <v>0</v>
      </c>
      <c r="AH68" s="14">
        <f>SUM(Gosforth:Ermelo!AH68)</f>
        <v>0</v>
      </c>
      <c r="AI68" s="12">
        <f>SUM(Gosforth:Ermelo!AI68)</f>
        <v>0</v>
      </c>
      <c r="AJ68" s="12">
        <f>SUM(Gosforth:Ermelo!AJ68)</f>
        <v>0</v>
      </c>
      <c r="AK68" s="12">
        <f>SUM(Gosforth:Ermelo!AK68)</f>
        <v>0</v>
      </c>
      <c r="AL68" s="12">
        <f>SUM(Gosforth:Ermelo!AL68)</f>
        <v>0</v>
      </c>
      <c r="AM68" s="12">
        <f>SUM(Gosforth:Ermelo!AM68)</f>
        <v>0</v>
      </c>
      <c r="AN68" s="12">
        <f>SUM(Gosforth:Ermelo!AN68)</f>
        <v>0</v>
      </c>
      <c r="AO68" s="12">
        <f>SUM(Gosforth:Ermelo!AO68)</f>
        <v>0</v>
      </c>
      <c r="AP68" s="12">
        <f>SUM(Gosforth:Ermelo!AP68)</f>
        <v>0</v>
      </c>
      <c r="AQ68" s="12">
        <f>SUM(Gosforth:Ermelo!AQ68)</f>
        <v>0</v>
      </c>
      <c r="AR68" s="12">
        <f>SUM(Gosforth:Ermelo!AR68)</f>
        <v>0</v>
      </c>
      <c r="AS68" s="13">
        <f>SUM(Gosforth:Ermelo!AS68)</f>
        <v>0</v>
      </c>
      <c r="AT68" s="14">
        <f>SUM(Gosforth:Ermelo!AT68)</f>
        <v>0</v>
      </c>
      <c r="AU68" s="12">
        <f>SUM(Gosforth:Ermelo!AU68)</f>
        <v>0</v>
      </c>
      <c r="AV68" s="12">
        <f>SUM(Gosforth:Ermelo!AV68)</f>
        <v>0</v>
      </c>
      <c r="AW68" s="12">
        <f>SUM(Gosforth:Ermelo!AW68)</f>
        <v>0</v>
      </c>
      <c r="AX68" s="12">
        <f>SUM(Gosforth:Ermelo!AX68)</f>
        <v>0</v>
      </c>
      <c r="AY68" s="12">
        <f>SUM(Gosforth:Ermelo!AY68)</f>
        <v>0</v>
      </c>
      <c r="AZ68" s="12">
        <f>SUM(Gosforth:Ermelo!AZ68)</f>
        <v>0</v>
      </c>
      <c r="BA68" s="12">
        <f>SUM(Gosforth:Ermelo!BA68)</f>
        <v>0</v>
      </c>
      <c r="BB68" s="12">
        <f>SUM(Gosforth:Ermelo!BB68)</f>
        <v>0</v>
      </c>
      <c r="BC68" s="12">
        <f>SUM(Gosforth:Ermelo!BC68)</f>
        <v>0</v>
      </c>
      <c r="BD68" s="12">
        <f>SUM(Gosforth:Ermelo!BD68)</f>
        <v>0</v>
      </c>
      <c r="BE68" s="13">
        <f>SUM(Gosforth:Ermelo!BE68)</f>
        <v>0</v>
      </c>
      <c r="BF68" s="14">
        <f>SUM(Gosforth:Ermelo!BF68)</f>
        <v>0</v>
      </c>
      <c r="BG68" s="12">
        <f>SUM(Gosforth:Ermelo!BG68)</f>
        <v>0</v>
      </c>
      <c r="BH68" s="12">
        <f>SUM(Gosforth:Ermelo!BH68)</f>
        <v>0</v>
      </c>
      <c r="BI68" s="12">
        <f>SUM(Gosforth:Ermelo!BI68)</f>
        <v>0</v>
      </c>
      <c r="BJ68" s="12">
        <f>SUM(Gosforth:Ermelo!BJ68)</f>
        <v>0</v>
      </c>
      <c r="BK68" s="12">
        <f>SUM(Gosforth:Ermelo!BK68)</f>
        <v>0</v>
      </c>
      <c r="BL68" s="12">
        <f>SUM(Gosforth:Ermelo!BL68)</f>
        <v>0</v>
      </c>
      <c r="BM68" s="12">
        <f>SUM(Gosforth:Ermelo!BM68)</f>
        <v>0</v>
      </c>
      <c r="BN68" s="12">
        <f>SUM(Gosforth:Ermelo!BN68)</f>
        <v>0</v>
      </c>
      <c r="BO68" s="12">
        <f>SUM(Gosforth:Ermelo!BO68)</f>
        <v>0</v>
      </c>
      <c r="BP68" s="12">
        <f>SUM(Gosforth:Ermelo!BP68)</f>
        <v>0</v>
      </c>
      <c r="BQ68" s="13">
        <f>SUM(Gosforth:Ermelo!BQ68)</f>
        <v>0</v>
      </c>
      <c r="BR68" s="14">
        <f>SUM(Gosforth:Ermelo!BR68)</f>
        <v>0</v>
      </c>
      <c r="BS68" s="12">
        <f>SUM(Gosforth:Ermelo!BS68)</f>
        <v>0</v>
      </c>
      <c r="BT68" s="12">
        <f>SUM(Gosforth:Ermelo!BT68)</f>
        <v>0</v>
      </c>
      <c r="BU68" s="12">
        <f>SUM(Gosforth:Ermelo!BU68)</f>
        <v>0</v>
      </c>
      <c r="BV68" s="12">
        <f>SUM(Gosforth:Ermelo!BV68)</f>
        <v>0</v>
      </c>
      <c r="BW68" s="12">
        <f>SUM(Gosforth:Ermelo!BW68)</f>
        <v>0</v>
      </c>
      <c r="BX68" s="12">
        <f>SUM(Gosforth:Ermelo!BX68)</f>
        <v>0</v>
      </c>
      <c r="BY68" s="12">
        <f>SUM(Gosforth:Ermelo!BY68)</f>
        <v>0</v>
      </c>
      <c r="BZ68" s="12">
        <f>SUM(Gosforth:Ermelo!BZ68)</f>
        <v>0</v>
      </c>
      <c r="CA68" s="12">
        <f>SUM(Gosforth:Ermelo!CA68)</f>
        <v>0</v>
      </c>
      <c r="CB68" s="12">
        <f>SUM(Gosforth:Ermelo!CB68)</f>
        <v>0</v>
      </c>
      <c r="CC68" s="13">
        <f>SUM(Gosforth:Ermelo!CC68)</f>
        <v>0</v>
      </c>
    </row>
    <row r="69" spans="1:81" customFormat="1" ht="15">
      <c r="A69" s="15"/>
      <c r="B69" s="57" t="s">
        <v>131</v>
      </c>
      <c r="C69" s="310" t="s">
        <v>132</v>
      </c>
      <c r="D69" s="72"/>
      <c r="E69" s="72"/>
      <c r="F69" s="227" t="b">
        <f>(Gosforth!G69+Dalpark!G69+Leandra!G69+Trichardt!G69+Ermelo!G69)=G69</f>
        <v>1</v>
      </c>
      <c r="G69" s="122">
        <f t="shared" ref="G69:G75" si="41">+SUM(H69:CC69)</f>
        <v>0</v>
      </c>
      <c r="H69" s="120">
        <f>SUM(Gosforth:Ermelo!H69)</f>
        <v>0</v>
      </c>
      <c r="I69" s="13">
        <f>SUM(Gosforth:Ermelo!I69)</f>
        <v>0</v>
      </c>
      <c r="J69" s="120">
        <f>SUM(Gosforth:Ermelo!J69)</f>
        <v>0</v>
      </c>
      <c r="K69" s="12">
        <f>SUM(Gosforth:Ermelo!K69)</f>
        <v>0</v>
      </c>
      <c r="L69" s="12">
        <f>SUM(Gosforth:Ermelo!L69)</f>
        <v>0</v>
      </c>
      <c r="M69" s="12">
        <f>SUM(Gosforth:Ermelo!M69)</f>
        <v>0</v>
      </c>
      <c r="N69" s="12">
        <f>SUM(Gosforth:Ermelo!N69)</f>
        <v>0</v>
      </c>
      <c r="O69" s="12">
        <f>SUM(Gosforth:Ermelo!O69)</f>
        <v>0</v>
      </c>
      <c r="P69" s="12">
        <f>SUM(Gosforth:Ermelo!P69)</f>
        <v>0</v>
      </c>
      <c r="Q69" s="12">
        <f>SUM(Gosforth:Ermelo!Q69)</f>
        <v>0</v>
      </c>
      <c r="R69" s="12">
        <f>SUM(Gosforth:Ermelo!R69)</f>
        <v>0</v>
      </c>
      <c r="S69" s="12">
        <f>SUM(Gosforth:Ermelo!S69)</f>
        <v>0</v>
      </c>
      <c r="T69" s="12">
        <f>SUM(Gosforth:Ermelo!T69)</f>
        <v>0</v>
      </c>
      <c r="U69" s="13">
        <f>SUM(Gosforth:Ermelo!U69)</f>
        <v>0</v>
      </c>
      <c r="V69" s="14">
        <f>SUM(Gosforth:Ermelo!V69)</f>
        <v>0</v>
      </c>
      <c r="W69" s="12">
        <f>SUM(Gosforth:Ermelo!W69)</f>
        <v>0</v>
      </c>
      <c r="X69" s="12">
        <f>SUM(Gosforth:Ermelo!X69)</f>
        <v>0</v>
      </c>
      <c r="Y69" s="12">
        <f>SUM(Gosforth:Ermelo!Y69)</f>
        <v>0</v>
      </c>
      <c r="Z69" s="12">
        <f>SUM(Gosforth:Ermelo!Z69)</f>
        <v>0</v>
      </c>
      <c r="AA69" s="12">
        <f>SUM(Gosforth:Ermelo!AA69)</f>
        <v>0</v>
      </c>
      <c r="AB69" s="12">
        <f>SUM(Gosforth:Ermelo!AB69)</f>
        <v>0</v>
      </c>
      <c r="AC69" s="12">
        <f>SUM(Gosforth:Ermelo!AC69)</f>
        <v>0</v>
      </c>
      <c r="AD69" s="12">
        <f>SUM(Gosforth:Ermelo!AD69)</f>
        <v>0</v>
      </c>
      <c r="AE69" s="12">
        <f>SUM(Gosforth:Ermelo!AE69)</f>
        <v>0</v>
      </c>
      <c r="AF69" s="12">
        <f>SUM(Gosforth:Ermelo!AF69)</f>
        <v>0</v>
      </c>
      <c r="AG69" s="13">
        <f>SUM(Gosforth:Ermelo!AG69)</f>
        <v>0</v>
      </c>
      <c r="AH69" s="14">
        <f>SUM(Gosforth:Ermelo!AH69)</f>
        <v>0</v>
      </c>
      <c r="AI69" s="12">
        <f>SUM(Gosforth:Ermelo!AI69)</f>
        <v>0</v>
      </c>
      <c r="AJ69" s="12">
        <f>SUM(Gosforth:Ermelo!AJ69)</f>
        <v>0</v>
      </c>
      <c r="AK69" s="12">
        <f>SUM(Gosforth:Ermelo!AK69)</f>
        <v>0</v>
      </c>
      <c r="AL69" s="12">
        <f>SUM(Gosforth:Ermelo!AL69)</f>
        <v>0</v>
      </c>
      <c r="AM69" s="12">
        <f>SUM(Gosforth:Ermelo!AM69)</f>
        <v>0</v>
      </c>
      <c r="AN69" s="12">
        <f>SUM(Gosforth:Ermelo!AN69)</f>
        <v>0</v>
      </c>
      <c r="AO69" s="12">
        <f>SUM(Gosforth:Ermelo!AO69)</f>
        <v>0</v>
      </c>
      <c r="AP69" s="12">
        <f>SUM(Gosforth:Ermelo!AP69)</f>
        <v>0</v>
      </c>
      <c r="AQ69" s="12">
        <f>SUM(Gosforth:Ermelo!AQ69)</f>
        <v>0</v>
      </c>
      <c r="AR69" s="12">
        <f>SUM(Gosforth:Ermelo!AR69)</f>
        <v>0</v>
      </c>
      <c r="AS69" s="13">
        <f>SUM(Gosforth:Ermelo!AS69)</f>
        <v>0</v>
      </c>
      <c r="AT69" s="14">
        <f>SUM(Gosforth:Ermelo!AT69)</f>
        <v>0</v>
      </c>
      <c r="AU69" s="12">
        <f>SUM(Gosforth:Ermelo!AU69)</f>
        <v>0</v>
      </c>
      <c r="AV69" s="12">
        <f>SUM(Gosforth:Ermelo!AV69)</f>
        <v>0</v>
      </c>
      <c r="AW69" s="12">
        <f>SUM(Gosforth:Ermelo!AW69)</f>
        <v>0</v>
      </c>
      <c r="AX69" s="12">
        <f>SUM(Gosforth:Ermelo!AX69)</f>
        <v>0</v>
      </c>
      <c r="AY69" s="12">
        <f>SUM(Gosforth:Ermelo!AY69)</f>
        <v>0</v>
      </c>
      <c r="AZ69" s="12">
        <f>SUM(Gosforth:Ermelo!AZ69)</f>
        <v>0</v>
      </c>
      <c r="BA69" s="12">
        <f>SUM(Gosforth:Ermelo!BA69)</f>
        <v>0</v>
      </c>
      <c r="BB69" s="12">
        <f>SUM(Gosforth:Ermelo!BB69)</f>
        <v>0</v>
      </c>
      <c r="BC69" s="12">
        <f>SUM(Gosforth:Ermelo!BC69)</f>
        <v>0</v>
      </c>
      <c r="BD69" s="12">
        <f>SUM(Gosforth:Ermelo!BD69)</f>
        <v>0</v>
      </c>
      <c r="BE69" s="13">
        <f>SUM(Gosforth:Ermelo!BE69)</f>
        <v>0</v>
      </c>
      <c r="BF69" s="14">
        <f>SUM(Gosforth:Ermelo!BF69)</f>
        <v>0</v>
      </c>
      <c r="BG69" s="12">
        <f>SUM(Gosforth:Ermelo!BG69)</f>
        <v>0</v>
      </c>
      <c r="BH69" s="12">
        <f>SUM(Gosforth:Ermelo!BH69)</f>
        <v>0</v>
      </c>
      <c r="BI69" s="12">
        <f>SUM(Gosforth:Ermelo!BI69)</f>
        <v>0</v>
      </c>
      <c r="BJ69" s="12">
        <f>SUM(Gosforth:Ermelo!BJ69)</f>
        <v>0</v>
      </c>
      <c r="BK69" s="12">
        <f>SUM(Gosforth:Ermelo!BK69)</f>
        <v>0</v>
      </c>
      <c r="BL69" s="12">
        <f>SUM(Gosforth:Ermelo!BL69)</f>
        <v>0</v>
      </c>
      <c r="BM69" s="12">
        <f>SUM(Gosforth:Ermelo!BM69)</f>
        <v>0</v>
      </c>
      <c r="BN69" s="12">
        <f>SUM(Gosforth:Ermelo!BN69)</f>
        <v>0</v>
      </c>
      <c r="BO69" s="12">
        <f>SUM(Gosforth:Ermelo!BO69)</f>
        <v>0</v>
      </c>
      <c r="BP69" s="12">
        <f>SUM(Gosforth:Ermelo!BP69)</f>
        <v>0</v>
      </c>
      <c r="BQ69" s="13">
        <f>SUM(Gosforth:Ermelo!BQ69)</f>
        <v>0</v>
      </c>
      <c r="BR69" s="14">
        <f>SUM(Gosforth:Ermelo!BR69)</f>
        <v>0</v>
      </c>
      <c r="BS69" s="12">
        <f>SUM(Gosforth:Ermelo!BS69)</f>
        <v>0</v>
      </c>
      <c r="BT69" s="12">
        <f>SUM(Gosforth:Ermelo!BT69)</f>
        <v>0</v>
      </c>
      <c r="BU69" s="12">
        <f>SUM(Gosforth:Ermelo!BU69)</f>
        <v>0</v>
      </c>
      <c r="BV69" s="12">
        <f>SUM(Gosforth:Ermelo!BV69)</f>
        <v>0</v>
      </c>
      <c r="BW69" s="12">
        <f>SUM(Gosforth:Ermelo!BW69)</f>
        <v>0</v>
      </c>
      <c r="BX69" s="12">
        <f>SUM(Gosforth:Ermelo!BX69)</f>
        <v>0</v>
      </c>
      <c r="BY69" s="12">
        <f>SUM(Gosforth:Ermelo!BY69)</f>
        <v>0</v>
      </c>
      <c r="BZ69" s="12">
        <f>SUM(Gosforth:Ermelo!BZ69)</f>
        <v>0</v>
      </c>
      <c r="CA69" s="12">
        <f>SUM(Gosforth:Ermelo!CA69)</f>
        <v>0</v>
      </c>
      <c r="CB69" s="12">
        <f>SUM(Gosforth:Ermelo!CB69)</f>
        <v>0</v>
      </c>
      <c r="CC69" s="13">
        <f>SUM(Gosforth:Ermelo!CC69)</f>
        <v>0</v>
      </c>
    </row>
    <row r="70" spans="1:81" customFormat="1" ht="30">
      <c r="A70" s="15"/>
      <c r="B70" s="57" t="s">
        <v>133</v>
      </c>
      <c r="C70" s="310" t="s">
        <v>134</v>
      </c>
      <c r="D70" s="72" t="s">
        <v>53</v>
      </c>
      <c r="E70" s="72">
        <f>SUM(Gosforth:Ermelo!E70)</f>
        <v>180</v>
      </c>
      <c r="F70" s="227" t="b">
        <f>(Gosforth!G70+Dalpark!G70+Leandra!G70+Trichardt!G70+Ermelo!G70)=G70</f>
        <v>1</v>
      </c>
      <c r="G70" s="122">
        <f t="shared" si="41"/>
        <v>0</v>
      </c>
      <c r="H70" s="120">
        <f>SUM(Gosforth:Ermelo!H70)</f>
        <v>0</v>
      </c>
      <c r="I70" s="13">
        <f>SUM(Gosforth:Ermelo!I70)</f>
        <v>0</v>
      </c>
      <c r="J70" s="120">
        <f>SUM(Gosforth:Ermelo!J70)</f>
        <v>0</v>
      </c>
      <c r="K70" s="12">
        <f>SUM(Gosforth:Ermelo!K70)</f>
        <v>0</v>
      </c>
      <c r="L70" s="12">
        <f>SUM(Gosforth:Ermelo!L70)</f>
        <v>0</v>
      </c>
      <c r="M70" s="12">
        <f>SUM(Gosforth:Ermelo!M70)</f>
        <v>0</v>
      </c>
      <c r="N70" s="12">
        <f>SUM(Gosforth:Ermelo!N70)</f>
        <v>0</v>
      </c>
      <c r="O70" s="12">
        <f>SUM(Gosforth:Ermelo!O70)</f>
        <v>0</v>
      </c>
      <c r="P70" s="12">
        <f>SUM(Gosforth:Ermelo!P70)</f>
        <v>0</v>
      </c>
      <c r="Q70" s="12">
        <f>SUM(Gosforth:Ermelo!Q70)</f>
        <v>0</v>
      </c>
      <c r="R70" s="12">
        <f>SUM(Gosforth:Ermelo!R70)</f>
        <v>0</v>
      </c>
      <c r="S70" s="12">
        <f>SUM(Gosforth:Ermelo!S70)</f>
        <v>0</v>
      </c>
      <c r="T70" s="12">
        <f>SUM(Gosforth:Ermelo!T70)</f>
        <v>0</v>
      </c>
      <c r="U70" s="13">
        <f>SUM(Gosforth:Ermelo!U70)</f>
        <v>0</v>
      </c>
      <c r="V70" s="14">
        <f>SUM(Gosforth:Ermelo!V70)</f>
        <v>0</v>
      </c>
      <c r="W70" s="12">
        <f>SUM(Gosforth:Ermelo!W70)</f>
        <v>0</v>
      </c>
      <c r="X70" s="12">
        <f>SUM(Gosforth:Ermelo!X70)</f>
        <v>0</v>
      </c>
      <c r="Y70" s="12">
        <f>SUM(Gosforth:Ermelo!Y70)</f>
        <v>0</v>
      </c>
      <c r="Z70" s="12">
        <f>SUM(Gosforth:Ermelo!Z70)</f>
        <v>0</v>
      </c>
      <c r="AA70" s="12">
        <f>SUM(Gosforth:Ermelo!AA70)</f>
        <v>0</v>
      </c>
      <c r="AB70" s="12">
        <f>SUM(Gosforth:Ermelo!AB70)</f>
        <v>0</v>
      </c>
      <c r="AC70" s="12">
        <f>SUM(Gosforth:Ermelo!AC70)</f>
        <v>0</v>
      </c>
      <c r="AD70" s="12">
        <f>SUM(Gosforth:Ermelo!AD70)</f>
        <v>0</v>
      </c>
      <c r="AE70" s="12">
        <f>SUM(Gosforth:Ermelo!AE70)</f>
        <v>0</v>
      </c>
      <c r="AF70" s="12">
        <f>SUM(Gosforth:Ermelo!AF70)</f>
        <v>0</v>
      </c>
      <c r="AG70" s="13">
        <f>SUM(Gosforth:Ermelo!AG70)</f>
        <v>0</v>
      </c>
      <c r="AH70" s="14">
        <f>SUM(Gosforth:Ermelo!AH70)</f>
        <v>0</v>
      </c>
      <c r="AI70" s="12">
        <f>SUM(Gosforth:Ermelo!AI70)</f>
        <v>0</v>
      </c>
      <c r="AJ70" s="12">
        <f>SUM(Gosforth:Ermelo!AJ70)</f>
        <v>0</v>
      </c>
      <c r="AK70" s="12">
        <f>SUM(Gosforth:Ermelo!AK70)</f>
        <v>0</v>
      </c>
      <c r="AL70" s="12">
        <f>SUM(Gosforth:Ermelo!AL70)</f>
        <v>0</v>
      </c>
      <c r="AM70" s="12">
        <f>SUM(Gosforth:Ermelo!AM70)</f>
        <v>0</v>
      </c>
      <c r="AN70" s="12">
        <f>SUM(Gosforth:Ermelo!AN70)</f>
        <v>0</v>
      </c>
      <c r="AO70" s="12">
        <f>SUM(Gosforth:Ermelo!AO70)</f>
        <v>0</v>
      </c>
      <c r="AP70" s="12">
        <f>SUM(Gosforth:Ermelo!AP70)</f>
        <v>0</v>
      </c>
      <c r="AQ70" s="12">
        <f>SUM(Gosforth:Ermelo!AQ70)</f>
        <v>0</v>
      </c>
      <c r="AR70" s="12">
        <f>SUM(Gosforth:Ermelo!AR70)</f>
        <v>0</v>
      </c>
      <c r="AS70" s="13">
        <f>SUM(Gosforth:Ermelo!AS70)</f>
        <v>0</v>
      </c>
      <c r="AT70" s="14">
        <f>SUM(Gosforth:Ermelo!AT70)</f>
        <v>0</v>
      </c>
      <c r="AU70" s="12">
        <f>SUM(Gosforth:Ermelo!AU70)</f>
        <v>0</v>
      </c>
      <c r="AV70" s="12">
        <f>SUM(Gosforth:Ermelo!AV70)</f>
        <v>0</v>
      </c>
      <c r="AW70" s="12">
        <f>SUM(Gosforth:Ermelo!AW70)</f>
        <v>0</v>
      </c>
      <c r="AX70" s="12">
        <f>SUM(Gosforth:Ermelo!AX70)</f>
        <v>0</v>
      </c>
      <c r="AY70" s="12">
        <f>SUM(Gosforth:Ermelo!AY70)</f>
        <v>0</v>
      </c>
      <c r="AZ70" s="12">
        <f>SUM(Gosforth:Ermelo!AZ70)</f>
        <v>0</v>
      </c>
      <c r="BA70" s="12">
        <f>SUM(Gosforth:Ermelo!BA70)</f>
        <v>0</v>
      </c>
      <c r="BB70" s="12">
        <f>SUM(Gosforth:Ermelo!BB70)</f>
        <v>0</v>
      </c>
      <c r="BC70" s="12">
        <f>SUM(Gosforth:Ermelo!BC70)</f>
        <v>0</v>
      </c>
      <c r="BD70" s="12">
        <f>SUM(Gosforth:Ermelo!BD70)</f>
        <v>0</v>
      </c>
      <c r="BE70" s="13">
        <f>SUM(Gosforth:Ermelo!BE70)</f>
        <v>0</v>
      </c>
      <c r="BF70" s="14">
        <f>SUM(Gosforth:Ermelo!BF70)</f>
        <v>0</v>
      </c>
      <c r="BG70" s="12">
        <f>SUM(Gosforth:Ermelo!BG70)</f>
        <v>0</v>
      </c>
      <c r="BH70" s="12">
        <f>SUM(Gosforth:Ermelo!BH70)</f>
        <v>0</v>
      </c>
      <c r="BI70" s="12">
        <f>SUM(Gosforth:Ermelo!BI70)</f>
        <v>0</v>
      </c>
      <c r="BJ70" s="12">
        <f>SUM(Gosforth:Ermelo!BJ70)</f>
        <v>0</v>
      </c>
      <c r="BK70" s="12">
        <f>SUM(Gosforth:Ermelo!BK70)</f>
        <v>0</v>
      </c>
      <c r="BL70" s="12">
        <f>SUM(Gosforth:Ermelo!BL70)</f>
        <v>0</v>
      </c>
      <c r="BM70" s="12">
        <f>SUM(Gosforth:Ermelo!BM70)</f>
        <v>0</v>
      </c>
      <c r="BN70" s="12">
        <f>SUM(Gosforth:Ermelo!BN70)</f>
        <v>0</v>
      </c>
      <c r="BO70" s="12">
        <f>SUM(Gosforth:Ermelo!BO70)</f>
        <v>0</v>
      </c>
      <c r="BP70" s="12">
        <f>SUM(Gosforth:Ermelo!BP70)</f>
        <v>0</v>
      </c>
      <c r="BQ70" s="13">
        <f>SUM(Gosforth:Ermelo!BQ70)</f>
        <v>0</v>
      </c>
      <c r="BR70" s="14">
        <f>SUM(Gosforth:Ermelo!BR70)</f>
        <v>0</v>
      </c>
      <c r="BS70" s="12">
        <f>SUM(Gosforth:Ermelo!BS70)</f>
        <v>0</v>
      </c>
      <c r="BT70" s="12">
        <f>SUM(Gosforth:Ermelo!BT70)</f>
        <v>0</v>
      </c>
      <c r="BU70" s="12">
        <f>SUM(Gosforth:Ermelo!BU70)</f>
        <v>0</v>
      </c>
      <c r="BV70" s="12">
        <f>SUM(Gosforth:Ermelo!BV70)</f>
        <v>0</v>
      </c>
      <c r="BW70" s="12">
        <f>SUM(Gosforth:Ermelo!BW70)</f>
        <v>0</v>
      </c>
      <c r="BX70" s="12">
        <f>SUM(Gosforth:Ermelo!BX70)</f>
        <v>0</v>
      </c>
      <c r="BY70" s="12">
        <f>SUM(Gosforth:Ermelo!BY70)</f>
        <v>0</v>
      </c>
      <c r="BZ70" s="12">
        <f>SUM(Gosforth:Ermelo!BZ70)</f>
        <v>0</v>
      </c>
      <c r="CA70" s="12">
        <f>SUM(Gosforth:Ermelo!CA70)</f>
        <v>0</v>
      </c>
      <c r="CB70" s="12">
        <f>SUM(Gosforth:Ermelo!CB70)</f>
        <v>0</v>
      </c>
      <c r="CC70" s="13">
        <f>SUM(Gosforth:Ermelo!CC70)</f>
        <v>0</v>
      </c>
    </row>
    <row r="71" spans="1:81" customFormat="1" ht="30">
      <c r="A71" s="15"/>
      <c r="B71" s="57" t="s">
        <v>135</v>
      </c>
      <c r="C71" s="310" t="s">
        <v>136</v>
      </c>
      <c r="D71" s="72" t="s">
        <v>53</v>
      </c>
      <c r="E71" s="72">
        <f>SUM(Gosforth:Ermelo!E71)</f>
        <v>120</v>
      </c>
      <c r="F71" s="227" t="b">
        <f>(Gosforth!G71+Dalpark!G71+Leandra!G71+Trichardt!G71+Ermelo!G71)=G71</f>
        <v>1</v>
      </c>
      <c r="G71" s="122">
        <f t="shared" si="41"/>
        <v>0</v>
      </c>
      <c r="H71" s="120">
        <f>SUM(Gosforth:Ermelo!H71)</f>
        <v>0</v>
      </c>
      <c r="I71" s="13">
        <f>SUM(Gosforth:Ermelo!I71)</f>
        <v>0</v>
      </c>
      <c r="J71" s="120">
        <f>SUM(Gosforth:Ermelo!J71)</f>
        <v>0</v>
      </c>
      <c r="K71" s="12">
        <f>SUM(Gosforth:Ermelo!K71)</f>
        <v>0</v>
      </c>
      <c r="L71" s="12">
        <f>SUM(Gosforth:Ermelo!L71)</f>
        <v>0</v>
      </c>
      <c r="M71" s="12">
        <f>SUM(Gosforth:Ermelo!M71)</f>
        <v>0</v>
      </c>
      <c r="N71" s="12">
        <f>SUM(Gosforth:Ermelo!N71)</f>
        <v>0</v>
      </c>
      <c r="O71" s="12">
        <f>SUM(Gosforth:Ermelo!O71)</f>
        <v>0</v>
      </c>
      <c r="P71" s="12">
        <f>SUM(Gosforth:Ermelo!P71)</f>
        <v>0</v>
      </c>
      <c r="Q71" s="12">
        <f>SUM(Gosforth:Ermelo!Q71)</f>
        <v>0</v>
      </c>
      <c r="R71" s="12">
        <f>SUM(Gosforth:Ermelo!R71)</f>
        <v>0</v>
      </c>
      <c r="S71" s="12">
        <f>SUM(Gosforth:Ermelo!S71)</f>
        <v>0</v>
      </c>
      <c r="T71" s="12">
        <f>SUM(Gosforth:Ermelo!T71)</f>
        <v>0</v>
      </c>
      <c r="U71" s="13">
        <f>SUM(Gosforth:Ermelo!U71)</f>
        <v>0</v>
      </c>
      <c r="V71" s="14">
        <f>SUM(Gosforth:Ermelo!V71)</f>
        <v>0</v>
      </c>
      <c r="W71" s="12">
        <f>SUM(Gosforth:Ermelo!W71)</f>
        <v>0</v>
      </c>
      <c r="X71" s="12">
        <f>SUM(Gosforth:Ermelo!X71)</f>
        <v>0</v>
      </c>
      <c r="Y71" s="12">
        <f>SUM(Gosforth:Ermelo!Y71)</f>
        <v>0</v>
      </c>
      <c r="Z71" s="12">
        <f>SUM(Gosforth:Ermelo!Z71)</f>
        <v>0</v>
      </c>
      <c r="AA71" s="12">
        <f>SUM(Gosforth:Ermelo!AA71)</f>
        <v>0</v>
      </c>
      <c r="AB71" s="12">
        <f>SUM(Gosforth:Ermelo!AB71)</f>
        <v>0</v>
      </c>
      <c r="AC71" s="12">
        <f>SUM(Gosforth:Ermelo!AC71)</f>
        <v>0</v>
      </c>
      <c r="AD71" s="12">
        <f>SUM(Gosforth:Ermelo!AD71)</f>
        <v>0</v>
      </c>
      <c r="AE71" s="12">
        <f>SUM(Gosforth:Ermelo!AE71)</f>
        <v>0</v>
      </c>
      <c r="AF71" s="12">
        <f>SUM(Gosforth:Ermelo!AF71)</f>
        <v>0</v>
      </c>
      <c r="AG71" s="13">
        <f>SUM(Gosforth:Ermelo!AG71)</f>
        <v>0</v>
      </c>
      <c r="AH71" s="14">
        <f>SUM(Gosforth:Ermelo!AH71)</f>
        <v>0</v>
      </c>
      <c r="AI71" s="12">
        <f>SUM(Gosforth:Ermelo!AI71)</f>
        <v>0</v>
      </c>
      <c r="AJ71" s="12">
        <f>SUM(Gosforth:Ermelo!AJ71)</f>
        <v>0</v>
      </c>
      <c r="AK71" s="12">
        <f>SUM(Gosforth:Ermelo!AK71)</f>
        <v>0</v>
      </c>
      <c r="AL71" s="12">
        <f>SUM(Gosforth:Ermelo!AL71)</f>
        <v>0</v>
      </c>
      <c r="AM71" s="12">
        <f>SUM(Gosforth:Ermelo!AM71)</f>
        <v>0</v>
      </c>
      <c r="AN71" s="12">
        <f>SUM(Gosforth:Ermelo!AN71)</f>
        <v>0</v>
      </c>
      <c r="AO71" s="12">
        <f>SUM(Gosforth:Ermelo!AO71)</f>
        <v>0</v>
      </c>
      <c r="AP71" s="12">
        <f>SUM(Gosforth:Ermelo!AP71)</f>
        <v>0</v>
      </c>
      <c r="AQ71" s="12">
        <f>SUM(Gosforth:Ermelo!AQ71)</f>
        <v>0</v>
      </c>
      <c r="AR71" s="12">
        <f>SUM(Gosforth:Ermelo!AR71)</f>
        <v>0</v>
      </c>
      <c r="AS71" s="13">
        <f>SUM(Gosforth:Ermelo!AS71)</f>
        <v>0</v>
      </c>
      <c r="AT71" s="14">
        <f>SUM(Gosforth:Ermelo!AT71)</f>
        <v>0</v>
      </c>
      <c r="AU71" s="12">
        <f>SUM(Gosforth:Ermelo!AU71)</f>
        <v>0</v>
      </c>
      <c r="AV71" s="12">
        <f>SUM(Gosforth:Ermelo!AV71)</f>
        <v>0</v>
      </c>
      <c r="AW71" s="12">
        <f>SUM(Gosforth:Ermelo!AW71)</f>
        <v>0</v>
      </c>
      <c r="AX71" s="12">
        <f>SUM(Gosforth:Ermelo!AX71)</f>
        <v>0</v>
      </c>
      <c r="AY71" s="12">
        <f>SUM(Gosforth:Ermelo!AY71)</f>
        <v>0</v>
      </c>
      <c r="AZ71" s="12">
        <f>SUM(Gosforth:Ermelo!AZ71)</f>
        <v>0</v>
      </c>
      <c r="BA71" s="12">
        <f>SUM(Gosforth:Ermelo!BA71)</f>
        <v>0</v>
      </c>
      <c r="BB71" s="12">
        <f>SUM(Gosforth:Ermelo!BB71)</f>
        <v>0</v>
      </c>
      <c r="BC71" s="12">
        <f>SUM(Gosforth:Ermelo!BC71)</f>
        <v>0</v>
      </c>
      <c r="BD71" s="12">
        <f>SUM(Gosforth:Ermelo!BD71)</f>
        <v>0</v>
      </c>
      <c r="BE71" s="13">
        <f>SUM(Gosforth:Ermelo!BE71)</f>
        <v>0</v>
      </c>
      <c r="BF71" s="14">
        <f>SUM(Gosforth:Ermelo!BF71)</f>
        <v>0</v>
      </c>
      <c r="BG71" s="12">
        <f>SUM(Gosforth:Ermelo!BG71)</f>
        <v>0</v>
      </c>
      <c r="BH71" s="12">
        <f>SUM(Gosforth:Ermelo!BH71)</f>
        <v>0</v>
      </c>
      <c r="BI71" s="12">
        <f>SUM(Gosforth:Ermelo!BI71)</f>
        <v>0</v>
      </c>
      <c r="BJ71" s="12">
        <f>SUM(Gosforth:Ermelo!BJ71)</f>
        <v>0</v>
      </c>
      <c r="BK71" s="12">
        <f>SUM(Gosforth:Ermelo!BK71)</f>
        <v>0</v>
      </c>
      <c r="BL71" s="12">
        <f>SUM(Gosforth:Ermelo!BL71)</f>
        <v>0</v>
      </c>
      <c r="BM71" s="12">
        <f>SUM(Gosforth:Ermelo!BM71)</f>
        <v>0</v>
      </c>
      <c r="BN71" s="12">
        <f>SUM(Gosforth:Ermelo!BN71)</f>
        <v>0</v>
      </c>
      <c r="BO71" s="12">
        <f>SUM(Gosforth:Ermelo!BO71)</f>
        <v>0</v>
      </c>
      <c r="BP71" s="12">
        <f>SUM(Gosforth:Ermelo!BP71)</f>
        <v>0</v>
      </c>
      <c r="BQ71" s="13">
        <f>SUM(Gosforth:Ermelo!BQ71)</f>
        <v>0</v>
      </c>
      <c r="BR71" s="14">
        <f>SUM(Gosforth:Ermelo!BR71)</f>
        <v>0</v>
      </c>
      <c r="BS71" s="12">
        <f>SUM(Gosforth:Ermelo!BS71)</f>
        <v>0</v>
      </c>
      <c r="BT71" s="12">
        <f>SUM(Gosforth:Ermelo!BT71)</f>
        <v>0</v>
      </c>
      <c r="BU71" s="12">
        <f>SUM(Gosforth:Ermelo!BU71)</f>
        <v>0</v>
      </c>
      <c r="BV71" s="12">
        <f>SUM(Gosforth:Ermelo!BV71)</f>
        <v>0</v>
      </c>
      <c r="BW71" s="12">
        <f>SUM(Gosforth:Ermelo!BW71)</f>
        <v>0</v>
      </c>
      <c r="BX71" s="12">
        <f>SUM(Gosforth:Ermelo!BX71)</f>
        <v>0</v>
      </c>
      <c r="BY71" s="12">
        <f>SUM(Gosforth:Ermelo!BY71)</f>
        <v>0</v>
      </c>
      <c r="BZ71" s="12">
        <f>SUM(Gosforth:Ermelo!BZ71)</f>
        <v>0</v>
      </c>
      <c r="CA71" s="12">
        <f>SUM(Gosforth:Ermelo!CA71)</f>
        <v>0</v>
      </c>
      <c r="CB71" s="12">
        <f>SUM(Gosforth:Ermelo!CB71)</f>
        <v>0</v>
      </c>
      <c r="CC71" s="13">
        <f>SUM(Gosforth:Ermelo!CC71)</f>
        <v>0</v>
      </c>
    </row>
    <row r="72" spans="1:81" customFormat="1" ht="30">
      <c r="A72" s="15"/>
      <c r="B72" s="57" t="s">
        <v>137</v>
      </c>
      <c r="C72" s="310" t="s">
        <v>138</v>
      </c>
      <c r="D72" s="72" t="s">
        <v>53</v>
      </c>
      <c r="E72" s="72">
        <f>SUM(Gosforth:Ermelo!E72)</f>
        <v>180</v>
      </c>
      <c r="F72" s="227" t="b">
        <f>(Gosforth!G72+Dalpark!G72+Leandra!G72+Trichardt!G72+Ermelo!G72)=G72</f>
        <v>1</v>
      </c>
      <c r="G72" s="122">
        <f t="shared" si="41"/>
        <v>0</v>
      </c>
      <c r="H72" s="120">
        <f>SUM(Gosforth:Ermelo!H72)</f>
        <v>0</v>
      </c>
      <c r="I72" s="13">
        <f>SUM(Gosforth:Ermelo!I72)</f>
        <v>0</v>
      </c>
      <c r="J72" s="120">
        <f>SUM(Gosforth:Ermelo!J72)</f>
        <v>0</v>
      </c>
      <c r="K72" s="12">
        <f>SUM(Gosforth:Ermelo!K72)</f>
        <v>0</v>
      </c>
      <c r="L72" s="12">
        <f>SUM(Gosforth:Ermelo!L72)</f>
        <v>0</v>
      </c>
      <c r="M72" s="12">
        <f>SUM(Gosforth:Ermelo!M72)</f>
        <v>0</v>
      </c>
      <c r="N72" s="12">
        <f>SUM(Gosforth:Ermelo!N72)</f>
        <v>0</v>
      </c>
      <c r="O72" s="12">
        <f>SUM(Gosforth:Ermelo!O72)</f>
        <v>0</v>
      </c>
      <c r="P72" s="12">
        <f>SUM(Gosforth:Ermelo!P72)</f>
        <v>0</v>
      </c>
      <c r="Q72" s="12">
        <f>SUM(Gosforth:Ermelo!Q72)</f>
        <v>0</v>
      </c>
      <c r="R72" s="12">
        <f>SUM(Gosforth:Ermelo!R72)</f>
        <v>0</v>
      </c>
      <c r="S72" s="12">
        <f>SUM(Gosforth:Ermelo!S72)</f>
        <v>0</v>
      </c>
      <c r="T72" s="12">
        <f>SUM(Gosforth:Ermelo!T72)</f>
        <v>0</v>
      </c>
      <c r="U72" s="13">
        <f>SUM(Gosforth:Ermelo!U72)</f>
        <v>0</v>
      </c>
      <c r="V72" s="14">
        <f>SUM(Gosforth:Ermelo!V72)</f>
        <v>0</v>
      </c>
      <c r="W72" s="12">
        <f>SUM(Gosforth:Ermelo!W72)</f>
        <v>0</v>
      </c>
      <c r="X72" s="12">
        <f>SUM(Gosforth:Ermelo!X72)</f>
        <v>0</v>
      </c>
      <c r="Y72" s="12">
        <f>SUM(Gosforth:Ermelo!Y72)</f>
        <v>0</v>
      </c>
      <c r="Z72" s="12">
        <f>SUM(Gosforth:Ermelo!Z72)</f>
        <v>0</v>
      </c>
      <c r="AA72" s="12">
        <f>SUM(Gosforth:Ermelo!AA72)</f>
        <v>0</v>
      </c>
      <c r="AB72" s="12">
        <f>SUM(Gosforth:Ermelo!AB72)</f>
        <v>0</v>
      </c>
      <c r="AC72" s="12">
        <f>SUM(Gosforth:Ermelo!AC72)</f>
        <v>0</v>
      </c>
      <c r="AD72" s="12">
        <f>SUM(Gosforth:Ermelo!AD72)</f>
        <v>0</v>
      </c>
      <c r="AE72" s="12">
        <f>SUM(Gosforth:Ermelo!AE72)</f>
        <v>0</v>
      </c>
      <c r="AF72" s="12">
        <f>SUM(Gosforth:Ermelo!AF72)</f>
        <v>0</v>
      </c>
      <c r="AG72" s="13">
        <f>SUM(Gosforth:Ermelo!AG72)</f>
        <v>0</v>
      </c>
      <c r="AH72" s="14">
        <f>SUM(Gosforth:Ermelo!AH72)</f>
        <v>0</v>
      </c>
      <c r="AI72" s="12">
        <f>SUM(Gosforth:Ermelo!AI72)</f>
        <v>0</v>
      </c>
      <c r="AJ72" s="12">
        <f>SUM(Gosforth:Ermelo!AJ72)</f>
        <v>0</v>
      </c>
      <c r="AK72" s="12">
        <f>SUM(Gosforth:Ermelo!AK72)</f>
        <v>0</v>
      </c>
      <c r="AL72" s="12">
        <f>SUM(Gosforth:Ermelo!AL72)</f>
        <v>0</v>
      </c>
      <c r="AM72" s="12">
        <f>SUM(Gosforth:Ermelo!AM72)</f>
        <v>0</v>
      </c>
      <c r="AN72" s="12">
        <f>SUM(Gosforth:Ermelo!AN72)</f>
        <v>0</v>
      </c>
      <c r="AO72" s="12">
        <f>SUM(Gosforth:Ermelo!AO72)</f>
        <v>0</v>
      </c>
      <c r="AP72" s="12">
        <f>SUM(Gosforth:Ermelo!AP72)</f>
        <v>0</v>
      </c>
      <c r="AQ72" s="12">
        <f>SUM(Gosforth:Ermelo!AQ72)</f>
        <v>0</v>
      </c>
      <c r="AR72" s="12">
        <f>SUM(Gosforth:Ermelo!AR72)</f>
        <v>0</v>
      </c>
      <c r="AS72" s="13">
        <f>SUM(Gosforth:Ermelo!AS72)</f>
        <v>0</v>
      </c>
      <c r="AT72" s="14">
        <f>SUM(Gosforth:Ermelo!AT72)</f>
        <v>0</v>
      </c>
      <c r="AU72" s="12">
        <f>SUM(Gosforth:Ermelo!AU72)</f>
        <v>0</v>
      </c>
      <c r="AV72" s="12">
        <f>SUM(Gosforth:Ermelo!AV72)</f>
        <v>0</v>
      </c>
      <c r="AW72" s="12">
        <f>SUM(Gosforth:Ermelo!AW72)</f>
        <v>0</v>
      </c>
      <c r="AX72" s="12">
        <f>SUM(Gosforth:Ermelo!AX72)</f>
        <v>0</v>
      </c>
      <c r="AY72" s="12">
        <f>SUM(Gosforth:Ermelo!AY72)</f>
        <v>0</v>
      </c>
      <c r="AZ72" s="12">
        <f>SUM(Gosforth:Ermelo!AZ72)</f>
        <v>0</v>
      </c>
      <c r="BA72" s="12">
        <f>SUM(Gosforth:Ermelo!BA72)</f>
        <v>0</v>
      </c>
      <c r="BB72" s="12">
        <f>SUM(Gosforth:Ermelo!BB72)</f>
        <v>0</v>
      </c>
      <c r="BC72" s="12">
        <f>SUM(Gosforth:Ermelo!BC72)</f>
        <v>0</v>
      </c>
      <c r="BD72" s="12">
        <f>SUM(Gosforth:Ermelo!BD72)</f>
        <v>0</v>
      </c>
      <c r="BE72" s="13">
        <f>SUM(Gosforth:Ermelo!BE72)</f>
        <v>0</v>
      </c>
      <c r="BF72" s="14">
        <f>SUM(Gosforth:Ermelo!BF72)</f>
        <v>0</v>
      </c>
      <c r="BG72" s="12">
        <f>SUM(Gosforth:Ermelo!BG72)</f>
        <v>0</v>
      </c>
      <c r="BH72" s="12">
        <f>SUM(Gosforth:Ermelo!BH72)</f>
        <v>0</v>
      </c>
      <c r="BI72" s="12">
        <f>SUM(Gosforth:Ermelo!BI72)</f>
        <v>0</v>
      </c>
      <c r="BJ72" s="12">
        <f>SUM(Gosforth:Ermelo!BJ72)</f>
        <v>0</v>
      </c>
      <c r="BK72" s="12">
        <f>SUM(Gosforth:Ermelo!BK72)</f>
        <v>0</v>
      </c>
      <c r="BL72" s="12">
        <f>SUM(Gosforth:Ermelo!BL72)</f>
        <v>0</v>
      </c>
      <c r="BM72" s="12">
        <f>SUM(Gosforth:Ermelo!BM72)</f>
        <v>0</v>
      </c>
      <c r="BN72" s="12">
        <f>SUM(Gosforth:Ermelo!BN72)</f>
        <v>0</v>
      </c>
      <c r="BO72" s="12">
        <f>SUM(Gosforth:Ermelo!BO72)</f>
        <v>0</v>
      </c>
      <c r="BP72" s="12">
        <f>SUM(Gosforth:Ermelo!BP72)</f>
        <v>0</v>
      </c>
      <c r="BQ72" s="13">
        <f>SUM(Gosforth:Ermelo!BQ72)</f>
        <v>0</v>
      </c>
      <c r="BR72" s="14">
        <f>SUM(Gosforth:Ermelo!BR72)</f>
        <v>0</v>
      </c>
      <c r="BS72" s="12">
        <f>SUM(Gosforth:Ermelo!BS72)</f>
        <v>0</v>
      </c>
      <c r="BT72" s="12">
        <f>SUM(Gosforth:Ermelo!BT72)</f>
        <v>0</v>
      </c>
      <c r="BU72" s="12">
        <f>SUM(Gosforth:Ermelo!BU72)</f>
        <v>0</v>
      </c>
      <c r="BV72" s="12">
        <f>SUM(Gosforth:Ermelo!BV72)</f>
        <v>0</v>
      </c>
      <c r="BW72" s="12">
        <f>SUM(Gosforth:Ermelo!BW72)</f>
        <v>0</v>
      </c>
      <c r="BX72" s="12">
        <f>SUM(Gosforth:Ermelo!BX72)</f>
        <v>0</v>
      </c>
      <c r="BY72" s="12">
        <f>SUM(Gosforth:Ermelo!BY72)</f>
        <v>0</v>
      </c>
      <c r="BZ72" s="12">
        <f>SUM(Gosforth:Ermelo!BZ72)</f>
        <v>0</v>
      </c>
      <c r="CA72" s="12">
        <f>SUM(Gosforth:Ermelo!CA72)</f>
        <v>0</v>
      </c>
      <c r="CB72" s="12">
        <f>SUM(Gosforth:Ermelo!CB72)</f>
        <v>0</v>
      </c>
      <c r="CC72" s="13">
        <f>SUM(Gosforth:Ermelo!CC72)</f>
        <v>0</v>
      </c>
    </row>
    <row r="73" spans="1:81" customFormat="1" ht="30">
      <c r="A73" s="15"/>
      <c r="B73" s="57" t="s">
        <v>139</v>
      </c>
      <c r="C73" s="310" t="s">
        <v>140</v>
      </c>
      <c r="D73" s="72" t="s">
        <v>53</v>
      </c>
      <c r="E73" s="72">
        <f>SUM(Gosforth:Ermelo!E73)</f>
        <v>120</v>
      </c>
      <c r="F73" s="227" t="b">
        <f>(Gosforth!G73+Dalpark!G73+Leandra!G73+Trichardt!G73+Ermelo!G73)=G73</f>
        <v>1</v>
      </c>
      <c r="G73" s="122">
        <f t="shared" si="41"/>
        <v>0</v>
      </c>
      <c r="H73" s="120">
        <f>SUM(Gosforth:Ermelo!H73)</f>
        <v>0</v>
      </c>
      <c r="I73" s="13">
        <f>SUM(Gosforth:Ermelo!I73)</f>
        <v>0</v>
      </c>
      <c r="J73" s="120">
        <f>SUM(Gosforth:Ermelo!J73)</f>
        <v>0</v>
      </c>
      <c r="K73" s="12">
        <f>SUM(Gosforth:Ermelo!K73)</f>
        <v>0</v>
      </c>
      <c r="L73" s="12">
        <f>SUM(Gosforth:Ermelo!L73)</f>
        <v>0</v>
      </c>
      <c r="M73" s="12">
        <f>SUM(Gosforth:Ermelo!M73)</f>
        <v>0</v>
      </c>
      <c r="N73" s="12">
        <f>SUM(Gosforth:Ermelo!N73)</f>
        <v>0</v>
      </c>
      <c r="O73" s="12">
        <f>SUM(Gosforth:Ermelo!O73)</f>
        <v>0</v>
      </c>
      <c r="P73" s="12">
        <f>SUM(Gosforth:Ermelo!P73)</f>
        <v>0</v>
      </c>
      <c r="Q73" s="12">
        <f>SUM(Gosforth:Ermelo!Q73)</f>
        <v>0</v>
      </c>
      <c r="R73" s="12">
        <f>SUM(Gosforth:Ermelo!R73)</f>
        <v>0</v>
      </c>
      <c r="S73" s="12">
        <f>SUM(Gosforth:Ermelo!S73)</f>
        <v>0</v>
      </c>
      <c r="T73" s="12">
        <f>SUM(Gosforth:Ermelo!T73)</f>
        <v>0</v>
      </c>
      <c r="U73" s="13">
        <f>SUM(Gosforth:Ermelo!U73)</f>
        <v>0</v>
      </c>
      <c r="V73" s="14">
        <f>SUM(Gosforth:Ermelo!V73)</f>
        <v>0</v>
      </c>
      <c r="W73" s="12">
        <f>SUM(Gosforth:Ermelo!W73)</f>
        <v>0</v>
      </c>
      <c r="X73" s="12">
        <f>SUM(Gosforth:Ermelo!X73)</f>
        <v>0</v>
      </c>
      <c r="Y73" s="12">
        <f>SUM(Gosforth:Ermelo!Y73)</f>
        <v>0</v>
      </c>
      <c r="Z73" s="12">
        <f>SUM(Gosforth:Ermelo!Z73)</f>
        <v>0</v>
      </c>
      <c r="AA73" s="12">
        <f>SUM(Gosforth:Ermelo!AA73)</f>
        <v>0</v>
      </c>
      <c r="AB73" s="12">
        <f>SUM(Gosforth:Ermelo!AB73)</f>
        <v>0</v>
      </c>
      <c r="AC73" s="12">
        <f>SUM(Gosforth:Ermelo!AC73)</f>
        <v>0</v>
      </c>
      <c r="AD73" s="12">
        <f>SUM(Gosforth:Ermelo!AD73)</f>
        <v>0</v>
      </c>
      <c r="AE73" s="12">
        <f>SUM(Gosforth:Ermelo!AE73)</f>
        <v>0</v>
      </c>
      <c r="AF73" s="12">
        <f>SUM(Gosforth:Ermelo!AF73)</f>
        <v>0</v>
      </c>
      <c r="AG73" s="13">
        <f>SUM(Gosforth:Ermelo!AG73)</f>
        <v>0</v>
      </c>
      <c r="AH73" s="14">
        <f>SUM(Gosforth:Ermelo!AH73)</f>
        <v>0</v>
      </c>
      <c r="AI73" s="12">
        <f>SUM(Gosforth:Ermelo!AI73)</f>
        <v>0</v>
      </c>
      <c r="AJ73" s="12">
        <f>SUM(Gosforth:Ermelo!AJ73)</f>
        <v>0</v>
      </c>
      <c r="AK73" s="12">
        <f>SUM(Gosforth:Ermelo!AK73)</f>
        <v>0</v>
      </c>
      <c r="AL73" s="12">
        <f>SUM(Gosforth:Ermelo!AL73)</f>
        <v>0</v>
      </c>
      <c r="AM73" s="12">
        <f>SUM(Gosforth:Ermelo!AM73)</f>
        <v>0</v>
      </c>
      <c r="AN73" s="12">
        <f>SUM(Gosforth:Ermelo!AN73)</f>
        <v>0</v>
      </c>
      <c r="AO73" s="12">
        <f>SUM(Gosforth:Ermelo!AO73)</f>
        <v>0</v>
      </c>
      <c r="AP73" s="12">
        <f>SUM(Gosforth:Ermelo!AP73)</f>
        <v>0</v>
      </c>
      <c r="AQ73" s="12">
        <f>SUM(Gosforth:Ermelo!AQ73)</f>
        <v>0</v>
      </c>
      <c r="AR73" s="12">
        <f>SUM(Gosforth:Ermelo!AR73)</f>
        <v>0</v>
      </c>
      <c r="AS73" s="13">
        <f>SUM(Gosforth:Ermelo!AS73)</f>
        <v>0</v>
      </c>
      <c r="AT73" s="14">
        <f>SUM(Gosforth:Ermelo!AT73)</f>
        <v>0</v>
      </c>
      <c r="AU73" s="12">
        <f>SUM(Gosforth:Ermelo!AU73)</f>
        <v>0</v>
      </c>
      <c r="AV73" s="12">
        <f>SUM(Gosforth:Ermelo!AV73)</f>
        <v>0</v>
      </c>
      <c r="AW73" s="12">
        <f>SUM(Gosforth:Ermelo!AW73)</f>
        <v>0</v>
      </c>
      <c r="AX73" s="12">
        <f>SUM(Gosforth:Ermelo!AX73)</f>
        <v>0</v>
      </c>
      <c r="AY73" s="12">
        <f>SUM(Gosforth:Ermelo!AY73)</f>
        <v>0</v>
      </c>
      <c r="AZ73" s="12">
        <f>SUM(Gosforth:Ermelo!AZ73)</f>
        <v>0</v>
      </c>
      <c r="BA73" s="12">
        <f>SUM(Gosforth:Ermelo!BA73)</f>
        <v>0</v>
      </c>
      <c r="BB73" s="12">
        <f>SUM(Gosforth:Ermelo!BB73)</f>
        <v>0</v>
      </c>
      <c r="BC73" s="12">
        <f>SUM(Gosforth:Ermelo!BC73)</f>
        <v>0</v>
      </c>
      <c r="BD73" s="12">
        <f>SUM(Gosforth:Ermelo!BD73)</f>
        <v>0</v>
      </c>
      <c r="BE73" s="13">
        <f>SUM(Gosforth:Ermelo!BE73)</f>
        <v>0</v>
      </c>
      <c r="BF73" s="14">
        <f>SUM(Gosforth:Ermelo!BF73)</f>
        <v>0</v>
      </c>
      <c r="BG73" s="12">
        <f>SUM(Gosforth:Ermelo!BG73)</f>
        <v>0</v>
      </c>
      <c r="BH73" s="12">
        <f>SUM(Gosforth:Ermelo!BH73)</f>
        <v>0</v>
      </c>
      <c r="BI73" s="12">
        <f>SUM(Gosforth:Ermelo!BI73)</f>
        <v>0</v>
      </c>
      <c r="BJ73" s="12">
        <f>SUM(Gosforth:Ermelo!BJ73)</f>
        <v>0</v>
      </c>
      <c r="BK73" s="12">
        <f>SUM(Gosforth:Ermelo!BK73)</f>
        <v>0</v>
      </c>
      <c r="BL73" s="12">
        <f>SUM(Gosforth:Ermelo!BL73)</f>
        <v>0</v>
      </c>
      <c r="BM73" s="12">
        <f>SUM(Gosforth:Ermelo!BM73)</f>
        <v>0</v>
      </c>
      <c r="BN73" s="12">
        <f>SUM(Gosforth:Ermelo!BN73)</f>
        <v>0</v>
      </c>
      <c r="BO73" s="12">
        <f>SUM(Gosforth:Ermelo!BO73)</f>
        <v>0</v>
      </c>
      <c r="BP73" s="12">
        <f>SUM(Gosforth:Ermelo!BP73)</f>
        <v>0</v>
      </c>
      <c r="BQ73" s="13">
        <f>SUM(Gosforth:Ermelo!BQ73)</f>
        <v>0</v>
      </c>
      <c r="BR73" s="14">
        <f>SUM(Gosforth:Ermelo!BR73)</f>
        <v>0</v>
      </c>
      <c r="BS73" s="12">
        <f>SUM(Gosforth:Ermelo!BS73)</f>
        <v>0</v>
      </c>
      <c r="BT73" s="12">
        <f>SUM(Gosforth:Ermelo!BT73)</f>
        <v>0</v>
      </c>
      <c r="BU73" s="12">
        <f>SUM(Gosforth:Ermelo!BU73)</f>
        <v>0</v>
      </c>
      <c r="BV73" s="12">
        <f>SUM(Gosforth:Ermelo!BV73)</f>
        <v>0</v>
      </c>
      <c r="BW73" s="12">
        <f>SUM(Gosforth:Ermelo!BW73)</f>
        <v>0</v>
      </c>
      <c r="BX73" s="12">
        <f>SUM(Gosforth:Ermelo!BX73)</f>
        <v>0</v>
      </c>
      <c r="BY73" s="12">
        <f>SUM(Gosforth:Ermelo!BY73)</f>
        <v>0</v>
      </c>
      <c r="BZ73" s="12">
        <f>SUM(Gosforth:Ermelo!BZ73)</f>
        <v>0</v>
      </c>
      <c r="CA73" s="12">
        <f>SUM(Gosforth:Ermelo!CA73)</f>
        <v>0</v>
      </c>
      <c r="CB73" s="12">
        <f>SUM(Gosforth:Ermelo!CB73)</f>
        <v>0</v>
      </c>
      <c r="CC73" s="13">
        <f>SUM(Gosforth:Ermelo!CC73)</f>
        <v>0</v>
      </c>
    </row>
    <row r="74" spans="1:81" customFormat="1" ht="30">
      <c r="A74" s="15"/>
      <c r="B74" s="57" t="s">
        <v>141</v>
      </c>
      <c r="C74" s="310" t="s">
        <v>142</v>
      </c>
      <c r="D74" s="72" t="s">
        <v>53</v>
      </c>
      <c r="E74" s="72">
        <f>SUM(Gosforth:Ermelo!E74)</f>
        <v>180</v>
      </c>
      <c r="F74" s="227" t="b">
        <f>(Gosforth!G74+Dalpark!G74+Leandra!G74+Trichardt!G74+Ermelo!G74)=G74</f>
        <v>1</v>
      </c>
      <c r="G74" s="122">
        <f t="shared" si="41"/>
        <v>0</v>
      </c>
      <c r="H74" s="120">
        <f>SUM(Gosforth:Ermelo!H74)</f>
        <v>0</v>
      </c>
      <c r="I74" s="13">
        <f>SUM(Gosforth:Ermelo!I74)</f>
        <v>0</v>
      </c>
      <c r="J74" s="120">
        <f>SUM(Gosforth:Ermelo!J74)</f>
        <v>0</v>
      </c>
      <c r="K74" s="12">
        <f>SUM(Gosforth:Ermelo!K74)</f>
        <v>0</v>
      </c>
      <c r="L74" s="12">
        <f>SUM(Gosforth:Ermelo!L74)</f>
        <v>0</v>
      </c>
      <c r="M74" s="12">
        <f>SUM(Gosforth:Ermelo!M74)</f>
        <v>0</v>
      </c>
      <c r="N74" s="12">
        <f>SUM(Gosforth:Ermelo!N74)</f>
        <v>0</v>
      </c>
      <c r="O74" s="12">
        <f>SUM(Gosforth:Ermelo!O74)</f>
        <v>0</v>
      </c>
      <c r="P74" s="12">
        <f>SUM(Gosforth:Ermelo!P74)</f>
        <v>0</v>
      </c>
      <c r="Q74" s="12">
        <f>SUM(Gosforth:Ermelo!Q74)</f>
        <v>0</v>
      </c>
      <c r="R74" s="12">
        <f>SUM(Gosforth:Ermelo!R74)</f>
        <v>0</v>
      </c>
      <c r="S74" s="12">
        <f>SUM(Gosforth:Ermelo!S74)</f>
        <v>0</v>
      </c>
      <c r="T74" s="12">
        <f>SUM(Gosforth:Ermelo!T74)</f>
        <v>0</v>
      </c>
      <c r="U74" s="13">
        <f>SUM(Gosforth:Ermelo!U74)</f>
        <v>0</v>
      </c>
      <c r="V74" s="14">
        <f>SUM(Gosforth:Ermelo!V74)</f>
        <v>0</v>
      </c>
      <c r="W74" s="12">
        <f>SUM(Gosforth:Ermelo!W74)</f>
        <v>0</v>
      </c>
      <c r="X74" s="12">
        <f>SUM(Gosforth:Ermelo!X74)</f>
        <v>0</v>
      </c>
      <c r="Y74" s="12">
        <f>SUM(Gosforth:Ermelo!Y74)</f>
        <v>0</v>
      </c>
      <c r="Z74" s="12">
        <f>SUM(Gosforth:Ermelo!Z74)</f>
        <v>0</v>
      </c>
      <c r="AA74" s="12">
        <f>SUM(Gosforth:Ermelo!AA74)</f>
        <v>0</v>
      </c>
      <c r="AB74" s="12">
        <f>SUM(Gosforth:Ermelo!AB74)</f>
        <v>0</v>
      </c>
      <c r="AC74" s="12">
        <f>SUM(Gosforth:Ermelo!AC74)</f>
        <v>0</v>
      </c>
      <c r="AD74" s="12">
        <f>SUM(Gosforth:Ermelo!AD74)</f>
        <v>0</v>
      </c>
      <c r="AE74" s="12">
        <f>SUM(Gosforth:Ermelo!AE74)</f>
        <v>0</v>
      </c>
      <c r="AF74" s="12">
        <f>SUM(Gosforth:Ermelo!AF74)</f>
        <v>0</v>
      </c>
      <c r="AG74" s="13">
        <f>SUM(Gosforth:Ermelo!AG74)</f>
        <v>0</v>
      </c>
      <c r="AH74" s="14">
        <f>SUM(Gosforth:Ermelo!AH74)</f>
        <v>0</v>
      </c>
      <c r="AI74" s="12">
        <f>SUM(Gosforth:Ermelo!AI74)</f>
        <v>0</v>
      </c>
      <c r="AJ74" s="12">
        <f>SUM(Gosforth:Ermelo!AJ74)</f>
        <v>0</v>
      </c>
      <c r="AK74" s="12">
        <f>SUM(Gosforth:Ermelo!AK74)</f>
        <v>0</v>
      </c>
      <c r="AL74" s="12">
        <f>SUM(Gosforth:Ermelo!AL74)</f>
        <v>0</v>
      </c>
      <c r="AM74" s="12">
        <f>SUM(Gosforth:Ermelo!AM74)</f>
        <v>0</v>
      </c>
      <c r="AN74" s="12">
        <f>SUM(Gosforth:Ermelo!AN74)</f>
        <v>0</v>
      </c>
      <c r="AO74" s="12">
        <f>SUM(Gosforth:Ermelo!AO74)</f>
        <v>0</v>
      </c>
      <c r="AP74" s="12">
        <f>SUM(Gosforth:Ermelo!AP74)</f>
        <v>0</v>
      </c>
      <c r="AQ74" s="12">
        <f>SUM(Gosforth:Ermelo!AQ74)</f>
        <v>0</v>
      </c>
      <c r="AR74" s="12">
        <f>SUM(Gosforth:Ermelo!AR74)</f>
        <v>0</v>
      </c>
      <c r="AS74" s="13">
        <f>SUM(Gosforth:Ermelo!AS74)</f>
        <v>0</v>
      </c>
      <c r="AT74" s="14">
        <f>SUM(Gosforth:Ermelo!AT74)</f>
        <v>0</v>
      </c>
      <c r="AU74" s="12">
        <f>SUM(Gosforth:Ermelo!AU74)</f>
        <v>0</v>
      </c>
      <c r="AV74" s="12">
        <f>SUM(Gosforth:Ermelo!AV74)</f>
        <v>0</v>
      </c>
      <c r="AW74" s="12">
        <f>SUM(Gosforth:Ermelo!AW74)</f>
        <v>0</v>
      </c>
      <c r="AX74" s="12">
        <f>SUM(Gosforth:Ermelo!AX74)</f>
        <v>0</v>
      </c>
      <c r="AY74" s="12">
        <f>SUM(Gosforth:Ermelo!AY74)</f>
        <v>0</v>
      </c>
      <c r="AZ74" s="12">
        <f>SUM(Gosforth:Ermelo!AZ74)</f>
        <v>0</v>
      </c>
      <c r="BA74" s="12">
        <f>SUM(Gosforth:Ermelo!BA74)</f>
        <v>0</v>
      </c>
      <c r="BB74" s="12">
        <f>SUM(Gosforth:Ermelo!BB74)</f>
        <v>0</v>
      </c>
      <c r="BC74" s="12">
        <f>SUM(Gosforth:Ermelo!BC74)</f>
        <v>0</v>
      </c>
      <c r="BD74" s="12">
        <f>SUM(Gosforth:Ermelo!BD74)</f>
        <v>0</v>
      </c>
      <c r="BE74" s="13">
        <f>SUM(Gosforth:Ermelo!BE74)</f>
        <v>0</v>
      </c>
      <c r="BF74" s="14">
        <f>SUM(Gosforth:Ermelo!BF74)</f>
        <v>0</v>
      </c>
      <c r="BG74" s="12">
        <f>SUM(Gosforth:Ermelo!BG74)</f>
        <v>0</v>
      </c>
      <c r="BH74" s="12">
        <f>SUM(Gosforth:Ermelo!BH74)</f>
        <v>0</v>
      </c>
      <c r="BI74" s="12">
        <f>SUM(Gosforth:Ermelo!BI74)</f>
        <v>0</v>
      </c>
      <c r="BJ74" s="12">
        <f>SUM(Gosforth:Ermelo!BJ74)</f>
        <v>0</v>
      </c>
      <c r="BK74" s="12">
        <f>SUM(Gosforth:Ermelo!BK74)</f>
        <v>0</v>
      </c>
      <c r="BL74" s="12">
        <f>SUM(Gosforth:Ermelo!BL74)</f>
        <v>0</v>
      </c>
      <c r="BM74" s="12">
        <f>SUM(Gosforth:Ermelo!BM74)</f>
        <v>0</v>
      </c>
      <c r="BN74" s="12">
        <f>SUM(Gosforth:Ermelo!BN74)</f>
        <v>0</v>
      </c>
      <c r="BO74" s="12">
        <f>SUM(Gosforth:Ermelo!BO74)</f>
        <v>0</v>
      </c>
      <c r="BP74" s="12">
        <f>SUM(Gosforth:Ermelo!BP74)</f>
        <v>0</v>
      </c>
      <c r="BQ74" s="13">
        <f>SUM(Gosforth:Ermelo!BQ74)</f>
        <v>0</v>
      </c>
      <c r="BR74" s="14">
        <f>SUM(Gosforth:Ermelo!BR74)</f>
        <v>0</v>
      </c>
      <c r="BS74" s="12">
        <f>SUM(Gosforth:Ermelo!BS74)</f>
        <v>0</v>
      </c>
      <c r="BT74" s="12">
        <f>SUM(Gosforth:Ermelo!BT74)</f>
        <v>0</v>
      </c>
      <c r="BU74" s="12">
        <f>SUM(Gosforth:Ermelo!BU74)</f>
        <v>0</v>
      </c>
      <c r="BV74" s="12">
        <f>SUM(Gosforth:Ermelo!BV74)</f>
        <v>0</v>
      </c>
      <c r="BW74" s="12">
        <f>SUM(Gosforth:Ermelo!BW74)</f>
        <v>0</v>
      </c>
      <c r="BX74" s="12">
        <f>SUM(Gosforth:Ermelo!BX74)</f>
        <v>0</v>
      </c>
      <c r="BY74" s="12">
        <f>SUM(Gosforth:Ermelo!BY74)</f>
        <v>0</v>
      </c>
      <c r="BZ74" s="12">
        <f>SUM(Gosforth:Ermelo!BZ74)</f>
        <v>0</v>
      </c>
      <c r="CA74" s="12">
        <f>SUM(Gosforth:Ermelo!CA74)</f>
        <v>0</v>
      </c>
      <c r="CB74" s="12">
        <f>SUM(Gosforth:Ermelo!CB74)</f>
        <v>0</v>
      </c>
      <c r="CC74" s="13">
        <f>SUM(Gosforth:Ermelo!CC74)</f>
        <v>0</v>
      </c>
    </row>
    <row r="75" spans="1:81" customFormat="1" ht="30">
      <c r="A75" s="15"/>
      <c r="B75" s="57" t="s">
        <v>143</v>
      </c>
      <c r="C75" s="310" t="s">
        <v>144</v>
      </c>
      <c r="D75" s="72" t="s">
        <v>53</v>
      </c>
      <c r="E75" s="72">
        <f>SUM(Gosforth:Ermelo!E75)</f>
        <v>180</v>
      </c>
      <c r="F75" s="227" t="b">
        <f>(Gosforth!G75+Dalpark!G75+Leandra!G75+Trichardt!G75+Ermelo!G75)=G75</f>
        <v>1</v>
      </c>
      <c r="G75" s="122">
        <f t="shared" si="41"/>
        <v>0</v>
      </c>
      <c r="H75" s="120">
        <f>SUM(Gosforth:Ermelo!H75)</f>
        <v>0</v>
      </c>
      <c r="I75" s="13">
        <f>SUM(Gosforth:Ermelo!I75)</f>
        <v>0</v>
      </c>
      <c r="J75" s="120">
        <f>SUM(Gosforth:Ermelo!J75)</f>
        <v>0</v>
      </c>
      <c r="K75" s="12">
        <f>SUM(Gosforth:Ermelo!K75)</f>
        <v>0</v>
      </c>
      <c r="L75" s="12">
        <f>SUM(Gosforth:Ermelo!L75)</f>
        <v>0</v>
      </c>
      <c r="M75" s="12">
        <f>SUM(Gosforth:Ermelo!M75)</f>
        <v>0</v>
      </c>
      <c r="N75" s="12">
        <f>SUM(Gosforth:Ermelo!N75)</f>
        <v>0</v>
      </c>
      <c r="O75" s="12">
        <f>SUM(Gosforth:Ermelo!O75)</f>
        <v>0</v>
      </c>
      <c r="P75" s="12">
        <f>SUM(Gosforth:Ermelo!P75)</f>
        <v>0</v>
      </c>
      <c r="Q75" s="12">
        <f>SUM(Gosforth:Ermelo!Q75)</f>
        <v>0</v>
      </c>
      <c r="R75" s="12">
        <f>SUM(Gosforth:Ermelo!R75)</f>
        <v>0</v>
      </c>
      <c r="S75" s="12">
        <f>SUM(Gosforth:Ermelo!S75)</f>
        <v>0</v>
      </c>
      <c r="T75" s="12">
        <f>SUM(Gosforth:Ermelo!T75)</f>
        <v>0</v>
      </c>
      <c r="U75" s="13">
        <f>SUM(Gosforth:Ermelo!U75)</f>
        <v>0</v>
      </c>
      <c r="V75" s="14">
        <f>SUM(Gosforth:Ermelo!V75)</f>
        <v>0</v>
      </c>
      <c r="W75" s="12">
        <f>SUM(Gosforth:Ermelo!W75)</f>
        <v>0</v>
      </c>
      <c r="X75" s="12">
        <f>SUM(Gosforth:Ermelo!X75)</f>
        <v>0</v>
      </c>
      <c r="Y75" s="12">
        <f>SUM(Gosforth:Ermelo!Y75)</f>
        <v>0</v>
      </c>
      <c r="Z75" s="12">
        <f>SUM(Gosforth:Ermelo!Z75)</f>
        <v>0</v>
      </c>
      <c r="AA75" s="12">
        <f>SUM(Gosforth:Ermelo!AA75)</f>
        <v>0</v>
      </c>
      <c r="AB75" s="12">
        <f>SUM(Gosforth:Ermelo!AB75)</f>
        <v>0</v>
      </c>
      <c r="AC75" s="12">
        <f>SUM(Gosforth:Ermelo!AC75)</f>
        <v>0</v>
      </c>
      <c r="AD75" s="12">
        <f>SUM(Gosforth:Ermelo!AD75)</f>
        <v>0</v>
      </c>
      <c r="AE75" s="12">
        <f>SUM(Gosforth:Ermelo!AE75)</f>
        <v>0</v>
      </c>
      <c r="AF75" s="12">
        <f>SUM(Gosforth:Ermelo!AF75)</f>
        <v>0</v>
      </c>
      <c r="AG75" s="13">
        <f>SUM(Gosforth:Ermelo!AG75)</f>
        <v>0</v>
      </c>
      <c r="AH75" s="14">
        <f>SUM(Gosforth:Ermelo!AH75)</f>
        <v>0</v>
      </c>
      <c r="AI75" s="12">
        <f>SUM(Gosforth:Ermelo!AI75)</f>
        <v>0</v>
      </c>
      <c r="AJ75" s="12">
        <f>SUM(Gosforth:Ermelo!AJ75)</f>
        <v>0</v>
      </c>
      <c r="AK75" s="12">
        <f>SUM(Gosforth:Ermelo!AK75)</f>
        <v>0</v>
      </c>
      <c r="AL75" s="12">
        <f>SUM(Gosforth:Ermelo!AL75)</f>
        <v>0</v>
      </c>
      <c r="AM75" s="12">
        <f>SUM(Gosforth:Ermelo!AM75)</f>
        <v>0</v>
      </c>
      <c r="AN75" s="12">
        <f>SUM(Gosforth:Ermelo!AN75)</f>
        <v>0</v>
      </c>
      <c r="AO75" s="12">
        <f>SUM(Gosforth:Ermelo!AO75)</f>
        <v>0</v>
      </c>
      <c r="AP75" s="12">
        <f>SUM(Gosforth:Ermelo!AP75)</f>
        <v>0</v>
      </c>
      <c r="AQ75" s="12">
        <f>SUM(Gosforth:Ermelo!AQ75)</f>
        <v>0</v>
      </c>
      <c r="AR75" s="12">
        <f>SUM(Gosforth:Ermelo!AR75)</f>
        <v>0</v>
      </c>
      <c r="AS75" s="13">
        <f>SUM(Gosforth:Ermelo!AS75)</f>
        <v>0</v>
      </c>
      <c r="AT75" s="14">
        <f>SUM(Gosforth:Ermelo!AT75)</f>
        <v>0</v>
      </c>
      <c r="AU75" s="12">
        <f>SUM(Gosforth:Ermelo!AU75)</f>
        <v>0</v>
      </c>
      <c r="AV75" s="12">
        <f>SUM(Gosforth:Ermelo!AV75)</f>
        <v>0</v>
      </c>
      <c r="AW75" s="12">
        <f>SUM(Gosforth:Ermelo!AW75)</f>
        <v>0</v>
      </c>
      <c r="AX75" s="12">
        <f>SUM(Gosforth:Ermelo!AX75)</f>
        <v>0</v>
      </c>
      <c r="AY75" s="12">
        <f>SUM(Gosforth:Ermelo!AY75)</f>
        <v>0</v>
      </c>
      <c r="AZ75" s="12">
        <f>SUM(Gosforth:Ermelo!AZ75)</f>
        <v>0</v>
      </c>
      <c r="BA75" s="12">
        <f>SUM(Gosforth:Ermelo!BA75)</f>
        <v>0</v>
      </c>
      <c r="BB75" s="12">
        <f>SUM(Gosforth:Ermelo!BB75)</f>
        <v>0</v>
      </c>
      <c r="BC75" s="12">
        <f>SUM(Gosforth:Ermelo!BC75)</f>
        <v>0</v>
      </c>
      <c r="BD75" s="12">
        <f>SUM(Gosforth:Ermelo!BD75)</f>
        <v>0</v>
      </c>
      <c r="BE75" s="13">
        <f>SUM(Gosforth:Ermelo!BE75)</f>
        <v>0</v>
      </c>
      <c r="BF75" s="14">
        <f>SUM(Gosforth:Ermelo!BF75)</f>
        <v>0</v>
      </c>
      <c r="BG75" s="12">
        <f>SUM(Gosforth:Ermelo!BG75)</f>
        <v>0</v>
      </c>
      <c r="BH75" s="12">
        <f>SUM(Gosforth:Ermelo!BH75)</f>
        <v>0</v>
      </c>
      <c r="BI75" s="12">
        <f>SUM(Gosforth:Ermelo!BI75)</f>
        <v>0</v>
      </c>
      <c r="BJ75" s="12">
        <f>SUM(Gosforth:Ermelo!BJ75)</f>
        <v>0</v>
      </c>
      <c r="BK75" s="12">
        <f>SUM(Gosforth:Ermelo!BK75)</f>
        <v>0</v>
      </c>
      <c r="BL75" s="12">
        <f>SUM(Gosforth:Ermelo!BL75)</f>
        <v>0</v>
      </c>
      <c r="BM75" s="12">
        <f>SUM(Gosforth:Ermelo!BM75)</f>
        <v>0</v>
      </c>
      <c r="BN75" s="12">
        <f>SUM(Gosforth:Ermelo!BN75)</f>
        <v>0</v>
      </c>
      <c r="BO75" s="12">
        <f>SUM(Gosforth:Ermelo!BO75)</f>
        <v>0</v>
      </c>
      <c r="BP75" s="12">
        <f>SUM(Gosforth:Ermelo!BP75)</f>
        <v>0</v>
      </c>
      <c r="BQ75" s="13">
        <f>SUM(Gosforth:Ermelo!BQ75)</f>
        <v>0</v>
      </c>
      <c r="BR75" s="14">
        <f>SUM(Gosforth:Ermelo!BR75)</f>
        <v>0</v>
      </c>
      <c r="BS75" s="12">
        <f>SUM(Gosforth:Ermelo!BS75)</f>
        <v>0</v>
      </c>
      <c r="BT75" s="12">
        <f>SUM(Gosforth:Ermelo!BT75)</f>
        <v>0</v>
      </c>
      <c r="BU75" s="12">
        <f>SUM(Gosforth:Ermelo!BU75)</f>
        <v>0</v>
      </c>
      <c r="BV75" s="12">
        <f>SUM(Gosforth:Ermelo!BV75)</f>
        <v>0</v>
      </c>
      <c r="BW75" s="12">
        <f>SUM(Gosforth:Ermelo!BW75)</f>
        <v>0</v>
      </c>
      <c r="BX75" s="12">
        <f>SUM(Gosforth:Ermelo!BX75)</f>
        <v>0</v>
      </c>
      <c r="BY75" s="12">
        <f>SUM(Gosforth:Ermelo!BY75)</f>
        <v>0</v>
      </c>
      <c r="BZ75" s="12">
        <f>SUM(Gosforth:Ermelo!BZ75)</f>
        <v>0</v>
      </c>
      <c r="CA75" s="12">
        <f>SUM(Gosforth:Ermelo!CA75)</f>
        <v>0</v>
      </c>
      <c r="CB75" s="12">
        <f>SUM(Gosforth:Ermelo!CB75)</f>
        <v>0</v>
      </c>
      <c r="CC75" s="13">
        <f>SUM(Gosforth:Ermelo!CC75)</f>
        <v>0</v>
      </c>
    </row>
    <row r="76" spans="1:81" ht="15">
      <c r="B76" s="55" t="s">
        <v>145</v>
      </c>
      <c r="C76" s="56" t="s">
        <v>146</v>
      </c>
      <c r="D76" s="71"/>
      <c r="E76" s="71"/>
      <c r="F76" s="227" t="b">
        <f>(Gosforth!G76+Dalpark!G76+Leandra!G76+Trichardt!G76+Ermelo!G76)=G76</f>
        <v>1</v>
      </c>
      <c r="G76" s="169">
        <f>SUM(G77:G78)</f>
        <v>0</v>
      </c>
      <c r="H76" s="123">
        <f t="shared" ref="H76:BS76" si="42">SUM(H77:H78)</f>
        <v>0</v>
      </c>
      <c r="I76" s="20">
        <f t="shared" si="42"/>
        <v>0</v>
      </c>
      <c r="J76" s="123">
        <f t="shared" si="42"/>
        <v>0</v>
      </c>
      <c r="K76" s="19">
        <f t="shared" si="42"/>
        <v>0</v>
      </c>
      <c r="L76" s="19">
        <f t="shared" si="42"/>
        <v>0</v>
      </c>
      <c r="M76" s="19">
        <f t="shared" si="42"/>
        <v>0</v>
      </c>
      <c r="N76" s="19">
        <f t="shared" si="42"/>
        <v>0</v>
      </c>
      <c r="O76" s="19">
        <f t="shared" si="42"/>
        <v>0</v>
      </c>
      <c r="P76" s="19">
        <f t="shared" si="42"/>
        <v>0</v>
      </c>
      <c r="Q76" s="19">
        <f t="shared" si="42"/>
        <v>0</v>
      </c>
      <c r="R76" s="19">
        <f t="shared" si="42"/>
        <v>0</v>
      </c>
      <c r="S76" s="19">
        <f t="shared" si="42"/>
        <v>0</v>
      </c>
      <c r="T76" s="19">
        <f t="shared" si="42"/>
        <v>0</v>
      </c>
      <c r="U76" s="20">
        <f t="shared" si="42"/>
        <v>0</v>
      </c>
      <c r="V76" s="21">
        <f t="shared" si="42"/>
        <v>0</v>
      </c>
      <c r="W76" s="19">
        <f t="shared" si="42"/>
        <v>0</v>
      </c>
      <c r="X76" s="19">
        <f t="shared" si="42"/>
        <v>0</v>
      </c>
      <c r="Y76" s="19">
        <f t="shared" si="42"/>
        <v>0</v>
      </c>
      <c r="Z76" s="19">
        <f t="shared" si="42"/>
        <v>0</v>
      </c>
      <c r="AA76" s="19">
        <f t="shared" si="42"/>
        <v>0</v>
      </c>
      <c r="AB76" s="19">
        <f t="shared" si="42"/>
        <v>0</v>
      </c>
      <c r="AC76" s="19">
        <f t="shared" si="42"/>
        <v>0</v>
      </c>
      <c r="AD76" s="19">
        <f t="shared" si="42"/>
        <v>0</v>
      </c>
      <c r="AE76" s="19">
        <f t="shared" si="42"/>
        <v>0</v>
      </c>
      <c r="AF76" s="19">
        <f t="shared" si="42"/>
        <v>0</v>
      </c>
      <c r="AG76" s="20">
        <f t="shared" si="42"/>
        <v>0</v>
      </c>
      <c r="AH76" s="21">
        <f t="shared" si="42"/>
        <v>0</v>
      </c>
      <c r="AI76" s="19">
        <f t="shared" si="42"/>
        <v>0</v>
      </c>
      <c r="AJ76" s="19">
        <f t="shared" si="42"/>
        <v>0</v>
      </c>
      <c r="AK76" s="19">
        <f t="shared" si="42"/>
        <v>0</v>
      </c>
      <c r="AL76" s="19">
        <f t="shared" si="42"/>
        <v>0</v>
      </c>
      <c r="AM76" s="19">
        <f t="shared" si="42"/>
        <v>0</v>
      </c>
      <c r="AN76" s="19">
        <f t="shared" si="42"/>
        <v>0</v>
      </c>
      <c r="AO76" s="19">
        <f t="shared" si="42"/>
        <v>0</v>
      </c>
      <c r="AP76" s="19">
        <f t="shared" si="42"/>
        <v>0</v>
      </c>
      <c r="AQ76" s="19">
        <f t="shared" si="42"/>
        <v>0</v>
      </c>
      <c r="AR76" s="19">
        <f t="shared" si="42"/>
        <v>0</v>
      </c>
      <c r="AS76" s="20">
        <f t="shared" si="42"/>
        <v>0</v>
      </c>
      <c r="AT76" s="21">
        <f t="shared" si="42"/>
        <v>0</v>
      </c>
      <c r="AU76" s="19">
        <f t="shared" si="42"/>
        <v>0</v>
      </c>
      <c r="AV76" s="19">
        <f t="shared" si="42"/>
        <v>0</v>
      </c>
      <c r="AW76" s="19">
        <f t="shared" si="42"/>
        <v>0</v>
      </c>
      <c r="AX76" s="19">
        <f t="shared" si="42"/>
        <v>0</v>
      </c>
      <c r="AY76" s="19">
        <f t="shared" si="42"/>
        <v>0</v>
      </c>
      <c r="AZ76" s="19">
        <f t="shared" si="42"/>
        <v>0</v>
      </c>
      <c r="BA76" s="19">
        <f t="shared" si="42"/>
        <v>0</v>
      </c>
      <c r="BB76" s="19">
        <f t="shared" si="42"/>
        <v>0</v>
      </c>
      <c r="BC76" s="19">
        <f t="shared" si="42"/>
        <v>0</v>
      </c>
      <c r="BD76" s="19">
        <f t="shared" si="42"/>
        <v>0</v>
      </c>
      <c r="BE76" s="20">
        <f t="shared" si="42"/>
        <v>0</v>
      </c>
      <c r="BF76" s="21">
        <f t="shared" si="42"/>
        <v>0</v>
      </c>
      <c r="BG76" s="19">
        <f t="shared" si="42"/>
        <v>0</v>
      </c>
      <c r="BH76" s="19">
        <f t="shared" si="42"/>
        <v>0</v>
      </c>
      <c r="BI76" s="19">
        <f t="shared" si="42"/>
        <v>0</v>
      </c>
      <c r="BJ76" s="19">
        <f t="shared" si="42"/>
        <v>0</v>
      </c>
      <c r="BK76" s="19">
        <f t="shared" si="42"/>
        <v>0</v>
      </c>
      <c r="BL76" s="19">
        <f t="shared" si="42"/>
        <v>0</v>
      </c>
      <c r="BM76" s="19">
        <f t="shared" si="42"/>
        <v>0</v>
      </c>
      <c r="BN76" s="19">
        <f t="shared" si="42"/>
        <v>0</v>
      </c>
      <c r="BO76" s="19">
        <f t="shared" si="42"/>
        <v>0</v>
      </c>
      <c r="BP76" s="19">
        <f t="shared" si="42"/>
        <v>0</v>
      </c>
      <c r="BQ76" s="20">
        <f t="shared" si="42"/>
        <v>0</v>
      </c>
      <c r="BR76" s="21">
        <f t="shared" si="42"/>
        <v>0</v>
      </c>
      <c r="BS76" s="19">
        <f t="shared" si="42"/>
        <v>0</v>
      </c>
      <c r="BT76" s="19">
        <f t="shared" ref="BT76:CC76" si="43">SUM(BT77:BT78)</f>
        <v>0</v>
      </c>
      <c r="BU76" s="19">
        <f t="shared" si="43"/>
        <v>0</v>
      </c>
      <c r="BV76" s="19">
        <f t="shared" si="43"/>
        <v>0</v>
      </c>
      <c r="BW76" s="19">
        <f t="shared" si="43"/>
        <v>0</v>
      </c>
      <c r="BX76" s="19">
        <f t="shared" si="43"/>
        <v>0</v>
      </c>
      <c r="BY76" s="19">
        <f t="shared" si="43"/>
        <v>0</v>
      </c>
      <c r="BZ76" s="19">
        <f t="shared" si="43"/>
        <v>0</v>
      </c>
      <c r="CA76" s="19">
        <f t="shared" si="43"/>
        <v>0</v>
      </c>
      <c r="CB76" s="19">
        <f t="shared" si="43"/>
        <v>0</v>
      </c>
      <c r="CC76" s="20">
        <f t="shared" si="43"/>
        <v>0</v>
      </c>
    </row>
    <row r="77" spans="1:81" ht="15">
      <c r="B77" s="61" t="s">
        <v>147</v>
      </c>
      <c r="C77" s="221" t="s">
        <v>148</v>
      </c>
      <c r="D77" s="74" t="s">
        <v>128</v>
      </c>
      <c r="E77" s="74">
        <f>SUM(Gosforth:Ermelo!E77)</f>
        <v>5</v>
      </c>
      <c r="F77" s="227" t="b">
        <f>(Gosforth!G77+Dalpark!G77+Leandra!G77+Trichardt!G77+Ermelo!G77)=G77</f>
        <v>1</v>
      </c>
      <c r="G77" s="122">
        <f t="shared" ref="G77:G78" si="44">+SUM(H77:CC77)</f>
        <v>0</v>
      </c>
      <c r="H77" s="120">
        <f>SUM(Gosforth:Ermelo!H77)</f>
        <v>0</v>
      </c>
      <c r="I77" s="13">
        <f>SUM(Gosforth:Ermelo!I77)</f>
        <v>0</v>
      </c>
      <c r="J77" s="120">
        <f>SUM(Gosforth:Ermelo!J77)</f>
        <v>0</v>
      </c>
      <c r="K77" s="12">
        <f>SUM(Gosforth:Ermelo!K77)</f>
        <v>0</v>
      </c>
      <c r="L77" s="12">
        <f>SUM(Gosforth:Ermelo!L77)</f>
        <v>0</v>
      </c>
      <c r="M77" s="12">
        <f>SUM(Gosforth:Ermelo!M77)</f>
        <v>0</v>
      </c>
      <c r="N77" s="12">
        <f>SUM(Gosforth:Ermelo!N77)</f>
        <v>0</v>
      </c>
      <c r="O77" s="12">
        <f>SUM(Gosforth:Ermelo!O77)</f>
        <v>0</v>
      </c>
      <c r="P77" s="12">
        <f>SUM(Gosforth:Ermelo!P77)</f>
        <v>0</v>
      </c>
      <c r="Q77" s="12">
        <f>SUM(Gosforth:Ermelo!Q77)</f>
        <v>0</v>
      </c>
      <c r="R77" s="12">
        <f>SUM(Gosforth:Ermelo!R77)</f>
        <v>0</v>
      </c>
      <c r="S77" s="12">
        <f>SUM(Gosforth:Ermelo!S77)</f>
        <v>0</v>
      </c>
      <c r="T77" s="12">
        <f>SUM(Gosforth:Ermelo!T77)</f>
        <v>0</v>
      </c>
      <c r="U77" s="13">
        <f>SUM(Gosforth:Ermelo!U77)</f>
        <v>0</v>
      </c>
      <c r="V77" s="14">
        <f>SUM(Gosforth:Ermelo!V77)</f>
        <v>0</v>
      </c>
      <c r="W77" s="12">
        <f>SUM(Gosforth:Ermelo!W77)</f>
        <v>0</v>
      </c>
      <c r="X77" s="12">
        <f>SUM(Gosforth:Ermelo!X77)</f>
        <v>0</v>
      </c>
      <c r="Y77" s="12">
        <f>SUM(Gosforth:Ermelo!Y77)</f>
        <v>0</v>
      </c>
      <c r="Z77" s="12">
        <f>SUM(Gosforth:Ermelo!Z77)</f>
        <v>0</v>
      </c>
      <c r="AA77" s="12">
        <f>SUM(Gosforth:Ermelo!AA77)</f>
        <v>0</v>
      </c>
      <c r="AB77" s="12">
        <f>SUM(Gosforth:Ermelo!AB77)</f>
        <v>0</v>
      </c>
      <c r="AC77" s="12">
        <f>SUM(Gosforth:Ermelo!AC77)</f>
        <v>0</v>
      </c>
      <c r="AD77" s="12">
        <f>SUM(Gosforth:Ermelo!AD77)</f>
        <v>0</v>
      </c>
      <c r="AE77" s="12">
        <f>SUM(Gosforth:Ermelo!AE77)</f>
        <v>0</v>
      </c>
      <c r="AF77" s="12">
        <f>SUM(Gosforth:Ermelo!AF77)</f>
        <v>0</v>
      </c>
      <c r="AG77" s="13">
        <f>SUM(Gosforth:Ermelo!AG77)</f>
        <v>0</v>
      </c>
      <c r="AH77" s="14">
        <f>SUM(Gosforth:Ermelo!AH77)</f>
        <v>0</v>
      </c>
      <c r="AI77" s="12">
        <f>SUM(Gosforth:Ermelo!AI77)</f>
        <v>0</v>
      </c>
      <c r="AJ77" s="12">
        <f>SUM(Gosforth:Ermelo!AJ77)</f>
        <v>0</v>
      </c>
      <c r="AK77" s="12">
        <f>SUM(Gosforth:Ermelo!AK77)</f>
        <v>0</v>
      </c>
      <c r="AL77" s="12">
        <f>SUM(Gosforth:Ermelo!AL77)</f>
        <v>0</v>
      </c>
      <c r="AM77" s="12">
        <f>SUM(Gosforth:Ermelo!AM77)</f>
        <v>0</v>
      </c>
      <c r="AN77" s="12">
        <f>SUM(Gosforth:Ermelo!AN77)</f>
        <v>0</v>
      </c>
      <c r="AO77" s="12">
        <f>SUM(Gosforth:Ermelo!AO77)</f>
        <v>0</v>
      </c>
      <c r="AP77" s="12">
        <f>SUM(Gosforth:Ermelo!AP77)</f>
        <v>0</v>
      </c>
      <c r="AQ77" s="12">
        <f>SUM(Gosforth:Ermelo!AQ77)</f>
        <v>0</v>
      </c>
      <c r="AR77" s="12">
        <f>SUM(Gosforth:Ermelo!AR77)</f>
        <v>0</v>
      </c>
      <c r="AS77" s="13">
        <f>SUM(Gosforth:Ermelo!AS77)</f>
        <v>0</v>
      </c>
      <c r="AT77" s="14">
        <f>SUM(Gosforth:Ermelo!AT77)</f>
        <v>0</v>
      </c>
      <c r="AU77" s="12">
        <f>SUM(Gosforth:Ermelo!AU77)</f>
        <v>0</v>
      </c>
      <c r="AV77" s="12">
        <f>SUM(Gosforth:Ermelo!AV77)</f>
        <v>0</v>
      </c>
      <c r="AW77" s="12">
        <f>SUM(Gosforth:Ermelo!AW77)</f>
        <v>0</v>
      </c>
      <c r="AX77" s="12">
        <f>SUM(Gosforth:Ermelo!AX77)</f>
        <v>0</v>
      </c>
      <c r="AY77" s="12">
        <f>SUM(Gosforth:Ermelo!AY77)</f>
        <v>0</v>
      </c>
      <c r="AZ77" s="12">
        <f>SUM(Gosforth:Ermelo!AZ77)</f>
        <v>0</v>
      </c>
      <c r="BA77" s="12">
        <f>SUM(Gosforth:Ermelo!BA77)</f>
        <v>0</v>
      </c>
      <c r="BB77" s="12">
        <f>SUM(Gosforth:Ermelo!BB77)</f>
        <v>0</v>
      </c>
      <c r="BC77" s="12">
        <f>SUM(Gosforth:Ermelo!BC77)</f>
        <v>0</v>
      </c>
      <c r="BD77" s="12">
        <f>SUM(Gosforth:Ermelo!BD77)</f>
        <v>0</v>
      </c>
      <c r="BE77" s="13">
        <f>SUM(Gosforth:Ermelo!BE77)</f>
        <v>0</v>
      </c>
      <c r="BF77" s="14">
        <f>SUM(Gosforth:Ermelo!BF77)</f>
        <v>0</v>
      </c>
      <c r="BG77" s="12">
        <f>SUM(Gosforth:Ermelo!BG77)</f>
        <v>0</v>
      </c>
      <c r="BH77" s="12">
        <f>SUM(Gosforth:Ermelo!BH77)</f>
        <v>0</v>
      </c>
      <c r="BI77" s="12">
        <f>SUM(Gosforth:Ermelo!BI77)</f>
        <v>0</v>
      </c>
      <c r="BJ77" s="12">
        <f>SUM(Gosforth:Ermelo!BJ77)</f>
        <v>0</v>
      </c>
      <c r="BK77" s="12">
        <f>SUM(Gosforth:Ermelo!BK77)</f>
        <v>0</v>
      </c>
      <c r="BL77" s="12">
        <f>SUM(Gosforth:Ermelo!BL77)</f>
        <v>0</v>
      </c>
      <c r="BM77" s="12">
        <f>SUM(Gosforth:Ermelo!BM77)</f>
        <v>0</v>
      </c>
      <c r="BN77" s="12">
        <f>SUM(Gosforth:Ermelo!BN77)</f>
        <v>0</v>
      </c>
      <c r="BO77" s="12">
        <f>SUM(Gosforth:Ermelo!BO77)</f>
        <v>0</v>
      </c>
      <c r="BP77" s="12">
        <f>SUM(Gosforth:Ermelo!BP77)</f>
        <v>0</v>
      </c>
      <c r="BQ77" s="13">
        <f>SUM(Gosforth:Ermelo!BQ77)</f>
        <v>0</v>
      </c>
      <c r="BR77" s="14">
        <f>SUM(Gosforth:Ermelo!BR77)</f>
        <v>0</v>
      </c>
      <c r="BS77" s="12">
        <f>SUM(Gosforth:Ermelo!BS77)</f>
        <v>0</v>
      </c>
      <c r="BT77" s="12">
        <f>SUM(Gosforth:Ermelo!BT77)</f>
        <v>0</v>
      </c>
      <c r="BU77" s="12">
        <f>SUM(Gosforth:Ermelo!BU77)</f>
        <v>0</v>
      </c>
      <c r="BV77" s="12">
        <f>SUM(Gosforth:Ermelo!BV77)</f>
        <v>0</v>
      </c>
      <c r="BW77" s="12">
        <f>SUM(Gosforth:Ermelo!BW77)</f>
        <v>0</v>
      </c>
      <c r="BX77" s="12">
        <f>SUM(Gosforth:Ermelo!BX77)</f>
        <v>0</v>
      </c>
      <c r="BY77" s="12">
        <f>SUM(Gosforth:Ermelo!BY77)</f>
        <v>0</v>
      </c>
      <c r="BZ77" s="12">
        <f>SUM(Gosforth:Ermelo!BZ77)</f>
        <v>0</v>
      </c>
      <c r="CA77" s="12">
        <f>SUM(Gosforth:Ermelo!CA77)</f>
        <v>0</v>
      </c>
      <c r="CB77" s="12">
        <f>SUM(Gosforth:Ermelo!CB77)</f>
        <v>0</v>
      </c>
      <c r="CC77" s="13">
        <f>SUM(Gosforth:Ermelo!CC77)</f>
        <v>0</v>
      </c>
    </row>
    <row r="78" spans="1:81" ht="15">
      <c r="B78" s="61" t="s">
        <v>149</v>
      </c>
      <c r="C78" s="62" t="s">
        <v>150</v>
      </c>
      <c r="D78" s="72" t="s">
        <v>53</v>
      </c>
      <c r="E78" s="72">
        <f>SUM(Gosforth:Ermelo!E78)</f>
        <v>360</v>
      </c>
      <c r="F78" s="227" t="b">
        <f>(Gosforth!G78+Dalpark!G78+Leandra!G78+Trichardt!G78+Ermelo!G78)=G78</f>
        <v>1</v>
      </c>
      <c r="G78" s="122">
        <f t="shared" si="44"/>
        <v>0</v>
      </c>
      <c r="H78" s="120">
        <f>SUM(Gosforth:Ermelo!H78)</f>
        <v>0</v>
      </c>
      <c r="I78" s="13">
        <f>SUM(Gosforth:Ermelo!I78)</f>
        <v>0</v>
      </c>
      <c r="J78" s="120">
        <f>SUM(Gosforth:Ermelo!J78)</f>
        <v>0</v>
      </c>
      <c r="K78" s="12">
        <f>SUM(Gosforth:Ermelo!K78)</f>
        <v>0</v>
      </c>
      <c r="L78" s="12">
        <f>SUM(Gosforth:Ermelo!L78)</f>
        <v>0</v>
      </c>
      <c r="M78" s="12">
        <f>SUM(Gosforth:Ermelo!M78)</f>
        <v>0</v>
      </c>
      <c r="N78" s="12">
        <f>SUM(Gosforth:Ermelo!N78)</f>
        <v>0</v>
      </c>
      <c r="O78" s="12">
        <f>SUM(Gosforth:Ermelo!O78)</f>
        <v>0</v>
      </c>
      <c r="P78" s="12">
        <f>SUM(Gosforth:Ermelo!P78)</f>
        <v>0</v>
      </c>
      <c r="Q78" s="12">
        <f>SUM(Gosforth:Ermelo!Q78)</f>
        <v>0</v>
      </c>
      <c r="R78" s="12">
        <f>SUM(Gosforth:Ermelo!R78)</f>
        <v>0</v>
      </c>
      <c r="S78" s="12">
        <f>SUM(Gosforth:Ermelo!S78)</f>
        <v>0</v>
      </c>
      <c r="T78" s="12">
        <f>SUM(Gosforth:Ermelo!T78)</f>
        <v>0</v>
      </c>
      <c r="U78" s="13">
        <f>SUM(Gosforth:Ermelo!U78)</f>
        <v>0</v>
      </c>
      <c r="V78" s="14">
        <f>SUM(Gosforth:Ermelo!V78)</f>
        <v>0</v>
      </c>
      <c r="W78" s="12">
        <f>SUM(Gosforth:Ermelo!W78)</f>
        <v>0</v>
      </c>
      <c r="X78" s="12">
        <f>SUM(Gosforth:Ermelo!X78)</f>
        <v>0</v>
      </c>
      <c r="Y78" s="12">
        <f>SUM(Gosforth:Ermelo!Y78)</f>
        <v>0</v>
      </c>
      <c r="Z78" s="12">
        <f>SUM(Gosforth:Ermelo!Z78)</f>
        <v>0</v>
      </c>
      <c r="AA78" s="12">
        <f>SUM(Gosforth:Ermelo!AA78)</f>
        <v>0</v>
      </c>
      <c r="AB78" s="12">
        <f>SUM(Gosforth:Ermelo!AB78)</f>
        <v>0</v>
      </c>
      <c r="AC78" s="12">
        <f>SUM(Gosforth:Ermelo!AC78)</f>
        <v>0</v>
      </c>
      <c r="AD78" s="12">
        <f>SUM(Gosforth:Ermelo!AD78)</f>
        <v>0</v>
      </c>
      <c r="AE78" s="12">
        <f>SUM(Gosforth:Ermelo!AE78)</f>
        <v>0</v>
      </c>
      <c r="AF78" s="12">
        <f>SUM(Gosforth:Ermelo!AF78)</f>
        <v>0</v>
      </c>
      <c r="AG78" s="13">
        <f>SUM(Gosforth:Ermelo!AG78)</f>
        <v>0</v>
      </c>
      <c r="AH78" s="14">
        <f>SUM(Gosforth:Ermelo!AH78)</f>
        <v>0</v>
      </c>
      <c r="AI78" s="12">
        <f>SUM(Gosforth:Ermelo!AI78)</f>
        <v>0</v>
      </c>
      <c r="AJ78" s="12">
        <f>SUM(Gosforth:Ermelo!AJ78)</f>
        <v>0</v>
      </c>
      <c r="AK78" s="12">
        <f>SUM(Gosforth:Ermelo!AK78)</f>
        <v>0</v>
      </c>
      <c r="AL78" s="12">
        <f>SUM(Gosforth:Ermelo!AL78)</f>
        <v>0</v>
      </c>
      <c r="AM78" s="12">
        <f>SUM(Gosforth:Ermelo!AM78)</f>
        <v>0</v>
      </c>
      <c r="AN78" s="12">
        <f>SUM(Gosforth:Ermelo!AN78)</f>
        <v>0</v>
      </c>
      <c r="AO78" s="12">
        <f>SUM(Gosforth:Ermelo!AO78)</f>
        <v>0</v>
      </c>
      <c r="AP78" s="12">
        <f>SUM(Gosforth:Ermelo!AP78)</f>
        <v>0</v>
      </c>
      <c r="AQ78" s="12">
        <f>SUM(Gosforth:Ermelo!AQ78)</f>
        <v>0</v>
      </c>
      <c r="AR78" s="12">
        <f>SUM(Gosforth:Ermelo!AR78)</f>
        <v>0</v>
      </c>
      <c r="AS78" s="13">
        <f>SUM(Gosforth:Ermelo!AS78)</f>
        <v>0</v>
      </c>
      <c r="AT78" s="14">
        <f>SUM(Gosforth:Ermelo!AT78)</f>
        <v>0</v>
      </c>
      <c r="AU78" s="12">
        <f>SUM(Gosforth:Ermelo!AU78)</f>
        <v>0</v>
      </c>
      <c r="AV78" s="12">
        <f>SUM(Gosforth:Ermelo!AV78)</f>
        <v>0</v>
      </c>
      <c r="AW78" s="12">
        <f>SUM(Gosforth:Ermelo!AW78)</f>
        <v>0</v>
      </c>
      <c r="AX78" s="12">
        <f>SUM(Gosforth:Ermelo!AX78)</f>
        <v>0</v>
      </c>
      <c r="AY78" s="12">
        <f>SUM(Gosforth:Ermelo!AY78)</f>
        <v>0</v>
      </c>
      <c r="AZ78" s="12">
        <f>SUM(Gosforth:Ermelo!AZ78)</f>
        <v>0</v>
      </c>
      <c r="BA78" s="12">
        <f>SUM(Gosforth:Ermelo!BA78)</f>
        <v>0</v>
      </c>
      <c r="BB78" s="12">
        <f>SUM(Gosforth:Ermelo!BB78)</f>
        <v>0</v>
      </c>
      <c r="BC78" s="12">
        <f>SUM(Gosforth:Ermelo!BC78)</f>
        <v>0</v>
      </c>
      <c r="BD78" s="12">
        <f>SUM(Gosforth:Ermelo!BD78)</f>
        <v>0</v>
      </c>
      <c r="BE78" s="13">
        <f>SUM(Gosforth:Ermelo!BE78)</f>
        <v>0</v>
      </c>
      <c r="BF78" s="14">
        <f>SUM(Gosforth:Ermelo!BF78)</f>
        <v>0</v>
      </c>
      <c r="BG78" s="12">
        <f>SUM(Gosforth:Ermelo!BG78)</f>
        <v>0</v>
      </c>
      <c r="BH78" s="12">
        <f>SUM(Gosforth:Ermelo!BH78)</f>
        <v>0</v>
      </c>
      <c r="BI78" s="12">
        <f>SUM(Gosforth:Ermelo!BI78)</f>
        <v>0</v>
      </c>
      <c r="BJ78" s="12">
        <f>SUM(Gosforth:Ermelo!BJ78)</f>
        <v>0</v>
      </c>
      <c r="BK78" s="12">
        <f>SUM(Gosforth:Ermelo!BK78)</f>
        <v>0</v>
      </c>
      <c r="BL78" s="12">
        <f>SUM(Gosforth:Ermelo!BL78)</f>
        <v>0</v>
      </c>
      <c r="BM78" s="12">
        <f>SUM(Gosforth:Ermelo!BM78)</f>
        <v>0</v>
      </c>
      <c r="BN78" s="12">
        <f>SUM(Gosforth:Ermelo!BN78)</f>
        <v>0</v>
      </c>
      <c r="BO78" s="12">
        <f>SUM(Gosforth:Ermelo!BO78)</f>
        <v>0</v>
      </c>
      <c r="BP78" s="12">
        <f>SUM(Gosforth:Ermelo!BP78)</f>
        <v>0</v>
      </c>
      <c r="BQ78" s="13">
        <f>SUM(Gosforth:Ermelo!BQ78)</f>
        <v>0</v>
      </c>
      <c r="BR78" s="14">
        <f>SUM(Gosforth:Ermelo!BR78)</f>
        <v>0</v>
      </c>
      <c r="BS78" s="12">
        <f>SUM(Gosforth:Ermelo!BS78)</f>
        <v>0</v>
      </c>
      <c r="BT78" s="12">
        <f>SUM(Gosforth:Ermelo!BT78)</f>
        <v>0</v>
      </c>
      <c r="BU78" s="12">
        <f>SUM(Gosforth:Ermelo!BU78)</f>
        <v>0</v>
      </c>
      <c r="BV78" s="12">
        <f>SUM(Gosforth:Ermelo!BV78)</f>
        <v>0</v>
      </c>
      <c r="BW78" s="12">
        <f>SUM(Gosforth:Ermelo!BW78)</f>
        <v>0</v>
      </c>
      <c r="BX78" s="12">
        <f>SUM(Gosforth:Ermelo!BX78)</f>
        <v>0</v>
      </c>
      <c r="BY78" s="12">
        <f>SUM(Gosforth:Ermelo!BY78)</f>
        <v>0</v>
      </c>
      <c r="BZ78" s="12">
        <f>SUM(Gosforth:Ermelo!BZ78)</f>
        <v>0</v>
      </c>
      <c r="CA78" s="12">
        <f>SUM(Gosforth:Ermelo!CA78)</f>
        <v>0</v>
      </c>
      <c r="CB78" s="12">
        <f>SUM(Gosforth:Ermelo!CB78)</f>
        <v>0</v>
      </c>
      <c r="CC78" s="13">
        <f>SUM(Gosforth:Ermelo!CC78)</f>
        <v>0</v>
      </c>
    </row>
    <row r="79" spans="1:81" customFormat="1" ht="15">
      <c r="A79" s="15"/>
      <c r="B79" s="55" t="s">
        <v>151</v>
      </c>
      <c r="C79" s="56" t="s">
        <v>152</v>
      </c>
      <c r="D79" s="71"/>
      <c r="E79" s="71"/>
      <c r="F79" s="227" t="b">
        <f>(Gosforth!G79+Dalpark!G79+Leandra!G79+Trichardt!G79+Ermelo!G79)=G79</f>
        <v>1</v>
      </c>
      <c r="G79" s="169">
        <f>SUM(G80)</f>
        <v>0</v>
      </c>
      <c r="H79" s="169">
        <f t="shared" ref="H79:BS79" si="45">SUM(H80)</f>
        <v>0</v>
      </c>
      <c r="I79" s="169">
        <f t="shared" si="45"/>
        <v>0</v>
      </c>
      <c r="J79" s="123">
        <f t="shared" si="45"/>
        <v>0</v>
      </c>
      <c r="K79" s="19">
        <f t="shared" si="45"/>
        <v>0</v>
      </c>
      <c r="L79" s="19">
        <f t="shared" si="45"/>
        <v>0</v>
      </c>
      <c r="M79" s="19">
        <f t="shared" si="45"/>
        <v>0</v>
      </c>
      <c r="N79" s="19">
        <f t="shared" si="45"/>
        <v>0</v>
      </c>
      <c r="O79" s="19">
        <f t="shared" si="45"/>
        <v>0</v>
      </c>
      <c r="P79" s="19">
        <f t="shared" si="45"/>
        <v>0</v>
      </c>
      <c r="Q79" s="19">
        <f t="shared" si="45"/>
        <v>0</v>
      </c>
      <c r="R79" s="19">
        <f t="shared" si="45"/>
        <v>0</v>
      </c>
      <c r="S79" s="19">
        <f t="shared" si="45"/>
        <v>0</v>
      </c>
      <c r="T79" s="19">
        <f t="shared" si="45"/>
        <v>0</v>
      </c>
      <c r="U79" s="20">
        <f t="shared" si="45"/>
        <v>0</v>
      </c>
      <c r="V79" s="21">
        <f t="shared" si="45"/>
        <v>0</v>
      </c>
      <c r="W79" s="19">
        <f t="shared" si="45"/>
        <v>0</v>
      </c>
      <c r="X79" s="19">
        <f t="shared" si="45"/>
        <v>0</v>
      </c>
      <c r="Y79" s="19">
        <f t="shared" si="45"/>
        <v>0</v>
      </c>
      <c r="Z79" s="19">
        <f t="shared" si="45"/>
        <v>0</v>
      </c>
      <c r="AA79" s="19">
        <f t="shared" si="45"/>
        <v>0</v>
      </c>
      <c r="AB79" s="19">
        <f t="shared" si="45"/>
        <v>0</v>
      </c>
      <c r="AC79" s="19">
        <f t="shared" si="45"/>
        <v>0</v>
      </c>
      <c r="AD79" s="19">
        <f t="shared" si="45"/>
        <v>0</v>
      </c>
      <c r="AE79" s="19">
        <f t="shared" si="45"/>
        <v>0</v>
      </c>
      <c r="AF79" s="19">
        <f t="shared" si="45"/>
        <v>0</v>
      </c>
      <c r="AG79" s="20">
        <f t="shared" si="45"/>
        <v>0</v>
      </c>
      <c r="AH79" s="21">
        <f t="shared" si="45"/>
        <v>0</v>
      </c>
      <c r="AI79" s="19">
        <f t="shared" si="45"/>
        <v>0</v>
      </c>
      <c r="AJ79" s="19">
        <f t="shared" si="45"/>
        <v>0</v>
      </c>
      <c r="AK79" s="19">
        <f t="shared" si="45"/>
        <v>0</v>
      </c>
      <c r="AL79" s="19">
        <f t="shared" si="45"/>
        <v>0</v>
      </c>
      <c r="AM79" s="19">
        <f t="shared" si="45"/>
        <v>0</v>
      </c>
      <c r="AN79" s="19">
        <f t="shared" si="45"/>
        <v>0</v>
      </c>
      <c r="AO79" s="19">
        <f t="shared" si="45"/>
        <v>0</v>
      </c>
      <c r="AP79" s="19">
        <f t="shared" si="45"/>
        <v>0</v>
      </c>
      <c r="AQ79" s="19">
        <f t="shared" si="45"/>
        <v>0</v>
      </c>
      <c r="AR79" s="19">
        <f t="shared" si="45"/>
        <v>0</v>
      </c>
      <c r="AS79" s="20">
        <f t="shared" si="45"/>
        <v>0</v>
      </c>
      <c r="AT79" s="21">
        <f t="shared" si="45"/>
        <v>0</v>
      </c>
      <c r="AU79" s="19">
        <f t="shared" si="45"/>
        <v>0</v>
      </c>
      <c r="AV79" s="19">
        <f t="shared" si="45"/>
        <v>0</v>
      </c>
      <c r="AW79" s="19">
        <f t="shared" si="45"/>
        <v>0</v>
      </c>
      <c r="AX79" s="19">
        <f t="shared" si="45"/>
        <v>0</v>
      </c>
      <c r="AY79" s="19">
        <f t="shared" si="45"/>
        <v>0</v>
      </c>
      <c r="AZ79" s="19">
        <f t="shared" si="45"/>
        <v>0</v>
      </c>
      <c r="BA79" s="19">
        <f t="shared" si="45"/>
        <v>0</v>
      </c>
      <c r="BB79" s="19">
        <f t="shared" si="45"/>
        <v>0</v>
      </c>
      <c r="BC79" s="19">
        <f t="shared" si="45"/>
        <v>0</v>
      </c>
      <c r="BD79" s="19">
        <f t="shared" si="45"/>
        <v>0</v>
      </c>
      <c r="BE79" s="20">
        <f t="shared" si="45"/>
        <v>0</v>
      </c>
      <c r="BF79" s="21">
        <f t="shared" si="45"/>
        <v>0</v>
      </c>
      <c r="BG79" s="19">
        <f t="shared" si="45"/>
        <v>0</v>
      </c>
      <c r="BH79" s="19">
        <f t="shared" si="45"/>
        <v>0</v>
      </c>
      <c r="BI79" s="19">
        <f t="shared" si="45"/>
        <v>0</v>
      </c>
      <c r="BJ79" s="19">
        <f t="shared" si="45"/>
        <v>0</v>
      </c>
      <c r="BK79" s="19">
        <f t="shared" si="45"/>
        <v>0</v>
      </c>
      <c r="BL79" s="19">
        <f t="shared" si="45"/>
        <v>0</v>
      </c>
      <c r="BM79" s="19">
        <f t="shared" si="45"/>
        <v>0</v>
      </c>
      <c r="BN79" s="19">
        <f t="shared" si="45"/>
        <v>0</v>
      </c>
      <c r="BO79" s="19">
        <f t="shared" si="45"/>
        <v>0</v>
      </c>
      <c r="BP79" s="19">
        <f t="shared" si="45"/>
        <v>0</v>
      </c>
      <c r="BQ79" s="20">
        <f t="shared" si="45"/>
        <v>0</v>
      </c>
      <c r="BR79" s="21">
        <f t="shared" si="45"/>
        <v>0</v>
      </c>
      <c r="BS79" s="19">
        <f t="shared" si="45"/>
        <v>0</v>
      </c>
      <c r="BT79" s="19">
        <f t="shared" ref="BT79:CC79" si="46">SUM(BT80)</f>
        <v>0</v>
      </c>
      <c r="BU79" s="19">
        <f t="shared" si="46"/>
        <v>0</v>
      </c>
      <c r="BV79" s="19">
        <f t="shared" si="46"/>
        <v>0</v>
      </c>
      <c r="BW79" s="19">
        <f t="shared" si="46"/>
        <v>0</v>
      </c>
      <c r="BX79" s="19">
        <f t="shared" si="46"/>
        <v>0</v>
      </c>
      <c r="BY79" s="19">
        <f t="shared" si="46"/>
        <v>0</v>
      </c>
      <c r="BZ79" s="19">
        <f t="shared" si="46"/>
        <v>0</v>
      </c>
      <c r="CA79" s="19">
        <f t="shared" si="46"/>
        <v>0</v>
      </c>
      <c r="CB79" s="19">
        <f t="shared" si="46"/>
        <v>0</v>
      </c>
      <c r="CC79" s="20">
        <f t="shared" si="46"/>
        <v>0</v>
      </c>
    </row>
    <row r="80" spans="1:81" ht="15">
      <c r="B80" s="61" t="s">
        <v>153</v>
      </c>
      <c r="C80" s="62" t="s">
        <v>152</v>
      </c>
      <c r="D80" s="72" t="s">
        <v>53</v>
      </c>
      <c r="E80" s="72">
        <f>SUM(Gosforth:Ermelo!E80)</f>
        <v>360</v>
      </c>
      <c r="F80" s="227" t="b">
        <f>(Gosforth!G80+Dalpark!G80+Leandra!G80+Trichardt!G80+Ermelo!G80)=G80</f>
        <v>1</v>
      </c>
      <c r="G80" s="122">
        <f t="shared" ref="G80" si="47">+SUM(H80:CC80)</f>
        <v>0</v>
      </c>
      <c r="H80" s="120">
        <f>SUM(Gosforth:Ermelo!H80)</f>
        <v>0</v>
      </c>
      <c r="I80" s="13">
        <f>SUM(Gosforth:Ermelo!I80)</f>
        <v>0</v>
      </c>
      <c r="J80" s="120">
        <f>SUM(Gosforth:Ermelo!J80)</f>
        <v>0</v>
      </c>
      <c r="K80" s="12">
        <f>SUM(Gosforth:Ermelo!K80)</f>
        <v>0</v>
      </c>
      <c r="L80" s="12">
        <f>SUM(Gosforth:Ermelo!L80)</f>
        <v>0</v>
      </c>
      <c r="M80" s="12">
        <f>SUM(Gosforth:Ermelo!M80)</f>
        <v>0</v>
      </c>
      <c r="N80" s="12">
        <f>SUM(Gosforth:Ermelo!N80)</f>
        <v>0</v>
      </c>
      <c r="O80" s="12">
        <f>SUM(Gosforth:Ermelo!O80)</f>
        <v>0</v>
      </c>
      <c r="P80" s="12">
        <f>SUM(Gosforth:Ermelo!P80)</f>
        <v>0</v>
      </c>
      <c r="Q80" s="12">
        <f>SUM(Gosforth:Ermelo!Q80)</f>
        <v>0</v>
      </c>
      <c r="R80" s="12">
        <f>SUM(Gosforth:Ermelo!R80)</f>
        <v>0</v>
      </c>
      <c r="S80" s="12">
        <f>SUM(Gosforth:Ermelo!S80)</f>
        <v>0</v>
      </c>
      <c r="T80" s="12">
        <f>SUM(Gosforth:Ermelo!T80)</f>
        <v>0</v>
      </c>
      <c r="U80" s="13">
        <f>SUM(Gosforth:Ermelo!U80)</f>
        <v>0</v>
      </c>
      <c r="V80" s="14">
        <f>SUM(Gosforth:Ermelo!V80)</f>
        <v>0</v>
      </c>
      <c r="W80" s="12">
        <f>SUM(Gosforth:Ermelo!W80)</f>
        <v>0</v>
      </c>
      <c r="X80" s="12">
        <f>SUM(Gosforth:Ermelo!X80)</f>
        <v>0</v>
      </c>
      <c r="Y80" s="12">
        <f>SUM(Gosforth:Ermelo!Y80)</f>
        <v>0</v>
      </c>
      <c r="Z80" s="12">
        <f>SUM(Gosforth:Ermelo!Z80)</f>
        <v>0</v>
      </c>
      <c r="AA80" s="12">
        <f>SUM(Gosforth:Ermelo!AA80)</f>
        <v>0</v>
      </c>
      <c r="AB80" s="12">
        <f>SUM(Gosforth:Ermelo!AB80)</f>
        <v>0</v>
      </c>
      <c r="AC80" s="12">
        <f>SUM(Gosforth:Ermelo!AC80)</f>
        <v>0</v>
      </c>
      <c r="AD80" s="12">
        <f>SUM(Gosforth:Ermelo!AD80)</f>
        <v>0</v>
      </c>
      <c r="AE80" s="12">
        <f>SUM(Gosforth:Ermelo!AE80)</f>
        <v>0</v>
      </c>
      <c r="AF80" s="12">
        <f>SUM(Gosforth:Ermelo!AF80)</f>
        <v>0</v>
      </c>
      <c r="AG80" s="13">
        <f>SUM(Gosforth:Ermelo!AG80)</f>
        <v>0</v>
      </c>
      <c r="AH80" s="14">
        <f>SUM(Gosforth:Ermelo!AH80)</f>
        <v>0</v>
      </c>
      <c r="AI80" s="12">
        <f>SUM(Gosforth:Ermelo!AI80)</f>
        <v>0</v>
      </c>
      <c r="AJ80" s="12">
        <f>SUM(Gosforth:Ermelo!AJ80)</f>
        <v>0</v>
      </c>
      <c r="AK80" s="12">
        <f>SUM(Gosforth:Ermelo!AK80)</f>
        <v>0</v>
      </c>
      <c r="AL80" s="12">
        <f>SUM(Gosforth:Ermelo!AL80)</f>
        <v>0</v>
      </c>
      <c r="AM80" s="12">
        <f>SUM(Gosforth:Ermelo!AM80)</f>
        <v>0</v>
      </c>
      <c r="AN80" s="12">
        <f>SUM(Gosforth:Ermelo!AN80)</f>
        <v>0</v>
      </c>
      <c r="AO80" s="12">
        <f>SUM(Gosforth:Ermelo!AO80)</f>
        <v>0</v>
      </c>
      <c r="AP80" s="12">
        <f>SUM(Gosforth:Ermelo!AP80)</f>
        <v>0</v>
      </c>
      <c r="AQ80" s="12">
        <f>SUM(Gosforth:Ermelo!AQ80)</f>
        <v>0</v>
      </c>
      <c r="AR80" s="12">
        <f>SUM(Gosforth:Ermelo!AR80)</f>
        <v>0</v>
      </c>
      <c r="AS80" s="13">
        <f>SUM(Gosforth:Ermelo!AS80)</f>
        <v>0</v>
      </c>
      <c r="AT80" s="14">
        <f>SUM(Gosforth:Ermelo!AT80)</f>
        <v>0</v>
      </c>
      <c r="AU80" s="12">
        <f>SUM(Gosforth:Ermelo!AU80)</f>
        <v>0</v>
      </c>
      <c r="AV80" s="12">
        <f>SUM(Gosforth:Ermelo!AV80)</f>
        <v>0</v>
      </c>
      <c r="AW80" s="12">
        <f>SUM(Gosforth:Ermelo!AW80)</f>
        <v>0</v>
      </c>
      <c r="AX80" s="12">
        <f>SUM(Gosforth:Ermelo!AX80)</f>
        <v>0</v>
      </c>
      <c r="AY80" s="12">
        <f>SUM(Gosforth:Ermelo!AY80)</f>
        <v>0</v>
      </c>
      <c r="AZ80" s="12">
        <f>SUM(Gosforth:Ermelo!AZ80)</f>
        <v>0</v>
      </c>
      <c r="BA80" s="12">
        <f>SUM(Gosforth:Ermelo!BA80)</f>
        <v>0</v>
      </c>
      <c r="BB80" s="12">
        <f>SUM(Gosforth:Ermelo!BB80)</f>
        <v>0</v>
      </c>
      <c r="BC80" s="12">
        <f>SUM(Gosforth:Ermelo!BC80)</f>
        <v>0</v>
      </c>
      <c r="BD80" s="12">
        <f>SUM(Gosforth:Ermelo!BD80)</f>
        <v>0</v>
      </c>
      <c r="BE80" s="13">
        <f>SUM(Gosforth:Ermelo!BE80)</f>
        <v>0</v>
      </c>
      <c r="BF80" s="14">
        <f>SUM(Gosforth:Ermelo!BF80)</f>
        <v>0</v>
      </c>
      <c r="BG80" s="12">
        <f>SUM(Gosforth:Ermelo!BG80)</f>
        <v>0</v>
      </c>
      <c r="BH80" s="12">
        <f>SUM(Gosforth:Ermelo!BH80)</f>
        <v>0</v>
      </c>
      <c r="BI80" s="12">
        <f>SUM(Gosforth:Ermelo!BI80)</f>
        <v>0</v>
      </c>
      <c r="BJ80" s="12">
        <f>SUM(Gosforth:Ermelo!BJ80)</f>
        <v>0</v>
      </c>
      <c r="BK80" s="12">
        <f>SUM(Gosforth:Ermelo!BK80)</f>
        <v>0</v>
      </c>
      <c r="BL80" s="12">
        <f>SUM(Gosforth:Ermelo!BL80)</f>
        <v>0</v>
      </c>
      <c r="BM80" s="12">
        <f>SUM(Gosforth:Ermelo!BM80)</f>
        <v>0</v>
      </c>
      <c r="BN80" s="12">
        <f>SUM(Gosforth:Ermelo!BN80)</f>
        <v>0</v>
      </c>
      <c r="BO80" s="12">
        <f>SUM(Gosforth:Ermelo!BO80)</f>
        <v>0</v>
      </c>
      <c r="BP80" s="12">
        <f>SUM(Gosforth:Ermelo!BP80)</f>
        <v>0</v>
      </c>
      <c r="BQ80" s="13">
        <f>SUM(Gosforth:Ermelo!BQ80)</f>
        <v>0</v>
      </c>
      <c r="BR80" s="14">
        <f>SUM(Gosforth:Ermelo!BR80)</f>
        <v>0</v>
      </c>
      <c r="BS80" s="12">
        <f>SUM(Gosforth:Ermelo!BS80)</f>
        <v>0</v>
      </c>
      <c r="BT80" s="12">
        <f>SUM(Gosforth:Ermelo!BT80)</f>
        <v>0</v>
      </c>
      <c r="BU80" s="12">
        <f>SUM(Gosforth:Ermelo!BU80)</f>
        <v>0</v>
      </c>
      <c r="BV80" s="12">
        <f>SUM(Gosforth:Ermelo!BV80)</f>
        <v>0</v>
      </c>
      <c r="BW80" s="12">
        <f>SUM(Gosforth:Ermelo!BW80)</f>
        <v>0</v>
      </c>
      <c r="BX80" s="12">
        <f>SUM(Gosforth:Ermelo!BX80)</f>
        <v>0</v>
      </c>
      <c r="BY80" s="12">
        <f>SUM(Gosforth:Ermelo!BY80)</f>
        <v>0</v>
      </c>
      <c r="BZ80" s="12">
        <f>SUM(Gosforth:Ermelo!BZ80)</f>
        <v>0</v>
      </c>
      <c r="CA80" s="12">
        <f>SUM(Gosforth:Ermelo!CA80)</f>
        <v>0</v>
      </c>
      <c r="CB80" s="12">
        <f>SUM(Gosforth:Ermelo!CB80)</f>
        <v>0</v>
      </c>
      <c r="CC80" s="13">
        <f>SUM(Gosforth:Ermelo!CC80)</f>
        <v>0</v>
      </c>
    </row>
    <row r="81" spans="1:81" customFormat="1" ht="15">
      <c r="A81" s="15"/>
      <c r="B81" s="55" t="s">
        <v>154</v>
      </c>
      <c r="C81" s="56" t="s">
        <v>40</v>
      </c>
      <c r="D81" s="71"/>
      <c r="E81" s="71"/>
      <c r="F81" s="227" t="b">
        <f>(Gosforth!G81+Dalpark!G81+Leandra!G81+Trichardt!G81+Ermelo!G81)=G81</f>
        <v>1</v>
      </c>
      <c r="G81" s="169">
        <f>SUM(G82:G83)</f>
        <v>2500000</v>
      </c>
      <c r="H81" s="123">
        <f t="shared" ref="H81:BS81" si="48">SUM(H82:H83)</f>
        <v>0</v>
      </c>
      <c r="I81" s="20">
        <f t="shared" si="48"/>
        <v>0</v>
      </c>
      <c r="J81" s="123">
        <f t="shared" si="48"/>
        <v>0</v>
      </c>
      <c r="K81" s="19">
        <f t="shared" si="48"/>
        <v>0</v>
      </c>
      <c r="L81" s="19">
        <f t="shared" si="48"/>
        <v>0</v>
      </c>
      <c r="M81" s="19">
        <f t="shared" si="48"/>
        <v>0</v>
      </c>
      <c r="N81" s="19">
        <f t="shared" si="48"/>
        <v>0</v>
      </c>
      <c r="O81" s="19">
        <f t="shared" si="48"/>
        <v>0</v>
      </c>
      <c r="P81" s="19">
        <f t="shared" si="48"/>
        <v>0</v>
      </c>
      <c r="Q81" s="19">
        <f t="shared" si="48"/>
        <v>0</v>
      </c>
      <c r="R81" s="19">
        <f t="shared" si="48"/>
        <v>0</v>
      </c>
      <c r="S81" s="19">
        <f t="shared" si="48"/>
        <v>0</v>
      </c>
      <c r="T81" s="19">
        <f t="shared" si="48"/>
        <v>0</v>
      </c>
      <c r="U81" s="20">
        <f t="shared" si="48"/>
        <v>0</v>
      </c>
      <c r="V81" s="21">
        <f t="shared" si="48"/>
        <v>0</v>
      </c>
      <c r="W81" s="19">
        <f t="shared" si="48"/>
        <v>0</v>
      </c>
      <c r="X81" s="19">
        <f t="shared" si="48"/>
        <v>0</v>
      </c>
      <c r="Y81" s="19">
        <f t="shared" si="48"/>
        <v>0</v>
      </c>
      <c r="Z81" s="19">
        <f t="shared" si="48"/>
        <v>0</v>
      </c>
      <c r="AA81" s="19">
        <f t="shared" si="48"/>
        <v>0</v>
      </c>
      <c r="AB81" s="19">
        <f t="shared" si="48"/>
        <v>0</v>
      </c>
      <c r="AC81" s="19">
        <f t="shared" si="48"/>
        <v>0</v>
      </c>
      <c r="AD81" s="19">
        <f t="shared" si="48"/>
        <v>0</v>
      </c>
      <c r="AE81" s="19">
        <f t="shared" si="48"/>
        <v>0</v>
      </c>
      <c r="AF81" s="19">
        <f t="shared" si="48"/>
        <v>0</v>
      </c>
      <c r="AG81" s="20">
        <f t="shared" si="48"/>
        <v>500000</v>
      </c>
      <c r="AH81" s="21">
        <f t="shared" si="48"/>
        <v>0</v>
      </c>
      <c r="AI81" s="19">
        <f t="shared" si="48"/>
        <v>0</v>
      </c>
      <c r="AJ81" s="19">
        <f t="shared" si="48"/>
        <v>0</v>
      </c>
      <c r="AK81" s="19">
        <f t="shared" si="48"/>
        <v>0</v>
      </c>
      <c r="AL81" s="19">
        <f t="shared" si="48"/>
        <v>0</v>
      </c>
      <c r="AM81" s="19">
        <f t="shared" si="48"/>
        <v>0</v>
      </c>
      <c r="AN81" s="19">
        <f t="shared" si="48"/>
        <v>0</v>
      </c>
      <c r="AO81" s="19">
        <f t="shared" si="48"/>
        <v>0</v>
      </c>
      <c r="AP81" s="19">
        <f t="shared" si="48"/>
        <v>0</v>
      </c>
      <c r="AQ81" s="19">
        <f t="shared" si="48"/>
        <v>0</v>
      </c>
      <c r="AR81" s="19">
        <f t="shared" si="48"/>
        <v>0</v>
      </c>
      <c r="AS81" s="20">
        <f t="shared" si="48"/>
        <v>500000</v>
      </c>
      <c r="AT81" s="21">
        <f t="shared" si="48"/>
        <v>0</v>
      </c>
      <c r="AU81" s="19">
        <f t="shared" si="48"/>
        <v>0</v>
      </c>
      <c r="AV81" s="19">
        <f t="shared" si="48"/>
        <v>0</v>
      </c>
      <c r="AW81" s="19">
        <f t="shared" si="48"/>
        <v>0</v>
      </c>
      <c r="AX81" s="19">
        <f t="shared" si="48"/>
        <v>0</v>
      </c>
      <c r="AY81" s="19">
        <f t="shared" si="48"/>
        <v>0</v>
      </c>
      <c r="AZ81" s="19">
        <f t="shared" si="48"/>
        <v>0</v>
      </c>
      <c r="BA81" s="19">
        <f t="shared" si="48"/>
        <v>0</v>
      </c>
      <c r="BB81" s="19">
        <f t="shared" si="48"/>
        <v>0</v>
      </c>
      <c r="BC81" s="19">
        <f t="shared" si="48"/>
        <v>0</v>
      </c>
      <c r="BD81" s="19">
        <f t="shared" si="48"/>
        <v>0</v>
      </c>
      <c r="BE81" s="20">
        <f t="shared" si="48"/>
        <v>500000</v>
      </c>
      <c r="BF81" s="21">
        <f t="shared" si="48"/>
        <v>0</v>
      </c>
      <c r="BG81" s="19">
        <f t="shared" si="48"/>
        <v>0</v>
      </c>
      <c r="BH81" s="19">
        <f t="shared" si="48"/>
        <v>0</v>
      </c>
      <c r="BI81" s="19">
        <f t="shared" si="48"/>
        <v>0</v>
      </c>
      <c r="BJ81" s="19">
        <f t="shared" si="48"/>
        <v>0</v>
      </c>
      <c r="BK81" s="19">
        <f t="shared" si="48"/>
        <v>0</v>
      </c>
      <c r="BL81" s="19">
        <f t="shared" si="48"/>
        <v>0</v>
      </c>
      <c r="BM81" s="19">
        <f t="shared" si="48"/>
        <v>0</v>
      </c>
      <c r="BN81" s="19">
        <f t="shared" si="48"/>
        <v>0</v>
      </c>
      <c r="BO81" s="19">
        <f t="shared" si="48"/>
        <v>0</v>
      </c>
      <c r="BP81" s="19">
        <f t="shared" si="48"/>
        <v>0</v>
      </c>
      <c r="BQ81" s="20">
        <f t="shared" si="48"/>
        <v>500000</v>
      </c>
      <c r="BR81" s="21">
        <f t="shared" si="48"/>
        <v>0</v>
      </c>
      <c r="BS81" s="19">
        <f t="shared" si="48"/>
        <v>0</v>
      </c>
      <c r="BT81" s="19">
        <f t="shared" ref="BT81:CC81" si="49">SUM(BT82:BT83)</f>
        <v>0</v>
      </c>
      <c r="BU81" s="19">
        <f t="shared" si="49"/>
        <v>0</v>
      </c>
      <c r="BV81" s="19">
        <f t="shared" si="49"/>
        <v>0</v>
      </c>
      <c r="BW81" s="19">
        <f t="shared" si="49"/>
        <v>0</v>
      </c>
      <c r="BX81" s="19">
        <f t="shared" si="49"/>
        <v>0</v>
      </c>
      <c r="BY81" s="19">
        <f t="shared" si="49"/>
        <v>0</v>
      </c>
      <c r="BZ81" s="19">
        <f t="shared" si="49"/>
        <v>0</v>
      </c>
      <c r="CA81" s="19">
        <f t="shared" si="49"/>
        <v>0</v>
      </c>
      <c r="CB81" s="19">
        <f t="shared" si="49"/>
        <v>0</v>
      </c>
      <c r="CC81" s="20">
        <f t="shared" si="49"/>
        <v>500000</v>
      </c>
    </row>
    <row r="82" spans="1:81" customFormat="1" ht="15">
      <c r="A82" s="15"/>
      <c r="B82" s="57" t="s">
        <v>155</v>
      </c>
      <c r="C82" s="58" t="str">
        <f>"Provisional Sum for repair of Toll System Assets (" &amp; TEXT(F82,"#####,####") &amp;")"</f>
        <v>Provisional Sum for repair of Toll System Assets (TRUE)</v>
      </c>
      <c r="D82" s="72" t="s">
        <v>156</v>
      </c>
      <c r="E82" s="74">
        <f>SUM(Gosforth:Ermelo!E82)</f>
        <v>5</v>
      </c>
      <c r="F82" s="227" t="b">
        <f>(Gosforth!G82+Dalpark!G82+Leandra!G82+Trichardt!G82+Ermelo!G82)=G82</f>
        <v>1</v>
      </c>
      <c r="G82" s="122">
        <f t="shared" ref="G82:G83" si="50">+SUM(H82:CC82)</f>
        <v>2500000</v>
      </c>
      <c r="H82" s="120">
        <f>SUM(Gosforth:Ermelo!H82)</f>
        <v>0</v>
      </c>
      <c r="I82" s="13">
        <f>SUM(Gosforth:Ermelo!I82)</f>
        <v>0</v>
      </c>
      <c r="J82" s="120">
        <f>SUM(Gosforth:Ermelo!J82)</f>
        <v>0</v>
      </c>
      <c r="K82" s="12">
        <f>SUM(Gosforth:Ermelo!K82)</f>
        <v>0</v>
      </c>
      <c r="L82" s="12">
        <f>SUM(Gosforth:Ermelo!L82)</f>
        <v>0</v>
      </c>
      <c r="M82" s="12">
        <f>SUM(Gosforth:Ermelo!M82)</f>
        <v>0</v>
      </c>
      <c r="N82" s="12">
        <f>SUM(Gosforth:Ermelo!N82)</f>
        <v>0</v>
      </c>
      <c r="O82" s="12">
        <f>SUM(Gosforth:Ermelo!O82)</f>
        <v>0</v>
      </c>
      <c r="P82" s="12">
        <f>SUM(Gosforth:Ermelo!P82)</f>
        <v>0</v>
      </c>
      <c r="Q82" s="12">
        <f>SUM(Gosforth:Ermelo!Q82)</f>
        <v>0</v>
      </c>
      <c r="R82" s="12">
        <f>SUM(Gosforth:Ermelo!R82)</f>
        <v>0</v>
      </c>
      <c r="S82" s="12">
        <f>SUM(Gosforth:Ermelo!S82)</f>
        <v>0</v>
      </c>
      <c r="T82" s="12">
        <f>SUM(Gosforth:Ermelo!T82)</f>
        <v>0</v>
      </c>
      <c r="U82" s="13">
        <f>SUM(Gosforth:Ermelo!U82)</f>
        <v>0</v>
      </c>
      <c r="V82" s="14">
        <f>SUM(Gosforth:Ermelo!V82)</f>
        <v>0</v>
      </c>
      <c r="W82" s="12">
        <f>SUM(Gosforth:Ermelo!W82)</f>
        <v>0</v>
      </c>
      <c r="X82" s="12">
        <f>SUM(Gosforth:Ermelo!X82)</f>
        <v>0</v>
      </c>
      <c r="Y82" s="12">
        <f>SUM(Gosforth:Ermelo!Y82)</f>
        <v>0</v>
      </c>
      <c r="Z82" s="12">
        <f>SUM(Gosforth:Ermelo!Z82)</f>
        <v>0</v>
      </c>
      <c r="AA82" s="12">
        <f>SUM(Gosforth:Ermelo!AA82)</f>
        <v>0</v>
      </c>
      <c r="AB82" s="12">
        <f>SUM(Gosforth:Ermelo!AB82)</f>
        <v>0</v>
      </c>
      <c r="AC82" s="12">
        <f>SUM(Gosforth:Ermelo!AC82)</f>
        <v>0</v>
      </c>
      <c r="AD82" s="12">
        <f>SUM(Gosforth:Ermelo!AD82)</f>
        <v>0</v>
      </c>
      <c r="AE82" s="12">
        <f>SUM(Gosforth:Ermelo!AE82)</f>
        <v>0</v>
      </c>
      <c r="AF82" s="12">
        <f>SUM(Gosforth:Ermelo!AF82)</f>
        <v>0</v>
      </c>
      <c r="AG82" s="13">
        <f>SUM(Gosforth:Ermelo!AG82)</f>
        <v>500000</v>
      </c>
      <c r="AH82" s="14">
        <f>SUM(Gosforth:Ermelo!AH82)</f>
        <v>0</v>
      </c>
      <c r="AI82" s="12">
        <f>SUM(Gosforth:Ermelo!AI82)</f>
        <v>0</v>
      </c>
      <c r="AJ82" s="12">
        <f>SUM(Gosforth:Ermelo!AJ82)</f>
        <v>0</v>
      </c>
      <c r="AK82" s="12">
        <f>SUM(Gosforth:Ermelo!AK82)</f>
        <v>0</v>
      </c>
      <c r="AL82" s="12">
        <f>SUM(Gosforth:Ermelo!AL82)</f>
        <v>0</v>
      </c>
      <c r="AM82" s="12">
        <f>SUM(Gosforth:Ermelo!AM82)</f>
        <v>0</v>
      </c>
      <c r="AN82" s="12">
        <f>SUM(Gosforth:Ermelo!AN82)</f>
        <v>0</v>
      </c>
      <c r="AO82" s="12">
        <f>SUM(Gosforth:Ermelo!AO82)</f>
        <v>0</v>
      </c>
      <c r="AP82" s="12">
        <f>SUM(Gosforth:Ermelo!AP82)</f>
        <v>0</v>
      </c>
      <c r="AQ82" s="12">
        <f>SUM(Gosforth:Ermelo!AQ82)</f>
        <v>0</v>
      </c>
      <c r="AR82" s="12">
        <f>SUM(Gosforth:Ermelo!AR82)</f>
        <v>0</v>
      </c>
      <c r="AS82" s="13">
        <f>SUM(Gosforth:Ermelo!AS82)</f>
        <v>500000</v>
      </c>
      <c r="AT82" s="14">
        <f>SUM(Gosforth:Ermelo!AT82)</f>
        <v>0</v>
      </c>
      <c r="AU82" s="12">
        <f>SUM(Gosforth:Ermelo!AU82)</f>
        <v>0</v>
      </c>
      <c r="AV82" s="12">
        <f>SUM(Gosforth:Ermelo!AV82)</f>
        <v>0</v>
      </c>
      <c r="AW82" s="12">
        <f>SUM(Gosforth:Ermelo!AW82)</f>
        <v>0</v>
      </c>
      <c r="AX82" s="12">
        <f>SUM(Gosforth:Ermelo!AX82)</f>
        <v>0</v>
      </c>
      <c r="AY82" s="12">
        <f>SUM(Gosforth:Ermelo!AY82)</f>
        <v>0</v>
      </c>
      <c r="AZ82" s="12">
        <f>SUM(Gosforth:Ermelo!AZ82)</f>
        <v>0</v>
      </c>
      <c r="BA82" s="12">
        <f>SUM(Gosforth:Ermelo!BA82)</f>
        <v>0</v>
      </c>
      <c r="BB82" s="12">
        <f>SUM(Gosforth:Ermelo!BB82)</f>
        <v>0</v>
      </c>
      <c r="BC82" s="12">
        <f>SUM(Gosforth:Ermelo!BC82)</f>
        <v>0</v>
      </c>
      <c r="BD82" s="12">
        <f>SUM(Gosforth:Ermelo!BD82)</f>
        <v>0</v>
      </c>
      <c r="BE82" s="13">
        <f>SUM(Gosforth:Ermelo!BE82)</f>
        <v>500000</v>
      </c>
      <c r="BF82" s="14">
        <f>SUM(Gosforth:Ermelo!BF82)</f>
        <v>0</v>
      </c>
      <c r="BG82" s="12">
        <f>SUM(Gosforth:Ermelo!BG82)</f>
        <v>0</v>
      </c>
      <c r="BH82" s="12">
        <f>SUM(Gosforth:Ermelo!BH82)</f>
        <v>0</v>
      </c>
      <c r="BI82" s="12">
        <f>SUM(Gosforth:Ermelo!BI82)</f>
        <v>0</v>
      </c>
      <c r="BJ82" s="12">
        <f>SUM(Gosforth:Ermelo!BJ82)</f>
        <v>0</v>
      </c>
      <c r="BK82" s="12">
        <f>SUM(Gosforth:Ermelo!BK82)</f>
        <v>0</v>
      </c>
      <c r="BL82" s="12">
        <f>SUM(Gosforth:Ermelo!BL82)</f>
        <v>0</v>
      </c>
      <c r="BM82" s="12">
        <f>SUM(Gosforth:Ermelo!BM82)</f>
        <v>0</v>
      </c>
      <c r="BN82" s="12">
        <f>SUM(Gosforth:Ermelo!BN82)</f>
        <v>0</v>
      </c>
      <c r="BO82" s="12">
        <f>SUM(Gosforth:Ermelo!BO82)</f>
        <v>0</v>
      </c>
      <c r="BP82" s="12">
        <f>SUM(Gosforth:Ermelo!BP82)</f>
        <v>0</v>
      </c>
      <c r="BQ82" s="13">
        <f>SUM(Gosforth:Ermelo!BQ82)</f>
        <v>500000</v>
      </c>
      <c r="BR82" s="14">
        <f>SUM(Gosforth:Ermelo!BR82)</f>
        <v>0</v>
      </c>
      <c r="BS82" s="12">
        <f>SUM(Gosforth:Ermelo!BS82)</f>
        <v>0</v>
      </c>
      <c r="BT82" s="12">
        <f>SUM(Gosforth:Ermelo!BT82)</f>
        <v>0</v>
      </c>
      <c r="BU82" s="12">
        <f>SUM(Gosforth:Ermelo!BU82)</f>
        <v>0</v>
      </c>
      <c r="BV82" s="12">
        <f>SUM(Gosforth:Ermelo!BV82)</f>
        <v>0</v>
      </c>
      <c r="BW82" s="12">
        <f>SUM(Gosforth:Ermelo!BW82)</f>
        <v>0</v>
      </c>
      <c r="BX82" s="12">
        <f>SUM(Gosforth:Ermelo!BX82)</f>
        <v>0</v>
      </c>
      <c r="BY82" s="12">
        <f>SUM(Gosforth:Ermelo!BY82)</f>
        <v>0</v>
      </c>
      <c r="BZ82" s="12">
        <f>SUM(Gosforth:Ermelo!BZ82)</f>
        <v>0</v>
      </c>
      <c r="CA82" s="12">
        <f>SUM(Gosforth:Ermelo!CA82)</f>
        <v>0</v>
      </c>
      <c r="CB82" s="12">
        <f>SUM(Gosforth:Ermelo!CB82)</f>
        <v>0</v>
      </c>
      <c r="CC82" s="13">
        <f>SUM(Gosforth:Ermelo!CC82)</f>
        <v>500000</v>
      </c>
    </row>
    <row r="83" spans="1:81" customFormat="1" ht="15">
      <c r="A83" s="141"/>
      <c r="B83" s="224" t="s">
        <v>157</v>
      </c>
      <c r="C83" s="225" t="str">
        <f>"Provision for overhead charges and profit in respect of A-10003-a (" &amp; TEXT(F83,"#.##%") &amp; ")"</f>
        <v>Provision for overhead charges and profit in respect of A-10003-a (TRUE)</v>
      </c>
      <c r="D83" s="226" t="s">
        <v>158</v>
      </c>
      <c r="E83" s="226">
        <f>SUM(Gosforth:Ermelo!E83)</f>
        <v>2500000</v>
      </c>
      <c r="F83" s="227" t="b">
        <f>(Gosforth!G83+Dalpark!G83+Leandra!G83+Trichardt!G83+Ermelo!G83)=G83</f>
        <v>1</v>
      </c>
      <c r="G83" s="212">
        <f t="shared" si="50"/>
        <v>0</v>
      </c>
      <c r="H83" s="154">
        <f>SUM(Gosforth:Ermelo!H83)</f>
        <v>0</v>
      </c>
      <c r="I83" s="155">
        <f>SUM(Gosforth:Ermelo!I83)</f>
        <v>0</v>
      </c>
      <c r="J83" s="154">
        <f>SUM(Gosforth:Ermelo!J83)</f>
        <v>0</v>
      </c>
      <c r="K83" s="77">
        <f>SUM(Gosforth:Ermelo!K83)</f>
        <v>0</v>
      </c>
      <c r="L83" s="77">
        <f>SUM(Gosforth:Ermelo!L83)</f>
        <v>0</v>
      </c>
      <c r="M83" s="77">
        <f>SUM(Gosforth:Ermelo!M83)</f>
        <v>0</v>
      </c>
      <c r="N83" s="77">
        <f>SUM(Gosforth:Ermelo!N83)</f>
        <v>0</v>
      </c>
      <c r="O83" s="77">
        <f>SUM(Gosforth:Ermelo!O83)</f>
        <v>0</v>
      </c>
      <c r="P83" s="77">
        <f>SUM(Gosforth:Ermelo!P83)</f>
        <v>0</v>
      </c>
      <c r="Q83" s="77">
        <f>SUM(Gosforth:Ermelo!Q83)</f>
        <v>0</v>
      </c>
      <c r="R83" s="77">
        <f>SUM(Gosforth:Ermelo!R83)</f>
        <v>0</v>
      </c>
      <c r="S83" s="77">
        <f>SUM(Gosforth:Ermelo!S83)</f>
        <v>0</v>
      </c>
      <c r="T83" s="77">
        <f>SUM(Gosforth:Ermelo!T83)</f>
        <v>0</v>
      </c>
      <c r="U83" s="155">
        <f>SUM(Gosforth:Ermelo!U83)</f>
        <v>0</v>
      </c>
      <c r="V83" s="156">
        <f>SUM(Gosforth:Ermelo!V83)</f>
        <v>0</v>
      </c>
      <c r="W83" s="77">
        <f>SUM(Gosforth:Ermelo!W83)</f>
        <v>0</v>
      </c>
      <c r="X83" s="77">
        <f>SUM(Gosforth:Ermelo!X83)</f>
        <v>0</v>
      </c>
      <c r="Y83" s="77">
        <f>SUM(Gosforth:Ermelo!Y83)</f>
        <v>0</v>
      </c>
      <c r="Z83" s="77">
        <f>SUM(Gosforth:Ermelo!Z83)</f>
        <v>0</v>
      </c>
      <c r="AA83" s="77">
        <f>SUM(Gosforth:Ermelo!AA83)</f>
        <v>0</v>
      </c>
      <c r="AB83" s="77">
        <f>SUM(Gosforth:Ermelo!AB83)</f>
        <v>0</v>
      </c>
      <c r="AC83" s="77">
        <f>SUM(Gosforth:Ermelo!AC83)</f>
        <v>0</v>
      </c>
      <c r="AD83" s="77">
        <f>SUM(Gosforth:Ermelo!AD83)</f>
        <v>0</v>
      </c>
      <c r="AE83" s="77">
        <f>SUM(Gosforth:Ermelo!AE83)</f>
        <v>0</v>
      </c>
      <c r="AF83" s="77">
        <f>SUM(Gosforth:Ermelo!AF83)</f>
        <v>0</v>
      </c>
      <c r="AG83" s="155">
        <f>SUM(Gosforth:Ermelo!AG83)</f>
        <v>0</v>
      </c>
      <c r="AH83" s="156">
        <f>SUM(Gosforth:Ermelo!AH83)</f>
        <v>0</v>
      </c>
      <c r="AI83" s="77">
        <f>SUM(Gosforth:Ermelo!AI83)</f>
        <v>0</v>
      </c>
      <c r="AJ83" s="77">
        <f>SUM(Gosforth:Ermelo!AJ83)</f>
        <v>0</v>
      </c>
      <c r="AK83" s="77">
        <f>SUM(Gosforth:Ermelo!AK83)</f>
        <v>0</v>
      </c>
      <c r="AL83" s="77">
        <f>SUM(Gosforth:Ermelo!AL83)</f>
        <v>0</v>
      </c>
      <c r="AM83" s="77">
        <f>SUM(Gosforth:Ermelo!AM83)</f>
        <v>0</v>
      </c>
      <c r="AN83" s="77">
        <f>SUM(Gosforth:Ermelo!AN83)</f>
        <v>0</v>
      </c>
      <c r="AO83" s="77">
        <f>SUM(Gosforth:Ermelo!AO83)</f>
        <v>0</v>
      </c>
      <c r="AP83" s="77">
        <f>SUM(Gosforth:Ermelo!AP83)</f>
        <v>0</v>
      </c>
      <c r="AQ83" s="77">
        <f>SUM(Gosforth:Ermelo!AQ83)</f>
        <v>0</v>
      </c>
      <c r="AR83" s="77">
        <f>SUM(Gosforth:Ermelo!AR83)</f>
        <v>0</v>
      </c>
      <c r="AS83" s="155">
        <f>SUM(Gosforth:Ermelo!AS83)</f>
        <v>0</v>
      </c>
      <c r="AT83" s="156">
        <f>SUM(Gosforth:Ermelo!AT83)</f>
        <v>0</v>
      </c>
      <c r="AU83" s="77">
        <f>SUM(Gosforth:Ermelo!AU83)</f>
        <v>0</v>
      </c>
      <c r="AV83" s="77">
        <f>SUM(Gosforth:Ermelo!AV83)</f>
        <v>0</v>
      </c>
      <c r="AW83" s="77">
        <f>SUM(Gosforth:Ermelo!AW83)</f>
        <v>0</v>
      </c>
      <c r="AX83" s="77">
        <f>SUM(Gosforth:Ermelo!AX83)</f>
        <v>0</v>
      </c>
      <c r="AY83" s="77">
        <f>SUM(Gosforth:Ermelo!AY83)</f>
        <v>0</v>
      </c>
      <c r="AZ83" s="77">
        <f>SUM(Gosforth:Ermelo!AZ83)</f>
        <v>0</v>
      </c>
      <c r="BA83" s="77">
        <f>SUM(Gosforth:Ermelo!BA83)</f>
        <v>0</v>
      </c>
      <c r="BB83" s="77">
        <f>SUM(Gosforth:Ermelo!BB83)</f>
        <v>0</v>
      </c>
      <c r="BC83" s="77">
        <f>SUM(Gosforth:Ermelo!BC83)</f>
        <v>0</v>
      </c>
      <c r="BD83" s="77">
        <f>SUM(Gosforth:Ermelo!BD83)</f>
        <v>0</v>
      </c>
      <c r="BE83" s="155">
        <f>SUM(Gosforth:Ermelo!BE83)</f>
        <v>0</v>
      </c>
      <c r="BF83" s="156">
        <f>SUM(Gosforth:Ermelo!BF83)</f>
        <v>0</v>
      </c>
      <c r="BG83" s="77">
        <f>SUM(Gosforth:Ermelo!BG83)</f>
        <v>0</v>
      </c>
      <c r="BH83" s="77">
        <f>SUM(Gosforth:Ermelo!BH83)</f>
        <v>0</v>
      </c>
      <c r="BI83" s="77">
        <f>SUM(Gosforth:Ermelo!BI83)</f>
        <v>0</v>
      </c>
      <c r="BJ83" s="77">
        <f>SUM(Gosforth:Ermelo!BJ83)</f>
        <v>0</v>
      </c>
      <c r="BK83" s="77">
        <f>SUM(Gosforth:Ermelo!BK83)</f>
        <v>0</v>
      </c>
      <c r="BL83" s="77">
        <f>SUM(Gosforth:Ermelo!BL83)</f>
        <v>0</v>
      </c>
      <c r="BM83" s="77">
        <f>SUM(Gosforth:Ermelo!BM83)</f>
        <v>0</v>
      </c>
      <c r="BN83" s="77">
        <f>SUM(Gosforth:Ermelo!BN83)</f>
        <v>0</v>
      </c>
      <c r="BO83" s="77">
        <f>SUM(Gosforth:Ermelo!BO83)</f>
        <v>0</v>
      </c>
      <c r="BP83" s="77">
        <f>SUM(Gosforth:Ermelo!BP83)</f>
        <v>0</v>
      </c>
      <c r="BQ83" s="155">
        <f>SUM(Gosforth:Ermelo!BQ83)</f>
        <v>0</v>
      </c>
      <c r="BR83" s="156">
        <f>SUM(Gosforth:Ermelo!BR83)</f>
        <v>0</v>
      </c>
      <c r="BS83" s="77">
        <f>SUM(Gosforth:Ermelo!BS83)</f>
        <v>0</v>
      </c>
      <c r="BT83" s="77">
        <f>SUM(Gosforth:Ermelo!BT83)</f>
        <v>0</v>
      </c>
      <c r="BU83" s="77">
        <f>SUM(Gosforth:Ermelo!BU83)</f>
        <v>0</v>
      </c>
      <c r="BV83" s="77">
        <f>SUM(Gosforth:Ermelo!BV83)</f>
        <v>0</v>
      </c>
      <c r="BW83" s="77">
        <f>SUM(Gosforth:Ermelo!BW83)</f>
        <v>0</v>
      </c>
      <c r="BX83" s="77">
        <f>SUM(Gosforth:Ermelo!BX83)</f>
        <v>0</v>
      </c>
      <c r="BY83" s="77">
        <f>SUM(Gosforth:Ermelo!BY83)</f>
        <v>0</v>
      </c>
      <c r="BZ83" s="77">
        <f>SUM(Gosforth:Ermelo!BZ83)</f>
        <v>0</v>
      </c>
      <c r="CA83" s="77">
        <f>SUM(Gosforth:Ermelo!CA83)</f>
        <v>0</v>
      </c>
      <c r="CB83" s="77">
        <f>SUM(Gosforth:Ermelo!CB83)</f>
        <v>0</v>
      </c>
      <c r="CC83" s="155">
        <f>SUM(Gosforth:Ermelo!CC83)</f>
        <v>0</v>
      </c>
    </row>
    <row r="84" spans="1:81" ht="15">
      <c r="B84" s="148"/>
      <c r="F84" s="227" t="b">
        <f>(Gosforth!G84+Dalpark!G84+Leandra!G84+Trichardt!G84+Ermelo!G84)=G84</f>
        <v>1</v>
      </c>
      <c r="H84" s="132"/>
      <c r="I84" s="222"/>
      <c r="J84" s="22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223"/>
    </row>
    <row r="85" spans="1:81" customFormat="1" ht="12.75" customHeight="1">
      <c r="A85" s="15"/>
      <c r="B85" s="53" t="s">
        <v>159</v>
      </c>
      <c r="C85" s="54" t="s">
        <v>160</v>
      </c>
      <c r="D85" s="70"/>
      <c r="E85" s="70"/>
      <c r="F85" s="227" t="b">
        <f>(Gosforth!G85+Dalpark!G85+Leandra!G85+Trichardt!G85+Ermelo!G85)=G85</f>
        <v>1</v>
      </c>
      <c r="G85" s="168">
        <f t="shared" ref="G85:AL85" si="51">+SUM(G86,G116,G150,G166)</f>
        <v>11400000</v>
      </c>
      <c r="H85" s="130">
        <f t="shared" si="51"/>
        <v>0</v>
      </c>
      <c r="I85" s="26">
        <f t="shared" si="51"/>
        <v>0</v>
      </c>
      <c r="J85" s="130">
        <f t="shared" si="51"/>
        <v>0</v>
      </c>
      <c r="K85" s="25">
        <f t="shared" si="51"/>
        <v>0</v>
      </c>
      <c r="L85" s="25">
        <f t="shared" si="51"/>
        <v>0</v>
      </c>
      <c r="M85" s="25">
        <f t="shared" si="51"/>
        <v>0</v>
      </c>
      <c r="N85" s="25">
        <f t="shared" si="51"/>
        <v>0</v>
      </c>
      <c r="O85" s="25">
        <f t="shared" si="51"/>
        <v>0</v>
      </c>
      <c r="P85" s="25">
        <f t="shared" si="51"/>
        <v>0</v>
      </c>
      <c r="Q85" s="25">
        <f t="shared" si="51"/>
        <v>0</v>
      </c>
      <c r="R85" s="25">
        <f t="shared" si="51"/>
        <v>0</v>
      </c>
      <c r="S85" s="25">
        <f t="shared" si="51"/>
        <v>0</v>
      </c>
      <c r="T85" s="25">
        <f t="shared" si="51"/>
        <v>0</v>
      </c>
      <c r="U85" s="26">
        <f t="shared" si="51"/>
        <v>0</v>
      </c>
      <c r="V85" s="27">
        <f t="shared" si="51"/>
        <v>0</v>
      </c>
      <c r="W85" s="25">
        <f t="shared" si="51"/>
        <v>0</v>
      </c>
      <c r="X85" s="25">
        <f t="shared" si="51"/>
        <v>0</v>
      </c>
      <c r="Y85" s="25">
        <f t="shared" si="51"/>
        <v>0</v>
      </c>
      <c r="Z85" s="25">
        <f t="shared" si="51"/>
        <v>0</v>
      </c>
      <c r="AA85" s="25">
        <f t="shared" si="51"/>
        <v>0</v>
      </c>
      <c r="AB85" s="25">
        <f t="shared" si="51"/>
        <v>0</v>
      </c>
      <c r="AC85" s="25">
        <f t="shared" si="51"/>
        <v>0</v>
      </c>
      <c r="AD85" s="25">
        <f t="shared" si="51"/>
        <v>0</v>
      </c>
      <c r="AE85" s="25">
        <f t="shared" si="51"/>
        <v>0</v>
      </c>
      <c r="AF85" s="25">
        <f t="shared" si="51"/>
        <v>0</v>
      </c>
      <c r="AG85" s="26">
        <f t="shared" si="51"/>
        <v>1380000</v>
      </c>
      <c r="AH85" s="27">
        <f t="shared" si="51"/>
        <v>0</v>
      </c>
      <c r="AI85" s="25">
        <f t="shared" si="51"/>
        <v>0</v>
      </c>
      <c r="AJ85" s="25">
        <f t="shared" si="51"/>
        <v>0</v>
      </c>
      <c r="AK85" s="25">
        <f t="shared" si="51"/>
        <v>0</v>
      </c>
      <c r="AL85" s="25">
        <f t="shared" si="51"/>
        <v>0</v>
      </c>
      <c r="AM85" s="25">
        <f t="shared" ref="AM85:BR85" si="52">+SUM(AM86,AM116,AM150,AM166)</f>
        <v>0</v>
      </c>
      <c r="AN85" s="25">
        <f t="shared" si="52"/>
        <v>0</v>
      </c>
      <c r="AO85" s="25">
        <f t="shared" si="52"/>
        <v>0</v>
      </c>
      <c r="AP85" s="25">
        <f t="shared" si="52"/>
        <v>0</v>
      </c>
      <c r="AQ85" s="25">
        <f t="shared" si="52"/>
        <v>0</v>
      </c>
      <c r="AR85" s="25">
        <f t="shared" si="52"/>
        <v>0</v>
      </c>
      <c r="AS85" s="26">
        <f t="shared" si="52"/>
        <v>1380000</v>
      </c>
      <c r="AT85" s="27">
        <f t="shared" si="52"/>
        <v>0</v>
      </c>
      <c r="AU85" s="25">
        <f t="shared" si="52"/>
        <v>0</v>
      </c>
      <c r="AV85" s="25">
        <f t="shared" si="52"/>
        <v>0</v>
      </c>
      <c r="AW85" s="25">
        <f t="shared" si="52"/>
        <v>0</v>
      </c>
      <c r="AX85" s="25">
        <f t="shared" si="52"/>
        <v>0</v>
      </c>
      <c r="AY85" s="25">
        <f t="shared" si="52"/>
        <v>0</v>
      </c>
      <c r="AZ85" s="25">
        <f t="shared" si="52"/>
        <v>0</v>
      </c>
      <c r="BA85" s="25">
        <f t="shared" si="52"/>
        <v>0</v>
      </c>
      <c r="BB85" s="25">
        <f t="shared" si="52"/>
        <v>0</v>
      </c>
      <c r="BC85" s="25">
        <f t="shared" si="52"/>
        <v>0</v>
      </c>
      <c r="BD85" s="25">
        <f t="shared" si="52"/>
        <v>0</v>
      </c>
      <c r="BE85" s="26">
        <f t="shared" si="52"/>
        <v>2380000</v>
      </c>
      <c r="BF85" s="27">
        <f t="shared" si="52"/>
        <v>0</v>
      </c>
      <c r="BG85" s="25">
        <f t="shared" si="52"/>
        <v>0</v>
      </c>
      <c r="BH85" s="25">
        <f t="shared" si="52"/>
        <v>0</v>
      </c>
      <c r="BI85" s="25">
        <f t="shared" si="52"/>
        <v>0</v>
      </c>
      <c r="BJ85" s="25">
        <f t="shared" si="52"/>
        <v>0</v>
      </c>
      <c r="BK85" s="25">
        <f t="shared" si="52"/>
        <v>0</v>
      </c>
      <c r="BL85" s="25">
        <f t="shared" si="52"/>
        <v>0</v>
      </c>
      <c r="BM85" s="25">
        <f t="shared" si="52"/>
        <v>0</v>
      </c>
      <c r="BN85" s="25">
        <f t="shared" si="52"/>
        <v>0</v>
      </c>
      <c r="BO85" s="25">
        <f t="shared" si="52"/>
        <v>0</v>
      </c>
      <c r="BP85" s="25">
        <f t="shared" si="52"/>
        <v>0</v>
      </c>
      <c r="BQ85" s="26">
        <f t="shared" si="52"/>
        <v>3630000</v>
      </c>
      <c r="BR85" s="27">
        <f t="shared" si="52"/>
        <v>0</v>
      </c>
      <c r="BS85" s="25">
        <f t="shared" ref="BS85:CC85" si="53">+SUM(BS86,BS116,BS150,BS166)</f>
        <v>0</v>
      </c>
      <c r="BT85" s="25">
        <f t="shared" si="53"/>
        <v>0</v>
      </c>
      <c r="BU85" s="25">
        <f t="shared" si="53"/>
        <v>0</v>
      </c>
      <c r="BV85" s="25">
        <f t="shared" si="53"/>
        <v>0</v>
      </c>
      <c r="BW85" s="25">
        <f t="shared" si="53"/>
        <v>0</v>
      </c>
      <c r="BX85" s="25">
        <f t="shared" si="53"/>
        <v>0</v>
      </c>
      <c r="BY85" s="25">
        <f t="shared" si="53"/>
        <v>0</v>
      </c>
      <c r="BZ85" s="25">
        <f t="shared" si="53"/>
        <v>0</v>
      </c>
      <c r="CA85" s="25">
        <f t="shared" si="53"/>
        <v>0</v>
      </c>
      <c r="CB85" s="25">
        <f t="shared" si="53"/>
        <v>0</v>
      </c>
      <c r="CC85" s="26">
        <f t="shared" si="53"/>
        <v>2630000</v>
      </c>
    </row>
    <row r="86" spans="1:81" customFormat="1" ht="12.75" customHeight="1">
      <c r="A86" s="15"/>
      <c r="B86" s="55" t="s">
        <v>161</v>
      </c>
      <c r="C86" s="56" t="s">
        <v>162</v>
      </c>
      <c r="D86" s="71"/>
      <c r="E86" s="71"/>
      <c r="F86" s="227" t="b">
        <f>(Gosforth!G86+Dalpark!G86+Leandra!G86+Trichardt!G86+Ermelo!G86)=G86</f>
        <v>1</v>
      </c>
      <c r="G86" s="169">
        <f>+SUM(G88:G115)</f>
        <v>0</v>
      </c>
      <c r="H86" s="123">
        <f t="shared" ref="H86:BS86" si="54">+SUM(H88:H115)</f>
        <v>0</v>
      </c>
      <c r="I86" s="20">
        <f t="shared" si="54"/>
        <v>0</v>
      </c>
      <c r="J86" s="123">
        <f t="shared" si="54"/>
        <v>0</v>
      </c>
      <c r="K86" s="19">
        <f t="shared" si="54"/>
        <v>0</v>
      </c>
      <c r="L86" s="19">
        <f t="shared" si="54"/>
        <v>0</v>
      </c>
      <c r="M86" s="19">
        <f t="shared" si="54"/>
        <v>0</v>
      </c>
      <c r="N86" s="19">
        <f t="shared" si="54"/>
        <v>0</v>
      </c>
      <c r="O86" s="19">
        <f t="shared" si="54"/>
        <v>0</v>
      </c>
      <c r="P86" s="19">
        <f t="shared" si="54"/>
        <v>0</v>
      </c>
      <c r="Q86" s="19">
        <f t="shared" si="54"/>
        <v>0</v>
      </c>
      <c r="R86" s="19">
        <f t="shared" si="54"/>
        <v>0</v>
      </c>
      <c r="S86" s="19">
        <f t="shared" si="54"/>
        <v>0</v>
      </c>
      <c r="T86" s="19">
        <f t="shared" si="54"/>
        <v>0</v>
      </c>
      <c r="U86" s="20">
        <f t="shared" si="54"/>
        <v>0</v>
      </c>
      <c r="V86" s="21">
        <f t="shared" si="54"/>
        <v>0</v>
      </c>
      <c r="W86" s="19">
        <f t="shared" si="54"/>
        <v>0</v>
      </c>
      <c r="X86" s="19">
        <f t="shared" si="54"/>
        <v>0</v>
      </c>
      <c r="Y86" s="19">
        <f t="shared" si="54"/>
        <v>0</v>
      </c>
      <c r="Z86" s="19">
        <f t="shared" si="54"/>
        <v>0</v>
      </c>
      <c r="AA86" s="19">
        <f t="shared" si="54"/>
        <v>0</v>
      </c>
      <c r="AB86" s="19">
        <f t="shared" si="54"/>
        <v>0</v>
      </c>
      <c r="AC86" s="19">
        <f t="shared" si="54"/>
        <v>0</v>
      </c>
      <c r="AD86" s="19">
        <f t="shared" si="54"/>
        <v>0</v>
      </c>
      <c r="AE86" s="19">
        <f t="shared" si="54"/>
        <v>0</v>
      </c>
      <c r="AF86" s="19">
        <f t="shared" si="54"/>
        <v>0</v>
      </c>
      <c r="AG86" s="20">
        <f t="shared" si="54"/>
        <v>0</v>
      </c>
      <c r="AH86" s="21">
        <f t="shared" si="54"/>
        <v>0</v>
      </c>
      <c r="AI86" s="19">
        <f t="shared" si="54"/>
        <v>0</v>
      </c>
      <c r="AJ86" s="19">
        <f t="shared" si="54"/>
        <v>0</v>
      </c>
      <c r="AK86" s="19">
        <f t="shared" si="54"/>
        <v>0</v>
      </c>
      <c r="AL86" s="19">
        <f t="shared" si="54"/>
        <v>0</v>
      </c>
      <c r="AM86" s="19">
        <f t="shared" si="54"/>
        <v>0</v>
      </c>
      <c r="AN86" s="19">
        <f t="shared" si="54"/>
        <v>0</v>
      </c>
      <c r="AO86" s="19">
        <f t="shared" si="54"/>
        <v>0</v>
      </c>
      <c r="AP86" s="19">
        <f t="shared" si="54"/>
        <v>0</v>
      </c>
      <c r="AQ86" s="19">
        <f t="shared" si="54"/>
        <v>0</v>
      </c>
      <c r="AR86" s="19">
        <f t="shared" si="54"/>
        <v>0</v>
      </c>
      <c r="AS86" s="20">
        <f t="shared" si="54"/>
        <v>0</v>
      </c>
      <c r="AT86" s="21">
        <f t="shared" si="54"/>
        <v>0</v>
      </c>
      <c r="AU86" s="19">
        <f t="shared" si="54"/>
        <v>0</v>
      </c>
      <c r="AV86" s="19">
        <f t="shared" si="54"/>
        <v>0</v>
      </c>
      <c r="AW86" s="19">
        <f t="shared" si="54"/>
        <v>0</v>
      </c>
      <c r="AX86" s="19">
        <f t="shared" si="54"/>
        <v>0</v>
      </c>
      <c r="AY86" s="19">
        <f t="shared" si="54"/>
        <v>0</v>
      </c>
      <c r="AZ86" s="19">
        <f t="shared" si="54"/>
        <v>0</v>
      </c>
      <c r="BA86" s="19">
        <f t="shared" si="54"/>
        <v>0</v>
      </c>
      <c r="BB86" s="19">
        <f t="shared" si="54"/>
        <v>0</v>
      </c>
      <c r="BC86" s="19">
        <f t="shared" si="54"/>
        <v>0</v>
      </c>
      <c r="BD86" s="19">
        <f t="shared" si="54"/>
        <v>0</v>
      </c>
      <c r="BE86" s="20">
        <f t="shared" si="54"/>
        <v>0</v>
      </c>
      <c r="BF86" s="21">
        <f t="shared" si="54"/>
        <v>0</v>
      </c>
      <c r="BG86" s="19">
        <f t="shared" si="54"/>
        <v>0</v>
      </c>
      <c r="BH86" s="19">
        <f t="shared" si="54"/>
        <v>0</v>
      </c>
      <c r="BI86" s="19">
        <f t="shared" si="54"/>
        <v>0</v>
      </c>
      <c r="BJ86" s="19">
        <f t="shared" si="54"/>
        <v>0</v>
      </c>
      <c r="BK86" s="19">
        <f t="shared" si="54"/>
        <v>0</v>
      </c>
      <c r="BL86" s="19">
        <f t="shared" si="54"/>
        <v>0</v>
      </c>
      <c r="BM86" s="19">
        <f t="shared" si="54"/>
        <v>0</v>
      </c>
      <c r="BN86" s="19">
        <f t="shared" si="54"/>
        <v>0</v>
      </c>
      <c r="BO86" s="19">
        <f t="shared" si="54"/>
        <v>0</v>
      </c>
      <c r="BP86" s="19">
        <f t="shared" si="54"/>
        <v>0</v>
      </c>
      <c r="BQ86" s="20">
        <f t="shared" si="54"/>
        <v>0</v>
      </c>
      <c r="BR86" s="21">
        <f t="shared" si="54"/>
        <v>0</v>
      </c>
      <c r="BS86" s="19">
        <f t="shared" si="54"/>
        <v>0</v>
      </c>
      <c r="BT86" s="19">
        <f t="shared" ref="BT86:CC86" si="55">+SUM(BT88:BT115)</f>
        <v>0</v>
      </c>
      <c r="BU86" s="19">
        <f t="shared" si="55"/>
        <v>0</v>
      </c>
      <c r="BV86" s="19">
        <f t="shared" si="55"/>
        <v>0</v>
      </c>
      <c r="BW86" s="19">
        <f t="shared" si="55"/>
        <v>0</v>
      </c>
      <c r="BX86" s="19">
        <f t="shared" si="55"/>
        <v>0</v>
      </c>
      <c r="BY86" s="19">
        <f t="shared" si="55"/>
        <v>0</v>
      </c>
      <c r="BZ86" s="19">
        <f t="shared" si="55"/>
        <v>0</v>
      </c>
      <c r="CA86" s="19">
        <f t="shared" si="55"/>
        <v>0</v>
      </c>
      <c r="CB86" s="19">
        <f t="shared" si="55"/>
        <v>0</v>
      </c>
      <c r="CC86" s="20">
        <f t="shared" si="55"/>
        <v>0</v>
      </c>
    </row>
    <row r="87" spans="1:81" ht="15">
      <c r="B87" s="64" t="s">
        <v>163</v>
      </c>
      <c r="C87" s="312" t="s">
        <v>164</v>
      </c>
      <c r="D87" s="72"/>
      <c r="E87" s="74"/>
      <c r="F87" s="227"/>
      <c r="G87" s="122"/>
      <c r="H87" s="120"/>
      <c r="I87" s="13"/>
      <c r="J87" s="120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3"/>
      <c r="V87" s="14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3"/>
      <c r="AH87" s="14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3"/>
      <c r="AT87" s="14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3"/>
      <c r="BF87" s="14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3"/>
      <c r="BR87" s="14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3"/>
    </row>
    <row r="88" spans="1:81" ht="29.25" customHeight="1">
      <c r="B88" s="57" t="s">
        <v>165</v>
      </c>
      <c r="C88" s="58" t="s">
        <v>166</v>
      </c>
      <c r="D88" s="72" t="s">
        <v>128</v>
      </c>
      <c r="E88" s="74">
        <f>SUM(Gosforth:Ermelo!E88)</f>
        <v>5</v>
      </c>
      <c r="F88" s="227" t="b">
        <f>(Gosforth!G88+Dalpark!G88+Leandra!G88+Trichardt!G88+Ermelo!G88)=G88</f>
        <v>1</v>
      </c>
      <c r="G88" s="122">
        <f t="shared" ref="G88:G114" si="56">+SUM(H88:CC88)</f>
        <v>0</v>
      </c>
      <c r="H88" s="120">
        <f>SUM(Gosforth:Ermelo!H88)</f>
        <v>0</v>
      </c>
      <c r="I88" s="13">
        <f>SUM(Gosforth:Ermelo!I88)</f>
        <v>0</v>
      </c>
      <c r="J88" s="120">
        <f>SUM(Gosforth:Ermelo!J88)</f>
        <v>0</v>
      </c>
      <c r="K88" s="12">
        <f>SUM(Gosforth:Ermelo!K88)</f>
        <v>0</v>
      </c>
      <c r="L88" s="12">
        <f>SUM(Gosforth:Ermelo!L88)</f>
        <v>0</v>
      </c>
      <c r="M88" s="12">
        <f>SUM(Gosforth:Ermelo!M88)</f>
        <v>0</v>
      </c>
      <c r="N88" s="12">
        <f>SUM(Gosforth:Ermelo!N88)</f>
        <v>0</v>
      </c>
      <c r="O88" s="12">
        <f>SUM(Gosforth:Ermelo!O88)</f>
        <v>0</v>
      </c>
      <c r="P88" s="12">
        <f>SUM(Gosforth:Ermelo!P88)</f>
        <v>0</v>
      </c>
      <c r="Q88" s="12">
        <f>SUM(Gosforth:Ermelo!Q88)</f>
        <v>0</v>
      </c>
      <c r="R88" s="12">
        <f>SUM(Gosforth:Ermelo!R88)</f>
        <v>0</v>
      </c>
      <c r="S88" s="12">
        <f>SUM(Gosforth:Ermelo!S88)</f>
        <v>0</v>
      </c>
      <c r="T88" s="12">
        <f>SUM(Gosforth:Ermelo!T88)</f>
        <v>0</v>
      </c>
      <c r="U88" s="13">
        <f>SUM(Gosforth:Ermelo!U88)</f>
        <v>0</v>
      </c>
      <c r="V88" s="14">
        <f>SUM(Gosforth:Ermelo!V88)</f>
        <v>0</v>
      </c>
      <c r="W88" s="12">
        <f>SUM(Gosforth:Ermelo!W88)</f>
        <v>0</v>
      </c>
      <c r="X88" s="12">
        <f>SUM(Gosforth:Ermelo!X88)</f>
        <v>0</v>
      </c>
      <c r="Y88" s="12">
        <f>SUM(Gosforth:Ermelo!Y88)</f>
        <v>0</v>
      </c>
      <c r="Z88" s="12">
        <f>SUM(Gosforth:Ermelo!Z88)</f>
        <v>0</v>
      </c>
      <c r="AA88" s="12">
        <f>SUM(Gosforth:Ermelo!AA88)</f>
        <v>0</v>
      </c>
      <c r="AB88" s="12">
        <f>SUM(Gosforth:Ermelo!AB88)</f>
        <v>0</v>
      </c>
      <c r="AC88" s="12">
        <f>SUM(Gosforth:Ermelo!AC88)</f>
        <v>0</v>
      </c>
      <c r="AD88" s="12">
        <f>SUM(Gosforth:Ermelo!AD88)</f>
        <v>0</v>
      </c>
      <c r="AE88" s="12">
        <f>SUM(Gosforth:Ermelo!AE88)</f>
        <v>0</v>
      </c>
      <c r="AF88" s="12">
        <f>SUM(Gosforth:Ermelo!AF88)</f>
        <v>0</v>
      </c>
      <c r="AG88" s="13">
        <f>SUM(Gosforth:Ermelo!AG88)</f>
        <v>0</v>
      </c>
      <c r="AH88" s="14">
        <f>SUM(Gosforth:Ermelo!AH88)</f>
        <v>0</v>
      </c>
      <c r="AI88" s="12">
        <f>SUM(Gosforth:Ermelo!AI88)</f>
        <v>0</v>
      </c>
      <c r="AJ88" s="12">
        <f>SUM(Gosforth:Ermelo!AJ88)</f>
        <v>0</v>
      </c>
      <c r="AK88" s="12">
        <f>SUM(Gosforth:Ermelo!AK88)</f>
        <v>0</v>
      </c>
      <c r="AL88" s="12">
        <f>SUM(Gosforth:Ermelo!AL88)</f>
        <v>0</v>
      </c>
      <c r="AM88" s="12">
        <f>SUM(Gosforth:Ermelo!AM88)</f>
        <v>0</v>
      </c>
      <c r="AN88" s="12">
        <f>SUM(Gosforth:Ermelo!AN88)</f>
        <v>0</v>
      </c>
      <c r="AO88" s="12">
        <f>SUM(Gosforth:Ermelo!AO88)</f>
        <v>0</v>
      </c>
      <c r="AP88" s="12">
        <f>SUM(Gosforth:Ermelo!AP88)</f>
        <v>0</v>
      </c>
      <c r="AQ88" s="12">
        <f>SUM(Gosforth:Ermelo!AQ88)</f>
        <v>0</v>
      </c>
      <c r="AR88" s="12">
        <f>SUM(Gosforth:Ermelo!AR88)</f>
        <v>0</v>
      </c>
      <c r="AS88" s="13">
        <f>SUM(Gosforth:Ermelo!AS88)</f>
        <v>0</v>
      </c>
      <c r="AT88" s="14">
        <f>SUM(Gosforth:Ermelo!AT88)</f>
        <v>0</v>
      </c>
      <c r="AU88" s="12">
        <f>SUM(Gosforth:Ermelo!AU88)</f>
        <v>0</v>
      </c>
      <c r="AV88" s="12">
        <f>SUM(Gosforth:Ermelo!AV88)</f>
        <v>0</v>
      </c>
      <c r="AW88" s="12">
        <f>SUM(Gosforth:Ermelo!AW88)</f>
        <v>0</v>
      </c>
      <c r="AX88" s="12">
        <f>SUM(Gosforth:Ermelo!AX88)</f>
        <v>0</v>
      </c>
      <c r="AY88" s="12">
        <f>SUM(Gosforth:Ermelo!AY88)</f>
        <v>0</v>
      </c>
      <c r="AZ88" s="12">
        <f>SUM(Gosforth:Ermelo!AZ88)</f>
        <v>0</v>
      </c>
      <c r="BA88" s="12">
        <f>SUM(Gosforth:Ermelo!BA88)</f>
        <v>0</v>
      </c>
      <c r="BB88" s="12">
        <f>SUM(Gosforth:Ermelo!BB88)</f>
        <v>0</v>
      </c>
      <c r="BC88" s="12">
        <f>SUM(Gosforth:Ermelo!BC88)</f>
        <v>0</v>
      </c>
      <c r="BD88" s="12">
        <f>SUM(Gosforth:Ermelo!BD88)</f>
        <v>0</v>
      </c>
      <c r="BE88" s="13">
        <f>SUM(Gosforth:Ermelo!BE88)</f>
        <v>0</v>
      </c>
      <c r="BF88" s="14">
        <f>SUM(Gosforth:Ermelo!BF88)</f>
        <v>0</v>
      </c>
      <c r="BG88" s="12">
        <f>SUM(Gosforth:Ermelo!BG88)</f>
        <v>0</v>
      </c>
      <c r="BH88" s="12">
        <f>SUM(Gosforth:Ermelo!BH88)</f>
        <v>0</v>
      </c>
      <c r="BI88" s="12">
        <f>SUM(Gosforth:Ermelo!BI88)</f>
        <v>0</v>
      </c>
      <c r="BJ88" s="12">
        <f>SUM(Gosforth:Ermelo!BJ88)</f>
        <v>0</v>
      </c>
      <c r="BK88" s="12">
        <f>SUM(Gosforth:Ermelo!BK88)</f>
        <v>0</v>
      </c>
      <c r="BL88" s="12">
        <f>SUM(Gosforth:Ermelo!BL88)</f>
        <v>0</v>
      </c>
      <c r="BM88" s="12">
        <f>SUM(Gosforth:Ermelo!BM88)</f>
        <v>0</v>
      </c>
      <c r="BN88" s="12">
        <f>SUM(Gosforth:Ermelo!BN88)</f>
        <v>0</v>
      </c>
      <c r="BO88" s="12">
        <f>SUM(Gosforth:Ermelo!BO88)</f>
        <v>0</v>
      </c>
      <c r="BP88" s="12">
        <f>SUM(Gosforth:Ermelo!BP88)</f>
        <v>0</v>
      </c>
      <c r="BQ88" s="13">
        <f>SUM(Gosforth:Ermelo!BQ88)</f>
        <v>0</v>
      </c>
      <c r="BR88" s="14">
        <f>SUM(Gosforth:Ermelo!BR88)</f>
        <v>0</v>
      </c>
      <c r="BS88" s="12">
        <f>SUM(Gosforth:Ermelo!BS88)</f>
        <v>0</v>
      </c>
      <c r="BT88" s="12">
        <f>SUM(Gosforth:Ermelo!BT88)</f>
        <v>0</v>
      </c>
      <c r="BU88" s="12">
        <f>SUM(Gosforth:Ermelo!BU88)</f>
        <v>0</v>
      </c>
      <c r="BV88" s="12">
        <f>SUM(Gosforth:Ermelo!BV88)</f>
        <v>0</v>
      </c>
      <c r="BW88" s="12">
        <f>SUM(Gosforth:Ermelo!BW88)</f>
        <v>0</v>
      </c>
      <c r="BX88" s="12">
        <f>SUM(Gosforth:Ermelo!BX88)</f>
        <v>0</v>
      </c>
      <c r="BY88" s="12">
        <f>SUM(Gosforth:Ermelo!BY88)</f>
        <v>0</v>
      </c>
      <c r="BZ88" s="12">
        <f>SUM(Gosforth:Ermelo!BZ88)</f>
        <v>0</v>
      </c>
      <c r="CA88" s="12">
        <f>SUM(Gosforth:Ermelo!CA88)</f>
        <v>0</v>
      </c>
      <c r="CB88" s="12">
        <f>SUM(Gosforth:Ermelo!CB88)</f>
        <v>0</v>
      </c>
      <c r="CC88" s="13">
        <f>SUM(Gosforth:Ermelo!CC88)</f>
        <v>0</v>
      </c>
    </row>
    <row r="89" spans="1:81" ht="29.25" customHeight="1">
      <c r="B89" s="57" t="s">
        <v>167</v>
      </c>
      <c r="C89" s="58" t="s">
        <v>168</v>
      </c>
      <c r="D89" s="72" t="s">
        <v>169</v>
      </c>
      <c r="E89" s="74">
        <f>SUM(Gosforth:Ermelo!E89)</f>
        <v>30</v>
      </c>
      <c r="F89" s="227" t="b">
        <f>(Gosforth!G89+Dalpark!G89+Leandra!G89+Trichardt!G89+Ermelo!G89)=G89</f>
        <v>1</v>
      </c>
      <c r="G89" s="122">
        <f t="shared" si="56"/>
        <v>0</v>
      </c>
      <c r="H89" s="120">
        <f>SUM(Gosforth:Ermelo!H89)</f>
        <v>0</v>
      </c>
      <c r="I89" s="13">
        <f>SUM(Gosforth:Ermelo!I89)</f>
        <v>0</v>
      </c>
      <c r="J89" s="120">
        <f>SUM(Gosforth:Ermelo!J89)</f>
        <v>0</v>
      </c>
      <c r="K89" s="12">
        <f>SUM(Gosforth:Ermelo!K89)</f>
        <v>0</v>
      </c>
      <c r="L89" s="12">
        <f>SUM(Gosforth:Ermelo!L89)</f>
        <v>0</v>
      </c>
      <c r="M89" s="12">
        <f>SUM(Gosforth:Ermelo!M89)</f>
        <v>0</v>
      </c>
      <c r="N89" s="12">
        <f>SUM(Gosforth:Ermelo!N89)</f>
        <v>0</v>
      </c>
      <c r="O89" s="12">
        <f>SUM(Gosforth:Ermelo!O89)</f>
        <v>0</v>
      </c>
      <c r="P89" s="12">
        <f>SUM(Gosforth:Ermelo!P89)</f>
        <v>0</v>
      </c>
      <c r="Q89" s="12">
        <f>SUM(Gosforth:Ermelo!Q89)</f>
        <v>0</v>
      </c>
      <c r="R89" s="12">
        <f>SUM(Gosforth:Ermelo!R89)</f>
        <v>0</v>
      </c>
      <c r="S89" s="12">
        <f>SUM(Gosforth:Ermelo!S89)</f>
        <v>0</v>
      </c>
      <c r="T89" s="12">
        <f>SUM(Gosforth:Ermelo!T89)</f>
        <v>0</v>
      </c>
      <c r="U89" s="13">
        <f>SUM(Gosforth:Ermelo!U89)</f>
        <v>0</v>
      </c>
      <c r="V89" s="14">
        <f>SUM(Gosforth:Ermelo!V89)</f>
        <v>0</v>
      </c>
      <c r="W89" s="12">
        <f>SUM(Gosforth:Ermelo!W89)</f>
        <v>0</v>
      </c>
      <c r="X89" s="12">
        <f>SUM(Gosforth:Ermelo!X89)</f>
        <v>0</v>
      </c>
      <c r="Y89" s="12">
        <f>SUM(Gosforth:Ermelo!Y89)</f>
        <v>0</v>
      </c>
      <c r="Z89" s="12">
        <f>SUM(Gosforth:Ermelo!Z89)</f>
        <v>0</v>
      </c>
      <c r="AA89" s="12">
        <f>SUM(Gosforth:Ermelo!AA89)</f>
        <v>0</v>
      </c>
      <c r="AB89" s="12">
        <f>SUM(Gosforth:Ermelo!AB89)</f>
        <v>0</v>
      </c>
      <c r="AC89" s="12">
        <f>SUM(Gosforth:Ermelo!AC89)</f>
        <v>0</v>
      </c>
      <c r="AD89" s="12">
        <f>SUM(Gosforth:Ermelo!AD89)</f>
        <v>0</v>
      </c>
      <c r="AE89" s="12">
        <f>SUM(Gosforth:Ermelo!AE89)</f>
        <v>0</v>
      </c>
      <c r="AF89" s="12">
        <f>SUM(Gosforth:Ermelo!AF89)</f>
        <v>0</v>
      </c>
      <c r="AG89" s="13">
        <f>SUM(Gosforth:Ermelo!AG89)</f>
        <v>0</v>
      </c>
      <c r="AH89" s="14">
        <f>SUM(Gosforth:Ermelo!AH89)</f>
        <v>0</v>
      </c>
      <c r="AI89" s="12">
        <f>SUM(Gosforth:Ermelo!AI89)</f>
        <v>0</v>
      </c>
      <c r="AJ89" s="12">
        <f>SUM(Gosforth:Ermelo!AJ89)</f>
        <v>0</v>
      </c>
      <c r="AK89" s="12">
        <f>SUM(Gosforth:Ermelo!AK89)</f>
        <v>0</v>
      </c>
      <c r="AL89" s="12">
        <f>SUM(Gosforth:Ermelo!AL89)</f>
        <v>0</v>
      </c>
      <c r="AM89" s="12">
        <f>SUM(Gosforth:Ermelo!AM89)</f>
        <v>0</v>
      </c>
      <c r="AN89" s="12">
        <f>SUM(Gosforth:Ermelo!AN89)</f>
        <v>0</v>
      </c>
      <c r="AO89" s="12">
        <f>SUM(Gosforth:Ermelo!AO89)</f>
        <v>0</v>
      </c>
      <c r="AP89" s="12">
        <f>SUM(Gosforth:Ermelo!AP89)</f>
        <v>0</v>
      </c>
      <c r="AQ89" s="12">
        <f>SUM(Gosforth:Ermelo!AQ89)</f>
        <v>0</v>
      </c>
      <c r="AR89" s="12">
        <f>SUM(Gosforth:Ermelo!AR89)</f>
        <v>0</v>
      </c>
      <c r="AS89" s="13">
        <f>SUM(Gosforth:Ermelo!AS89)</f>
        <v>0</v>
      </c>
      <c r="AT89" s="14">
        <f>SUM(Gosforth:Ermelo!AT89)</f>
        <v>0</v>
      </c>
      <c r="AU89" s="12">
        <f>SUM(Gosforth:Ermelo!AU89)</f>
        <v>0</v>
      </c>
      <c r="AV89" s="12">
        <f>SUM(Gosforth:Ermelo!AV89)</f>
        <v>0</v>
      </c>
      <c r="AW89" s="12">
        <f>SUM(Gosforth:Ermelo!AW89)</f>
        <v>0</v>
      </c>
      <c r="AX89" s="12">
        <f>SUM(Gosforth:Ermelo!AX89)</f>
        <v>0</v>
      </c>
      <c r="AY89" s="12">
        <f>SUM(Gosforth:Ermelo!AY89)</f>
        <v>0</v>
      </c>
      <c r="AZ89" s="12">
        <f>SUM(Gosforth:Ermelo!AZ89)</f>
        <v>0</v>
      </c>
      <c r="BA89" s="12">
        <f>SUM(Gosforth:Ermelo!BA89)</f>
        <v>0</v>
      </c>
      <c r="BB89" s="12">
        <f>SUM(Gosforth:Ermelo!BB89)</f>
        <v>0</v>
      </c>
      <c r="BC89" s="12">
        <f>SUM(Gosforth:Ermelo!BC89)</f>
        <v>0</v>
      </c>
      <c r="BD89" s="12">
        <f>SUM(Gosforth:Ermelo!BD89)</f>
        <v>0</v>
      </c>
      <c r="BE89" s="13">
        <f>SUM(Gosforth:Ermelo!BE89)</f>
        <v>0</v>
      </c>
      <c r="BF89" s="14">
        <f>SUM(Gosforth:Ermelo!BF89)</f>
        <v>0</v>
      </c>
      <c r="BG89" s="12">
        <f>SUM(Gosforth:Ermelo!BG89)</f>
        <v>0</v>
      </c>
      <c r="BH89" s="12">
        <f>SUM(Gosforth:Ermelo!BH89)</f>
        <v>0</v>
      </c>
      <c r="BI89" s="12">
        <f>SUM(Gosforth:Ermelo!BI89)</f>
        <v>0</v>
      </c>
      <c r="BJ89" s="12">
        <f>SUM(Gosforth:Ermelo!BJ89)</f>
        <v>0</v>
      </c>
      <c r="BK89" s="12">
        <f>SUM(Gosforth:Ermelo!BK89)</f>
        <v>0</v>
      </c>
      <c r="BL89" s="12">
        <f>SUM(Gosforth:Ermelo!BL89)</f>
        <v>0</v>
      </c>
      <c r="BM89" s="12">
        <f>SUM(Gosforth:Ermelo!BM89)</f>
        <v>0</v>
      </c>
      <c r="BN89" s="12">
        <f>SUM(Gosforth:Ermelo!BN89)</f>
        <v>0</v>
      </c>
      <c r="BO89" s="12">
        <f>SUM(Gosforth:Ermelo!BO89)</f>
        <v>0</v>
      </c>
      <c r="BP89" s="12">
        <f>SUM(Gosforth:Ermelo!BP89)</f>
        <v>0</v>
      </c>
      <c r="BQ89" s="13">
        <f>SUM(Gosforth:Ermelo!BQ89)</f>
        <v>0</v>
      </c>
      <c r="BR89" s="14">
        <f>SUM(Gosforth:Ermelo!BR89)</f>
        <v>0</v>
      </c>
      <c r="BS89" s="12">
        <f>SUM(Gosforth:Ermelo!BS89)</f>
        <v>0</v>
      </c>
      <c r="BT89" s="12">
        <f>SUM(Gosforth:Ermelo!BT89)</f>
        <v>0</v>
      </c>
      <c r="BU89" s="12">
        <f>SUM(Gosforth:Ermelo!BU89)</f>
        <v>0</v>
      </c>
      <c r="BV89" s="12">
        <f>SUM(Gosforth:Ermelo!BV89)</f>
        <v>0</v>
      </c>
      <c r="BW89" s="12">
        <f>SUM(Gosforth:Ermelo!BW89)</f>
        <v>0</v>
      </c>
      <c r="BX89" s="12">
        <f>SUM(Gosforth:Ermelo!BX89)</f>
        <v>0</v>
      </c>
      <c r="BY89" s="12">
        <f>SUM(Gosforth:Ermelo!BY89)</f>
        <v>0</v>
      </c>
      <c r="BZ89" s="12">
        <f>SUM(Gosforth:Ermelo!BZ89)</f>
        <v>0</v>
      </c>
      <c r="CA89" s="12">
        <f>SUM(Gosforth:Ermelo!CA89)</f>
        <v>0</v>
      </c>
      <c r="CB89" s="12">
        <f>SUM(Gosforth:Ermelo!CB89)</f>
        <v>0</v>
      </c>
      <c r="CC89" s="13">
        <f>SUM(Gosforth:Ermelo!CC89)</f>
        <v>0</v>
      </c>
    </row>
    <row r="90" spans="1:81" ht="30">
      <c r="A90" s="141"/>
      <c r="B90" s="57" t="s">
        <v>170</v>
      </c>
      <c r="C90" s="58" t="s">
        <v>171</v>
      </c>
      <c r="D90" s="72" t="s">
        <v>53</v>
      </c>
      <c r="E90" s="74">
        <f>SUM(Gosforth:Ermelo!E90)</f>
        <v>180</v>
      </c>
      <c r="F90" s="227" t="b">
        <f>(Gosforth!G90+Dalpark!G90+Leandra!G90+Trichardt!G90+Ermelo!G90)=G90</f>
        <v>1</v>
      </c>
      <c r="G90" s="122">
        <f t="shared" si="56"/>
        <v>0</v>
      </c>
      <c r="H90" s="120">
        <f>SUM(Gosforth:Ermelo!H90)</f>
        <v>0</v>
      </c>
      <c r="I90" s="13">
        <f>SUM(Gosforth:Ermelo!I90)</f>
        <v>0</v>
      </c>
      <c r="J90" s="120">
        <f>SUM(Gosforth:Ermelo!J90)</f>
        <v>0</v>
      </c>
      <c r="K90" s="12">
        <f>SUM(Gosforth:Ermelo!K90)</f>
        <v>0</v>
      </c>
      <c r="L90" s="12">
        <f>SUM(Gosforth:Ermelo!L90)</f>
        <v>0</v>
      </c>
      <c r="M90" s="12">
        <f>SUM(Gosforth:Ermelo!M90)</f>
        <v>0</v>
      </c>
      <c r="N90" s="12">
        <f>SUM(Gosforth:Ermelo!N90)</f>
        <v>0</v>
      </c>
      <c r="O90" s="12">
        <f>SUM(Gosforth:Ermelo!O90)</f>
        <v>0</v>
      </c>
      <c r="P90" s="12">
        <f>SUM(Gosforth:Ermelo!P90)</f>
        <v>0</v>
      </c>
      <c r="Q90" s="12">
        <f>SUM(Gosforth:Ermelo!Q90)</f>
        <v>0</v>
      </c>
      <c r="R90" s="12">
        <f>SUM(Gosforth:Ermelo!R90)</f>
        <v>0</v>
      </c>
      <c r="S90" s="12">
        <f>SUM(Gosforth:Ermelo!S90)</f>
        <v>0</v>
      </c>
      <c r="T90" s="12">
        <f>SUM(Gosforth:Ermelo!T90)</f>
        <v>0</v>
      </c>
      <c r="U90" s="13">
        <f>SUM(Gosforth:Ermelo!U90)</f>
        <v>0</v>
      </c>
      <c r="V90" s="14">
        <f>SUM(Gosforth:Ermelo!V90)</f>
        <v>0</v>
      </c>
      <c r="W90" s="12">
        <f>SUM(Gosforth:Ermelo!W90)</f>
        <v>0</v>
      </c>
      <c r="X90" s="12">
        <f>SUM(Gosforth:Ermelo!X90)</f>
        <v>0</v>
      </c>
      <c r="Y90" s="12">
        <f>SUM(Gosforth:Ermelo!Y90)</f>
        <v>0</v>
      </c>
      <c r="Z90" s="12">
        <f>SUM(Gosforth:Ermelo!Z90)</f>
        <v>0</v>
      </c>
      <c r="AA90" s="12">
        <f>SUM(Gosforth:Ermelo!AA90)</f>
        <v>0</v>
      </c>
      <c r="AB90" s="12">
        <f>SUM(Gosforth:Ermelo!AB90)</f>
        <v>0</v>
      </c>
      <c r="AC90" s="12">
        <f>SUM(Gosforth:Ermelo!AC90)</f>
        <v>0</v>
      </c>
      <c r="AD90" s="12">
        <f>SUM(Gosforth:Ermelo!AD90)</f>
        <v>0</v>
      </c>
      <c r="AE90" s="12">
        <f>SUM(Gosforth:Ermelo!AE90)</f>
        <v>0</v>
      </c>
      <c r="AF90" s="12">
        <f>SUM(Gosforth:Ermelo!AF90)</f>
        <v>0</v>
      </c>
      <c r="AG90" s="13">
        <f>SUM(Gosforth:Ermelo!AG90)</f>
        <v>0</v>
      </c>
      <c r="AH90" s="14">
        <f>SUM(Gosforth:Ermelo!AH90)</f>
        <v>0</v>
      </c>
      <c r="AI90" s="12">
        <f>SUM(Gosforth:Ermelo!AI90)</f>
        <v>0</v>
      </c>
      <c r="AJ90" s="12">
        <f>SUM(Gosforth:Ermelo!AJ90)</f>
        <v>0</v>
      </c>
      <c r="AK90" s="12">
        <f>SUM(Gosforth:Ermelo!AK90)</f>
        <v>0</v>
      </c>
      <c r="AL90" s="12">
        <f>SUM(Gosforth:Ermelo!AL90)</f>
        <v>0</v>
      </c>
      <c r="AM90" s="12">
        <f>SUM(Gosforth:Ermelo!AM90)</f>
        <v>0</v>
      </c>
      <c r="AN90" s="12">
        <f>SUM(Gosforth:Ermelo!AN90)</f>
        <v>0</v>
      </c>
      <c r="AO90" s="12">
        <f>SUM(Gosforth:Ermelo!AO90)</f>
        <v>0</v>
      </c>
      <c r="AP90" s="12">
        <f>SUM(Gosforth:Ermelo!AP90)</f>
        <v>0</v>
      </c>
      <c r="AQ90" s="12">
        <f>SUM(Gosforth:Ermelo!AQ90)</f>
        <v>0</v>
      </c>
      <c r="AR90" s="12">
        <f>SUM(Gosforth:Ermelo!AR90)</f>
        <v>0</v>
      </c>
      <c r="AS90" s="13">
        <f>SUM(Gosforth:Ermelo!AS90)</f>
        <v>0</v>
      </c>
      <c r="AT90" s="14">
        <f>SUM(Gosforth:Ermelo!AT90)</f>
        <v>0</v>
      </c>
      <c r="AU90" s="12">
        <f>SUM(Gosforth:Ermelo!AU90)</f>
        <v>0</v>
      </c>
      <c r="AV90" s="12">
        <f>SUM(Gosforth:Ermelo!AV90)</f>
        <v>0</v>
      </c>
      <c r="AW90" s="12">
        <f>SUM(Gosforth:Ermelo!AW90)</f>
        <v>0</v>
      </c>
      <c r="AX90" s="12">
        <f>SUM(Gosforth:Ermelo!AX90)</f>
        <v>0</v>
      </c>
      <c r="AY90" s="12">
        <f>SUM(Gosforth:Ermelo!AY90)</f>
        <v>0</v>
      </c>
      <c r="AZ90" s="12">
        <f>SUM(Gosforth:Ermelo!AZ90)</f>
        <v>0</v>
      </c>
      <c r="BA90" s="12">
        <f>SUM(Gosforth:Ermelo!BA90)</f>
        <v>0</v>
      </c>
      <c r="BB90" s="12">
        <f>SUM(Gosforth:Ermelo!BB90)</f>
        <v>0</v>
      </c>
      <c r="BC90" s="12">
        <f>SUM(Gosforth:Ermelo!BC90)</f>
        <v>0</v>
      </c>
      <c r="BD90" s="12">
        <f>SUM(Gosforth:Ermelo!BD90)</f>
        <v>0</v>
      </c>
      <c r="BE90" s="13">
        <f>SUM(Gosforth:Ermelo!BE90)</f>
        <v>0</v>
      </c>
      <c r="BF90" s="14">
        <f>SUM(Gosforth:Ermelo!BF90)</f>
        <v>0</v>
      </c>
      <c r="BG90" s="12">
        <f>SUM(Gosforth:Ermelo!BG90)</f>
        <v>0</v>
      </c>
      <c r="BH90" s="12">
        <f>SUM(Gosforth:Ermelo!BH90)</f>
        <v>0</v>
      </c>
      <c r="BI90" s="12">
        <f>SUM(Gosforth:Ermelo!BI90)</f>
        <v>0</v>
      </c>
      <c r="BJ90" s="12">
        <f>SUM(Gosforth:Ermelo!BJ90)</f>
        <v>0</v>
      </c>
      <c r="BK90" s="12">
        <f>SUM(Gosforth:Ermelo!BK90)</f>
        <v>0</v>
      </c>
      <c r="BL90" s="12">
        <f>SUM(Gosforth:Ermelo!BL90)</f>
        <v>0</v>
      </c>
      <c r="BM90" s="12">
        <f>SUM(Gosforth:Ermelo!BM90)</f>
        <v>0</v>
      </c>
      <c r="BN90" s="12">
        <f>SUM(Gosforth:Ermelo!BN90)</f>
        <v>0</v>
      </c>
      <c r="BO90" s="12">
        <f>SUM(Gosforth:Ermelo!BO90)</f>
        <v>0</v>
      </c>
      <c r="BP90" s="12">
        <f>SUM(Gosforth:Ermelo!BP90)</f>
        <v>0</v>
      </c>
      <c r="BQ90" s="13">
        <f>SUM(Gosforth:Ermelo!BQ90)</f>
        <v>0</v>
      </c>
      <c r="BR90" s="14">
        <f>SUM(Gosforth:Ermelo!BR90)</f>
        <v>0</v>
      </c>
      <c r="BS90" s="12">
        <f>SUM(Gosforth:Ermelo!BS90)</f>
        <v>0</v>
      </c>
      <c r="BT90" s="12">
        <f>SUM(Gosforth:Ermelo!BT90)</f>
        <v>0</v>
      </c>
      <c r="BU90" s="12">
        <f>SUM(Gosforth:Ermelo!BU90)</f>
        <v>0</v>
      </c>
      <c r="BV90" s="12">
        <f>SUM(Gosforth:Ermelo!BV90)</f>
        <v>0</v>
      </c>
      <c r="BW90" s="12">
        <f>SUM(Gosforth:Ermelo!BW90)</f>
        <v>0</v>
      </c>
      <c r="BX90" s="12">
        <f>SUM(Gosforth:Ermelo!BX90)</f>
        <v>0</v>
      </c>
      <c r="BY90" s="12">
        <f>SUM(Gosforth:Ermelo!BY90)</f>
        <v>0</v>
      </c>
      <c r="BZ90" s="12">
        <f>SUM(Gosforth:Ermelo!BZ90)</f>
        <v>0</v>
      </c>
      <c r="CA90" s="12">
        <f>SUM(Gosforth:Ermelo!CA90)</f>
        <v>0</v>
      </c>
      <c r="CB90" s="12">
        <f>SUM(Gosforth:Ermelo!CB90)</f>
        <v>0</v>
      </c>
      <c r="CC90" s="13">
        <f>SUM(Gosforth:Ermelo!CC90)</f>
        <v>0</v>
      </c>
    </row>
    <row r="91" spans="1:81" ht="30">
      <c r="A91" s="141"/>
      <c r="B91" s="57" t="s">
        <v>172</v>
      </c>
      <c r="C91" s="58" t="s">
        <v>173</v>
      </c>
      <c r="D91" s="72" t="s">
        <v>53</v>
      </c>
      <c r="E91" s="74">
        <f>SUM(Gosforth:Ermelo!E91)</f>
        <v>30</v>
      </c>
      <c r="F91" s="227" t="b">
        <f>(Gosforth!G91+Dalpark!G91+Leandra!G91+Trichardt!G91+Ermelo!G91)=G91</f>
        <v>1</v>
      </c>
      <c r="G91" s="122">
        <f t="shared" si="56"/>
        <v>0</v>
      </c>
      <c r="H91" s="120">
        <f>SUM(Gosforth:Ermelo!H91)</f>
        <v>0</v>
      </c>
      <c r="I91" s="13">
        <f>SUM(Gosforth:Ermelo!I91)</f>
        <v>0</v>
      </c>
      <c r="J91" s="120">
        <f>SUM(Gosforth:Ermelo!J91)</f>
        <v>0</v>
      </c>
      <c r="K91" s="12">
        <f>SUM(Gosforth:Ermelo!K91)</f>
        <v>0</v>
      </c>
      <c r="L91" s="12">
        <f>SUM(Gosforth:Ermelo!L91)</f>
        <v>0</v>
      </c>
      <c r="M91" s="12">
        <f>SUM(Gosforth:Ermelo!M91)</f>
        <v>0</v>
      </c>
      <c r="N91" s="12">
        <f>SUM(Gosforth:Ermelo!N91)</f>
        <v>0</v>
      </c>
      <c r="O91" s="12">
        <f>SUM(Gosforth:Ermelo!O91)</f>
        <v>0</v>
      </c>
      <c r="P91" s="12">
        <f>SUM(Gosforth:Ermelo!P91)</f>
        <v>0</v>
      </c>
      <c r="Q91" s="12">
        <f>SUM(Gosforth:Ermelo!Q91)</f>
        <v>0</v>
      </c>
      <c r="R91" s="12">
        <f>SUM(Gosforth:Ermelo!R91)</f>
        <v>0</v>
      </c>
      <c r="S91" s="12">
        <f>SUM(Gosforth:Ermelo!S91)</f>
        <v>0</v>
      </c>
      <c r="T91" s="12">
        <f>SUM(Gosforth:Ermelo!T91)</f>
        <v>0</v>
      </c>
      <c r="U91" s="13">
        <f>SUM(Gosforth:Ermelo!U91)</f>
        <v>0</v>
      </c>
      <c r="V91" s="14">
        <f>SUM(Gosforth:Ermelo!V91)</f>
        <v>0</v>
      </c>
      <c r="W91" s="12">
        <f>SUM(Gosforth:Ermelo!W91)</f>
        <v>0</v>
      </c>
      <c r="X91" s="12">
        <f>SUM(Gosforth:Ermelo!X91)</f>
        <v>0</v>
      </c>
      <c r="Y91" s="12">
        <f>SUM(Gosforth:Ermelo!Y91)</f>
        <v>0</v>
      </c>
      <c r="Z91" s="12">
        <f>SUM(Gosforth:Ermelo!Z91)</f>
        <v>0</v>
      </c>
      <c r="AA91" s="12">
        <f>SUM(Gosforth:Ermelo!AA91)</f>
        <v>0</v>
      </c>
      <c r="AB91" s="12">
        <f>SUM(Gosforth:Ermelo!AB91)</f>
        <v>0</v>
      </c>
      <c r="AC91" s="12">
        <f>SUM(Gosforth:Ermelo!AC91)</f>
        <v>0</v>
      </c>
      <c r="AD91" s="12">
        <f>SUM(Gosforth:Ermelo!AD91)</f>
        <v>0</v>
      </c>
      <c r="AE91" s="12">
        <f>SUM(Gosforth:Ermelo!AE91)</f>
        <v>0</v>
      </c>
      <c r="AF91" s="12">
        <f>SUM(Gosforth:Ermelo!AF91)</f>
        <v>0</v>
      </c>
      <c r="AG91" s="13">
        <f>SUM(Gosforth:Ermelo!AG91)</f>
        <v>0</v>
      </c>
      <c r="AH91" s="14">
        <f>SUM(Gosforth:Ermelo!AH91)</f>
        <v>0</v>
      </c>
      <c r="AI91" s="12">
        <f>SUM(Gosforth:Ermelo!AI91)</f>
        <v>0</v>
      </c>
      <c r="AJ91" s="12">
        <f>SUM(Gosforth:Ermelo!AJ91)</f>
        <v>0</v>
      </c>
      <c r="AK91" s="12">
        <f>SUM(Gosforth:Ermelo!AK91)</f>
        <v>0</v>
      </c>
      <c r="AL91" s="12">
        <f>SUM(Gosforth:Ermelo!AL91)</f>
        <v>0</v>
      </c>
      <c r="AM91" s="12">
        <f>SUM(Gosforth:Ermelo!AM91)</f>
        <v>0</v>
      </c>
      <c r="AN91" s="12">
        <f>SUM(Gosforth:Ermelo!AN91)</f>
        <v>0</v>
      </c>
      <c r="AO91" s="12">
        <f>SUM(Gosforth:Ermelo!AO91)</f>
        <v>0</v>
      </c>
      <c r="AP91" s="12">
        <f>SUM(Gosforth:Ermelo!AP91)</f>
        <v>0</v>
      </c>
      <c r="AQ91" s="12">
        <f>SUM(Gosforth:Ermelo!AQ91)</f>
        <v>0</v>
      </c>
      <c r="AR91" s="12">
        <f>SUM(Gosforth:Ermelo!AR91)</f>
        <v>0</v>
      </c>
      <c r="AS91" s="13">
        <f>SUM(Gosforth:Ermelo!AS91)</f>
        <v>0</v>
      </c>
      <c r="AT91" s="14">
        <f>SUM(Gosforth:Ermelo!AT91)</f>
        <v>0</v>
      </c>
      <c r="AU91" s="12">
        <f>SUM(Gosforth:Ermelo!AU91)</f>
        <v>0</v>
      </c>
      <c r="AV91" s="12">
        <f>SUM(Gosforth:Ermelo!AV91)</f>
        <v>0</v>
      </c>
      <c r="AW91" s="12">
        <f>SUM(Gosforth:Ermelo!AW91)</f>
        <v>0</v>
      </c>
      <c r="AX91" s="12">
        <f>SUM(Gosforth:Ermelo!AX91)</f>
        <v>0</v>
      </c>
      <c r="AY91" s="12">
        <f>SUM(Gosforth:Ermelo!AY91)</f>
        <v>0</v>
      </c>
      <c r="AZ91" s="12">
        <f>SUM(Gosforth:Ermelo!AZ91)</f>
        <v>0</v>
      </c>
      <c r="BA91" s="12">
        <f>SUM(Gosforth:Ermelo!BA91)</f>
        <v>0</v>
      </c>
      <c r="BB91" s="12">
        <f>SUM(Gosforth:Ermelo!BB91)</f>
        <v>0</v>
      </c>
      <c r="BC91" s="12">
        <f>SUM(Gosforth:Ermelo!BC91)</f>
        <v>0</v>
      </c>
      <c r="BD91" s="12">
        <f>SUM(Gosforth:Ermelo!BD91)</f>
        <v>0</v>
      </c>
      <c r="BE91" s="13">
        <f>SUM(Gosforth:Ermelo!BE91)</f>
        <v>0</v>
      </c>
      <c r="BF91" s="14">
        <f>SUM(Gosforth:Ermelo!BF91)</f>
        <v>0</v>
      </c>
      <c r="BG91" s="12">
        <f>SUM(Gosforth:Ermelo!BG91)</f>
        <v>0</v>
      </c>
      <c r="BH91" s="12">
        <f>SUM(Gosforth:Ermelo!BH91)</f>
        <v>0</v>
      </c>
      <c r="BI91" s="12">
        <f>SUM(Gosforth:Ermelo!BI91)</f>
        <v>0</v>
      </c>
      <c r="BJ91" s="12">
        <f>SUM(Gosforth:Ermelo!BJ91)</f>
        <v>0</v>
      </c>
      <c r="BK91" s="12">
        <f>SUM(Gosforth:Ermelo!BK91)</f>
        <v>0</v>
      </c>
      <c r="BL91" s="12">
        <f>SUM(Gosforth:Ermelo!BL91)</f>
        <v>0</v>
      </c>
      <c r="BM91" s="12">
        <f>SUM(Gosforth:Ermelo!BM91)</f>
        <v>0</v>
      </c>
      <c r="BN91" s="12">
        <f>SUM(Gosforth:Ermelo!BN91)</f>
        <v>0</v>
      </c>
      <c r="BO91" s="12">
        <f>SUM(Gosforth:Ermelo!BO91)</f>
        <v>0</v>
      </c>
      <c r="BP91" s="12">
        <f>SUM(Gosforth:Ermelo!BP91)</f>
        <v>0</v>
      </c>
      <c r="BQ91" s="13">
        <f>SUM(Gosforth:Ermelo!BQ91)</f>
        <v>0</v>
      </c>
      <c r="BR91" s="14">
        <f>SUM(Gosforth:Ermelo!BR91)</f>
        <v>0</v>
      </c>
      <c r="BS91" s="12">
        <f>SUM(Gosforth:Ermelo!BS91)</f>
        <v>0</v>
      </c>
      <c r="BT91" s="12">
        <f>SUM(Gosforth:Ermelo!BT91)</f>
        <v>0</v>
      </c>
      <c r="BU91" s="12">
        <f>SUM(Gosforth:Ermelo!BU91)</f>
        <v>0</v>
      </c>
      <c r="BV91" s="12">
        <f>SUM(Gosforth:Ermelo!BV91)</f>
        <v>0</v>
      </c>
      <c r="BW91" s="12">
        <f>SUM(Gosforth:Ermelo!BW91)</f>
        <v>0</v>
      </c>
      <c r="BX91" s="12">
        <f>SUM(Gosforth:Ermelo!BX91)</f>
        <v>0</v>
      </c>
      <c r="BY91" s="12">
        <f>SUM(Gosforth:Ermelo!BY91)</f>
        <v>0</v>
      </c>
      <c r="BZ91" s="12">
        <f>SUM(Gosforth:Ermelo!BZ91)</f>
        <v>0</v>
      </c>
      <c r="CA91" s="12">
        <f>SUM(Gosforth:Ermelo!CA91)</f>
        <v>0</v>
      </c>
      <c r="CB91" s="12">
        <f>SUM(Gosforth:Ermelo!CB91)</f>
        <v>0</v>
      </c>
      <c r="CC91" s="13">
        <f>SUM(Gosforth:Ermelo!CC91)</f>
        <v>0</v>
      </c>
    </row>
    <row r="92" spans="1:81" ht="30">
      <c r="A92" s="141"/>
      <c r="B92" s="57" t="s">
        <v>174</v>
      </c>
      <c r="C92" s="58" t="s">
        <v>175</v>
      </c>
      <c r="D92" s="72" t="s">
        <v>53</v>
      </c>
      <c r="E92" s="74">
        <f>SUM(Gosforth:Ermelo!E92)</f>
        <v>40</v>
      </c>
      <c r="F92" s="227" t="b">
        <f>(Gosforth!G92+Dalpark!G92+Leandra!G92+Trichardt!G92+Ermelo!G92)=G92</f>
        <v>1</v>
      </c>
      <c r="G92" s="122">
        <f t="shared" si="56"/>
        <v>0</v>
      </c>
      <c r="H92" s="120">
        <f>SUM(Gosforth:Ermelo!H92)</f>
        <v>0</v>
      </c>
      <c r="I92" s="13">
        <f>SUM(Gosforth:Ermelo!I92)</f>
        <v>0</v>
      </c>
      <c r="J92" s="120">
        <f>SUM(Gosforth:Ermelo!J92)</f>
        <v>0</v>
      </c>
      <c r="K92" s="12">
        <f>SUM(Gosforth:Ermelo!K92)</f>
        <v>0</v>
      </c>
      <c r="L92" s="12">
        <f>SUM(Gosforth:Ermelo!L92)</f>
        <v>0</v>
      </c>
      <c r="M92" s="12">
        <f>SUM(Gosforth:Ermelo!M92)</f>
        <v>0</v>
      </c>
      <c r="N92" s="12">
        <f>SUM(Gosforth:Ermelo!N92)</f>
        <v>0</v>
      </c>
      <c r="O92" s="12">
        <f>SUM(Gosforth:Ermelo!O92)</f>
        <v>0</v>
      </c>
      <c r="P92" s="12">
        <f>SUM(Gosforth:Ermelo!P92)</f>
        <v>0</v>
      </c>
      <c r="Q92" s="12">
        <f>SUM(Gosforth:Ermelo!Q92)</f>
        <v>0</v>
      </c>
      <c r="R92" s="12">
        <f>SUM(Gosforth:Ermelo!R92)</f>
        <v>0</v>
      </c>
      <c r="S92" s="12">
        <f>SUM(Gosforth:Ermelo!S92)</f>
        <v>0</v>
      </c>
      <c r="T92" s="12">
        <f>SUM(Gosforth:Ermelo!T92)</f>
        <v>0</v>
      </c>
      <c r="U92" s="13">
        <f>SUM(Gosforth:Ermelo!U92)</f>
        <v>0</v>
      </c>
      <c r="V92" s="14">
        <f>SUM(Gosforth:Ermelo!V92)</f>
        <v>0</v>
      </c>
      <c r="W92" s="12">
        <f>SUM(Gosforth:Ermelo!W92)</f>
        <v>0</v>
      </c>
      <c r="X92" s="12">
        <f>SUM(Gosforth:Ermelo!X92)</f>
        <v>0</v>
      </c>
      <c r="Y92" s="12">
        <f>SUM(Gosforth:Ermelo!Y92)</f>
        <v>0</v>
      </c>
      <c r="Z92" s="12">
        <f>SUM(Gosforth:Ermelo!Z92)</f>
        <v>0</v>
      </c>
      <c r="AA92" s="12">
        <f>SUM(Gosforth:Ermelo!AA92)</f>
        <v>0</v>
      </c>
      <c r="AB92" s="12">
        <f>SUM(Gosforth:Ermelo!AB92)</f>
        <v>0</v>
      </c>
      <c r="AC92" s="12">
        <f>SUM(Gosforth:Ermelo!AC92)</f>
        <v>0</v>
      </c>
      <c r="AD92" s="12">
        <f>SUM(Gosforth:Ermelo!AD92)</f>
        <v>0</v>
      </c>
      <c r="AE92" s="12">
        <f>SUM(Gosforth:Ermelo!AE92)</f>
        <v>0</v>
      </c>
      <c r="AF92" s="12">
        <f>SUM(Gosforth:Ermelo!AF92)</f>
        <v>0</v>
      </c>
      <c r="AG92" s="13">
        <f>SUM(Gosforth:Ermelo!AG92)</f>
        <v>0</v>
      </c>
      <c r="AH92" s="14">
        <f>SUM(Gosforth:Ermelo!AH92)</f>
        <v>0</v>
      </c>
      <c r="AI92" s="12">
        <f>SUM(Gosforth:Ermelo!AI92)</f>
        <v>0</v>
      </c>
      <c r="AJ92" s="12">
        <f>SUM(Gosforth:Ermelo!AJ92)</f>
        <v>0</v>
      </c>
      <c r="AK92" s="12">
        <f>SUM(Gosforth:Ermelo!AK92)</f>
        <v>0</v>
      </c>
      <c r="AL92" s="12">
        <f>SUM(Gosforth:Ermelo!AL92)</f>
        <v>0</v>
      </c>
      <c r="AM92" s="12">
        <f>SUM(Gosforth:Ermelo!AM92)</f>
        <v>0</v>
      </c>
      <c r="AN92" s="12">
        <f>SUM(Gosforth:Ermelo!AN92)</f>
        <v>0</v>
      </c>
      <c r="AO92" s="12">
        <f>SUM(Gosforth:Ermelo!AO92)</f>
        <v>0</v>
      </c>
      <c r="AP92" s="12">
        <f>SUM(Gosforth:Ermelo!AP92)</f>
        <v>0</v>
      </c>
      <c r="AQ92" s="12">
        <f>SUM(Gosforth:Ermelo!AQ92)</f>
        <v>0</v>
      </c>
      <c r="AR92" s="12">
        <f>SUM(Gosforth:Ermelo!AR92)</f>
        <v>0</v>
      </c>
      <c r="AS92" s="13">
        <f>SUM(Gosforth:Ermelo!AS92)</f>
        <v>0</v>
      </c>
      <c r="AT92" s="14">
        <f>SUM(Gosforth:Ermelo!AT92)</f>
        <v>0</v>
      </c>
      <c r="AU92" s="12">
        <f>SUM(Gosforth:Ermelo!AU92)</f>
        <v>0</v>
      </c>
      <c r="AV92" s="12">
        <f>SUM(Gosforth:Ermelo!AV92)</f>
        <v>0</v>
      </c>
      <c r="AW92" s="12">
        <f>SUM(Gosforth:Ermelo!AW92)</f>
        <v>0</v>
      </c>
      <c r="AX92" s="12">
        <f>SUM(Gosforth:Ermelo!AX92)</f>
        <v>0</v>
      </c>
      <c r="AY92" s="12">
        <f>SUM(Gosforth:Ermelo!AY92)</f>
        <v>0</v>
      </c>
      <c r="AZ92" s="12">
        <f>SUM(Gosforth:Ermelo!AZ92)</f>
        <v>0</v>
      </c>
      <c r="BA92" s="12">
        <f>SUM(Gosforth:Ermelo!BA92)</f>
        <v>0</v>
      </c>
      <c r="BB92" s="12">
        <f>SUM(Gosforth:Ermelo!BB92)</f>
        <v>0</v>
      </c>
      <c r="BC92" s="12">
        <f>SUM(Gosforth:Ermelo!BC92)</f>
        <v>0</v>
      </c>
      <c r="BD92" s="12">
        <f>SUM(Gosforth:Ermelo!BD92)</f>
        <v>0</v>
      </c>
      <c r="BE92" s="13">
        <f>SUM(Gosforth:Ermelo!BE92)</f>
        <v>0</v>
      </c>
      <c r="BF92" s="14">
        <f>SUM(Gosforth:Ermelo!BF92)</f>
        <v>0</v>
      </c>
      <c r="BG92" s="12">
        <f>SUM(Gosforth:Ermelo!BG92)</f>
        <v>0</v>
      </c>
      <c r="BH92" s="12">
        <f>SUM(Gosforth:Ermelo!BH92)</f>
        <v>0</v>
      </c>
      <c r="BI92" s="12">
        <f>SUM(Gosforth:Ermelo!BI92)</f>
        <v>0</v>
      </c>
      <c r="BJ92" s="12">
        <f>SUM(Gosforth:Ermelo!BJ92)</f>
        <v>0</v>
      </c>
      <c r="BK92" s="12">
        <f>SUM(Gosforth:Ermelo!BK92)</f>
        <v>0</v>
      </c>
      <c r="BL92" s="12">
        <f>SUM(Gosforth:Ermelo!BL92)</f>
        <v>0</v>
      </c>
      <c r="BM92" s="12">
        <f>SUM(Gosforth:Ermelo!BM92)</f>
        <v>0</v>
      </c>
      <c r="BN92" s="12">
        <f>SUM(Gosforth:Ermelo!BN92)</f>
        <v>0</v>
      </c>
      <c r="BO92" s="12">
        <f>SUM(Gosforth:Ermelo!BO92)</f>
        <v>0</v>
      </c>
      <c r="BP92" s="12">
        <f>SUM(Gosforth:Ermelo!BP92)</f>
        <v>0</v>
      </c>
      <c r="BQ92" s="13">
        <f>SUM(Gosforth:Ermelo!BQ92)</f>
        <v>0</v>
      </c>
      <c r="BR92" s="14">
        <f>SUM(Gosforth:Ermelo!BR92)</f>
        <v>0</v>
      </c>
      <c r="BS92" s="12">
        <f>SUM(Gosforth:Ermelo!BS92)</f>
        <v>0</v>
      </c>
      <c r="BT92" s="12">
        <f>SUM(Gosforth:Ermelo!BT92)</f>
        <v>0</v>
      </c>
      <c r="BU92" s="12">
        <f>SUM(Gosforth:Ermelo!BU92)</f>
        <v>0</v>
      </c>
      <c r="BV92" s="12">
        <f>SUM(Gosforth:Ermelo!BV92)</f>
        <v>0</v>
      </c>
      <c r="BW92" s="12">
        <f>SUM(Gosforth:Ermelo!BW92)</f>
        <v>0</v>
      </c>
      <c r="BX92" s="12">
        <f>SUM(Gosforth:Ermelo!BX92)</f>
        <v>0</v>
      </c>
      <c r="BY92" s="12">
        <f>SUM(Gosforth:Ermelo!BY92)</f>
        <v>0</v>
      </c>
      <c r="BZ92" s="12">
        <f>SUM(Gosforth:Ermelo!BZ92)</f>
        <v>0</v>
      </c>
      <c r="CA92" s="12">
        <f>SUM(Gosforth:Ermelo!CA92)</f>
        <v>0</v>
      </c>
      <c r="CB92" s="12">
        <f>SUM(Gosforth:Ermelo!CB92)</f>
        <v>0</v>
      </c>
      <c r="CC92" s="13">
        <f>SUM(Gosforth:Ermelo!CC92)</f>
        <v>0</v>
      </c>
    </row>
    <row r="93" spans="1:81" ht="15">
      <c r="A93" s="141"/>
      <c r="B93" s="64" t="s">
        <v>176</v>
      </c>
      <c r="C93" s="312" t="s">
        <v>177</v>
      </c>
      <c r="D93" s="72"/>
      <c r="E93" s="74"/>
      <c r="F93" s="227"/>
      <c r="G93" s="122"/>
      <c r="H93" s="120"/>
      <c r="I93" s="13"/>
      <c r="J93" s="120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3"/>
      <c r="V93" s="14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3"/>
      <c r="AH93" s="14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3"/>
      <c r="AT93" s="14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3"/>
      <c r="BF93" s="14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3"/>
      <c r="BR93" s="14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3"/>
    </row>
    <row r="94" spans="1:81" ht="15">
      <c r="A94" s="141"/>
      <c r="B94" s="57" t="s">
        <v>178</v>
      </c>
      <c r="C94" s="58" t="str">
        <f>"Allowance for person- hours for variations -Project Manager ("&amp;E94&amp;" hours)"</f>
        <v>Allowance for person- hours for variations -Project Manager (500 hours)</v>
      </c>
      <c r="D94" s="72" t="s">
        <v>179</v>
      </c>
      <c r="E94" s="74">
        <f>SUM(Gosforth:Ermelo!E94)</f>
        <v>500</v>
      </c>
      <c r="F94" s="227" t="b">
        <f>(Gosforth!G94+Dalpark!G94+Leandra!G94+Trichardt!G94+Ermelo!G94)=G94</f>
        <v>1</v>
      </c>
      <c r="G94" s="122">
        <f t="shared" si="56"/>
        <v>0</v>
      </c>
      <c r="H94" s="120">
        <f>SUM(Gosforth:Ermelo!H94)</f>
        <v>0</v>
      </c>
      <c r="I94" s="13">
        <f>SUM(Gosforth:Ermelo!I94)</f>
        <v>0</v>
      </c>
      <c r="J94" s="120">
        <f>SUM(Gosforth:Ermelo!J94)</f>
        <v>0</v>
      </c>
      <c r="K94" s="12">
        <f>SUM(Gosforth:Ermelo!K94)</f>
        <v>0</v>
      </c>
      <c r="L94" s="12">
        <f>SUM(Gosforth:Ermelo!L94)</f>
        <v>0</v>
      </c>
      <c r="M94" s="12">
        <f>SUM(Gosforth:Ermelo!M94)</f>
        <v>0</v>
      </c>
      <c r="N94" s="12">
        <f>SUM(Gosforth:Ermelo!N94)</f>
        <v>0</v>
      </c>
      <c r="O94" s="12">
        <f>SUM(Gosforth:Ermelo!O94)</f>
        <v>0</v>
      </c>
      <c r="P94" s="12">
        <f>SUM(Gosforth:Ermelo!P94)</f>
        <v>0</v>
      </c>
      <c r="Q94" s="12">
        <f>SUM(Gosforth:Ermelo!Q94)</f>
        <v>0</v>
      </c>
      <c r="R94" s="12">
        <f>SUM(Gosforth:Ermelo!R94)</f>
        <v>0</v>
      </c>
      <c r="S94" s="12">
        <f>SUM(Gosforth:Ermelo!S94)</f>
        <v>0</v>
      </c>
      <c r="T94" s="12">
        <f>SUM(Gosforth:Ermelo!T94)</f>
        <v>0</v>
      </c>
      <c r="U94" s="13">
        <f>SUM(Gosforth:Ermelo!U94)</f>
        <v>0</v>
      </c>
      <c r="V94" s="14">
        <f>SUM(Gosforth:Ermelo!V94)</f>
        <v>0</v>
      </c>
      <c r="W94" s="12">
        <f>SUM(Gosforth:Ermelo!W94)</f>
        <v>0</v>
      </c>
      <c r="X94" s="12">
        <f>SUM(Gosforth:Ermelo!X94)</f>
        <v>0</v>
      </c>
      <c r="Y94" s="12">
        <f>SUM(Gosforth:Ermelo!Y94)</f>
        <v>0</v>
      </c>
      <c r="Z94" s="12">
        <f>SUM(Gosforth:Ermelo!Z94)</f>
        <v>0</v>
      </c>
      <c r="AA94" s="12">
        <f>SUM(Gosforth:Ermelo!AA94)</f>
        <v>0</v>
      </c>
      <c r="AB94" s="12">
        <f>SUM(Gosforth:Ermelo!AB94)</f>
        <v>0</v>
      </c>
      <c r="AC94" s="12">
        <f>SUM(Gosforth:Ermelo!AC94)</f>
        <v>0</v>
      </c>
      <c r="AD94" s="12">
        <f>SUM(Gosforth:Ermelo!AD94)</f>
        <v>0</v>
      </c>
      <c r="AE94" s="12">
        <f>SUM(Gosforth:Ermelo!AE94)</f>
        <v>0</v>
      </c>
      <c r="AF94" s="12">
        <f>SUM(Gosforth:Ermelo!AF94)</f>
        <v>0</v>
      </c>
      <c r="AG94" s="13">
        <f>SUM(Gosforth:Ermelo!AG94)</f>
        <v>0</v>
      </c>
      <c r="AH94" s="14">
        <f>SUM(Gosforth:Ermelo!AH94)</f>
        <v>0</v>
      </c>
      <c r="AI94" s="12">
        <f>SUM(Gosforth:Ermelo!AI94)</f>
        <v>0</v>
      </c>
      <c r="AJ94" s="12">
        <f>SUM(Gosforth:Ermelo!AJ94)</f>
        <v>0</v>
      </c>
      <c r="AK94" s="12">
        <f>SUM(Gosforth:Ermelo!AK94)</f>
        <v>0</v>
      </c>
      <c r="AL94" s="12">
        <f>SUM(Gosforth:Ermelo!AL94)</f>
        <v>0</v>
      </c>
      <c r="AM94" s="12">
        <f>SUM(Gosforth:Ermelo!AM94)</f>
        <v>0</v>
      </c>
      <c r="AN94" s="12">
        <f>SUM(Gosforth:Ermelo!AN94)</f>
        <v>0</v>
      </c>
      <c r="AO94" s="12">
        <f>SUM(Gosforth:Ermelo!AO94)</f>
        <v>0</v>
      </c>
      <c r="AP94" s="12">
        <f>SUM(Gosforth:Ermelo!AP94)</f>
        <v>0</v>
      </c>
      <c r="AQ94" s="12">
        <f>SUM(Gosforth:Ermelo!AQ94)</f>
        <v>0</v>
      </c>
      <c r="AR94" s="12">
        <f>SUM(Gosforth:Ermelo!AR94)</f>
        <v>0</v>
      </c>
      <c r="AS94" s="13">
        <f>SUM(Gosforth:Ermelo!AS94)</f>
        <v>0</v>
      </c>
      <c r="AT94" s="14">
        <f>SUM(Gosforth:Ermelo!AT94)</f>
        <v>0</v>
      </c>
      <c r="AU94" s="12">
        <f>SUM(Gosforth:Ermelo!AU94)</f>
        <v>0</v>
      </c>
      <c r="AV94" s="12">
        <f>SUM(Gosforth:Ermelo!AV94)</f>
        <v>0</v>
      </c>
      <c r="AW94" s="12">
        <f>SUM(Gosforth:Ermelo!AW94)</f>
        <v>0</v>
      </c>
      <c r="AX94" s="12">
        <f>SUM(Gosforth:Ermelo!AX94)</f>
        <v>0</v>
      </c>
      <c r="AY94" s="12">
        <f>SUM(Gosforth:Ermelo!AY94)</f>
        <v>0</v>
      </c>
      <c r="AZ94" s="12">
        <f>SUM(Gosforth:Ermelo!AZ94)</f>
        <v>0</v>
      </c>
      <c r="BA94" s="12">
        <f>SUM(Gosforth:Ermelo!BA94)</f>
        <v>0</v>
      </c>
      <c r="BB94" s="12">
        <f>SUM(Gosforth:Ermelo!BB94)</f>
        <v>0</v>
      </c>
      <c r="BC94" s="12">
        <f>SUM(Gosforth:Ermelo!BC94)</f>
        <v>0</v>
      </c>
      <c r="BD94" s="12">
        <f>SUM(Gosforth:Ermelo!BD94)</f>
        <v>0</v>
      </c>
      <c r="BE94" s="13">
        <f>SUM(Gosforth:Ermelo!BE94)</f>
        <v>0</v>
      </c>
      <c r="BF94" s="14">
        <f>SUM(Gosforth:Ermelo!BF94)</f>
        <v>0</v>
      </c>
      <c r="BG94" s="12">
        <f>SUM(Gosforth:Ermelo!BG94)</f>
        <v>0</v>
      </c>
      <c r="BH94" s="12">
        <f>SUM(Gosforth:Ermelo!BH94)</f>
        <v>0</v>
      </c>
      <c r="BI94" s="12">
        <f>SUM(Gosforth:Ermelo!BI94)</f>
        <v>0</v>
      </c>
      <c r="BJ94" s="12">
        <f>SUM(Gosforth:Ermelo!BJ94)</f>
        <v>0</v>
      </c>
      <c r="BK94" s="12">
        <f>SUM(Gosforth:Ermelo!BK94)</f>
        <v>0</v>
      </c>
      <c r="BL94" s="12">
        <f>SUM(Gosforth:Ermelo!BL94)</f>
        <v>0</v>
      </c>
      <c r="BM94" s="12">
        <f>SUM(Gosforth:Ermelo!BM94)</f>
        <v>0</v>
      </c>
      <c r="BN94" s="12">
        <f>SUM(Gosforth:Ermelo!BN94)</f>
        <v>0</v>
      </c>
      <c r="BO94" s="12">
        <f>SUM(Gosforth:Ermelo!BO94)</f>
        <v>0</v>
      </c>
      <c r="BP94" s="12">
        <f>SUM(Gosforth:Ermelo!BP94)</f>
        <v>0</v>
      </c>
      <c r="BQ94" s="13">
        <f>SUM(Gosforth:Ermelo!BQ94)</f>
        <v>0</v>
      </c>
      <c r="BR94" s="14">
        <f>SUM(Gosforth:Ermelo!BR94)</f>
        <v>0</v>
      </c>
      <c r="BS94" s="12">
        <f>SUM(Gosforth:Ermelo!BS94)</f>
        <v>0</v>
      </c>
      <c r="BT94" s="12">
        <f>SUM(Gosforth:Ermelo!BT94)</f>
        <v>0</v>
      </c>
      <c r="BU94" s="12">
        <f>SUM(Gosforth:Ermelo!BU94)</f>
        <v>0</v>
      </c>
      <c r="BV94" s="12">
        <f>SUM(Gosforth:Ermelo!BV94)</f>
        <v>0</v>
      </c>
      <c r="BW94" s="12">
        <f>SUM(Gosforth:Ermelo!BW94)</f>
        <v>0</v>
      </c>
      <c r="BX94" s="12">
        <f>SUM(Gosforth:Ermelo!BX94)</f>
        <v>0</v>
      </c>
      <c r="BY94" s="12">
        <f>SUM(Gosforth:Ermelo!BY94)</f>
        <v>0</v>
      </c>
      <c r="BZ94" s="12">
        <f>SUM(Gosforth:Ermelo!BZ94)</f>
        <v>0</v>
      </c>
      <c r="CA94" s="12">
        <f>SUM(Gosforth:Ermelo!CA94)</f>
        <v>0</v>
      </c>
      <c r="CB94" s="12">
        <f>SUM(Gosforth:Ermelo!CB94)</f>
        <v>0</v>
      </c>
      <c r="CC94" s="13">
        <f>SUM(Gosforth:Ermelo!CC94)</f>
        <v>0</v>
      </c>
    </row>
    <row r="95" spans="1:81" ht="15">
      <c r="A95" s="141"/>
      <c r="B95" s="57" t="s">
        <v>180</v>
      </c>
      <c r="C95" s="58" t="str">
        <f>"Allowance for person- hours for variations -Senior Hardware and/or Software Engineer ("&amp;E95&amp;" hours)"</f>
        <v>Allowance for person- hours for variations -Senior Hardware and/or Software Engineer (500 hours)</v>
      </c>
      <c r="D95" s="72" t="s">
        <v>179</v>
      </c>
      <c r="E95" s="74">
        <f>SUM(Gosforth:Ermelo!E95)</f>
        <v>500</v>
      </c>
      <c r="F95" s="227" t="b">
        <f>(Gosforth!G95+Dalpark!G95+Leandra!G95+Trichardt!G95+Ermelo!G95)=G95</f>
        <v>1</v>
      </c>
      <c r="G95" s="122">
        <f t="shared" si="56"/>
        <v>0</v>
      </c>
      <c r="H95" s="120">
        <f>SUM(Gosforth:Ermelo!H95)</f>
        <v>0</v>
      </c>
      <c r="I95" s="13">
        <f>SUM(Gosforth:Ermelo!I95)</f>
        <v>0</v>
      </c>
      <c r="J95" s="120">
        <f>SUM(Gosforth:Ermelo!J95)</f>
        <v>0</v>
      </c>
      <c r="K95" s="12">
        <f>SUM(Gosforth:Ermelo!K95)</f>
        <v>0</v>
      </c>
      <c r="L95" s="12">
        <f>SUM(Gosforth:Ermelo!L95)</f>
        <v>0</v>
      </c>
      <c r="M95" s="12">
        <f>SUM(Gosforth:Ermelo!M95)</f>
        <v>0</v>
      </c>
      <c r="N95" s="12">
        <f>SUM(Gosforth:Ermelo!N95)</f>
        <v>0</v>
      </c>
      <c r="O95" s="12">
        <f>SUM(Gosforth:Ermelo!O95)</f>
        <v>0</v>
      </c>
      <c r="P95" s="12">
        <f>SUM(Gosforth:Ermelo!P95)</f>
        <v>0</v>
      </c>
      <c r="Q95" s="12">
        <f>SUM(Gosforth:Ermelo!Q95)</f>
        <v>0</v>
      </c>
      <c r="R95" s="12">
        <f>SUM(Gosforth:Ermelo!R95)</f>
        <v>0</v>
      </c>
      <c r="S95" s="12">
        <f>SUM(Gosforth:Ermelo!S95)</f>
        <v>0</v>
      </c>
      <c r="T95" s="12">
        <f>SUM(Gosforth:Ermelo!T95)</f>
        <v>0</v>
      </c>
      <c r="U95" s="13">
        <f>SUM(Gosforth:Ermelo!U95)</f>
        <v>0</v>
      </c>
      <c r="V95" s="14">
        <f>SUM(Gosforth:Ermelo!V95)</f>
        <v>0</v>
      </c>
      <c r="W95" s="12">
        <f>SUM(Gosforth:Ermelo!W95)</f>
        <v>0</v>
      </c>
      <c r="X95" s="12">
        <f>SUM(Gosforth:Ermelo!X95)</f>
        <v>0</v>
      </c>
      <c r="Y95" s="12">
        <f>SUM(Gosforth:Ermelo!Y95)</f>
        <v>0</v>
      </c>
      <c r="Z95" s="12">
        <f>SUM(Gosforth:Ermelo!Z95)</f>
        <v>0</v>
      </c>
      <c r="AA95" s="12">
        <f>SUM(Gosforth:Ermelo!AA95)</f>
        <v>0</v>
      </c>
      <c r="AB95" s="12">
        <f>SUM(Gosforth:Ermelo!AB95)</f>
        <v>0</v>
      </c>
      <c r="AC95" s="12">
        <f>SUM(Gosforth:Ermelo!AC95)</f>
        <v>0</v>
      </c>
      <c r="AD95" s="12">
        <f>SUM(Gosforth:Ermelo!AD95)</f>
        <v>0</v>
      </c>
      <c r="AE95" s="12">
        <f>SUM(Gosforth:Ermelo!AE95)</f>
        <v>0</v>
      </c>
      <c r="AF95" s="12">
        <f>SUM(Gosforth:Ermelo!AF95)</f>
        <v>0</v>
      </c>
      <c r="AG95" s="13">
        <f>SUM(Gosforth:Ermelo!AG95)</f>
        <v>0</v>
      </c>
      <c r="AH95" s="14">
        <f>SUM(Gosforth:Ermelo!AH95)</f>
        <v>0</v>
      </c>
      <c r="AI95" s="12">
        <f>SUM(Gosforth:Ermelo!AI95)</f>
        <v>0</v>
      </c>
      <c r="AJ95" s="12">
        <f>SUM(Gosforth:Ermelo!AJ95)</f>
        <v>0</v>
      </c>
      <c r="AK95" s="12">
        <f>SUM(Gosforth:Ermelo!AK95)</f>
        <v>0</v>
      </c>
      <c r="AL95" s="12">
        <f>SUM(Gosforth:Ermelo!AL95)</f>
        <v>0</v>
      </c>
      <c r="AM95" s="12">
        <f>SUM(Gosforth:Ermelo!AM95)</f>
        <v>0</v>
      </c>
      <c r="AN95" s="12">
        <f>SUM(Gosforth:Ermelo!AN95)</f>
        <v>0</v>
      </c>
      <c r="AO95" s="12">
        <f>SUM(Gosforth:Ermelo!AO95)</f>
        <v>0</v>
      </c>
      <c r="AP95" s="12">
        <f>SUM(Gosforth:Ermelo!AP95)</f>
        <v>0</v>
      </c>
      <c r="AQ95" s="12">
        <f>SUM(Gosforth:Ermelo!AQ95)</f>
        <v>0</v>
      </c>
      <c r="AR95" s="12">
        <f>SUM(Gosforth:Ermelo!AR95)</f>
        <v>0</v>
      </c>
      <c r="AS95" s="13">
        <f>SUM(Gosforth:Ermelo!AS95)</f>
        <v>0</v>
      </c>
      <c r="AT95" s="14">
        <f>SUM(Gosforth:Ermelo!AT95)</f>
        <v>0</v>
      </c>
      <c r="AU95" s="12">
        <f>SUM(Gosforth:Ermelo!AU95)</f>
        <v>0</v>
      </c>
      <c r="AV95" s="12">
        <f>SUM(Gosforth:Ermelo!AV95)</f>
        <v>0</v>
      </c>
      <c r="AW95" s="12">
        <f>SUM(Gosforth:Ermelo!AW95)</f>
        <v>0</v>
      </c>
      <c r="AX95" s="12">
        <f>SUM(Gosforth:Ermelo!AX95)</f>
        <v>0</v>
      </c>
      <c r="AY95" s="12">
        <f>SUM(Gosforth:Ermelo!AY95)</f>
        <v>0</v>
      </c>
      <c r="AZ95" s="12">
        <f>SUM(Gosforth:Ermelo!AZ95)</f>
        <v>0</v>
      </c>
      <c r="BA95" s="12">
        <f>SUM(Gosforth:Ermelo!BA95)</f>
        <v>0</v>
      </c>
      <c r="BB95" s="12">
        <f>SUM(Gosforth:Ermelo!BB95)</f>
        <v>0</v>
      </c>
      <c r="BC95" s="12">
        <f>SUM(Gosforth:Ermelo!BC95)</f>
        <v>0</v>
      </c>
      <c r="BD95" s="12">
        <f>SUM(Gosforth:Ermelo!BD95)</f>
        <v>0</v>
      </c>
      <c r="BE95" s="13">
        <f>SUM(Gosforth:Ermelo!BE95)</f>
        <v>0</v>
      </c>
      <c r="BF95" s="14">
        <f>SUM(Gosforth:Ermelo!BF95)</f>
        <v>0</v>
      </c>
      <c r="BG95" s="12">
        <f>SUM(Gosforth:Ermelo!BG95)</f>
        <v>0</v>
      </c>
      <c r="BH95" s="12">
        <f>SUM(Gosforth:Ermelo!BH95)</f>
        <v>0</v>
      </c>
      <c r="BI95" s="12">
        <f>SUM(Gosforth:Ermelo!BI95)</f>
        <v>0</v>
      </c>
      <c r="BJ95" s="12">
        <f>SUM(Gosforth:Ermelo!BJ95)</f>
        <v>0</v>
      </c>
      <c r="BK95" s="12">
        <f>SUM(Gosforth:Ermelo!BK95)</f>
        <v>0</v>
      </c>
      <c r="BL95" s="12">
        <f>SUM(Gosforth:Ermelo!BL95)</f>
        <v>0</v>
      </c>
      <c r="BM95" s="12">
        <f>SUM(Gosforth:Ermelo!BM95)</f>
        <v>0</v>
      </c>
      <c r="BN95" s="12">
        <f>SUM(Gosforth:Ermelo!BN95)</f>
        <v>0</v>
      </c>
      <c r="BO95" s="12">
        <f>SUM(Gosforth:Ermelo!BO95)</f>
        <v>0</v>
      </c>
      <c r="BP95" s="12">
        <f>SUM(Gosforth:Ermelo!BP95)</f>
        <v>0</v>
      </c>
      <c r="BQ95" s="13">
        <f>SUM(Gosforth:Ermelo!BQ95)</f>
        <v>0</v>
      </c>
      <c r="BR95" s="14">
        <f>SUM(Gosforth:Ermelo!BR95)</f>
        <v>0</v>
      </c>
      <c r="BS95" s="12">
        <f>SUM(Gosforth:Ermelo!BS95)</f>
        <v>0</v>
      </c>
      <c r="BT95" s="12">
        <f>SUM(Gosforth:Ermelo!BT95)</f>
        <v>0</v>
      </c>
      <c r="BU95" s="12">
        <f>SUM(Gosforth:Ermelo!BU95)</f>
        <v>0</v>
      </c>
      <c r="BV95" s="12">
        <f>SUM(Gosforth:Ermelo!BV95)</f>
        <v>0</v>
      </c>
      <c r="BW95" s="12">
        <f>SUM(Gosforth:Ermelo!BW95)</f>
        <v>0</v>
      </c>
      <c r="BX95" s="12">
        <f>SUM(Gosforth:Ermelo!BX95)</f>
        <v>0</v>
      </c>
      <c r="BY95" s="12">
        <f>SUM(Gosforth:Ermelo!BY95)</f>
        <v>0</v>
      </c>
      <c r="BZ95" s="12">
        <f>SUM(Gosforth:Ermelo!BZ95)</f>
        <v>0</v>
      </c>
      <c r="CA95" s="12">
        <f>SUM(Gosforth:Ermelo!CA95)</f>
        <v>0</v>
      </c>
      <c r="CB95" s="12">
        <f>SUM(Gosforth:Ermelo!CB95)</f>
        <v>0</v>
      </c>
      <c r="CC95" s="13">
        <f>SUM(Gosforth:Ermelo!CC95)</f>
        <v>0</v>
      </c>
    </row>
    <row r="96" spans="1:81" ht="15">
      <c r="A96" s="141"/>
      <c r="B96" s="57" t="s">
        <v>181</v>
      </c>
      <c r="C96" s="58" t="str">
        <f>"Allowance for person- hours for variations -Junior Hardware and/or Software Engineer ("&amp;E96&amp;" hours)"</f>
        <v>Allowance for person- hours for variations -Junior Hardware and/or Software Engineer (500 hours)</v>
      </c>
      <c r="D96" s="72" t="s">
        <v>179</v>
      </c>
      <c r="E96" s="74">
        <f>SUM(Gosforth:Ermelo!E96)</f>
        <v>500</v>
      </c>
      <c r="F96" s="227" t="b">
        <f>(Gosforth!G96+Dalpark!G96+Leandra!G96+Trichardt!G96+Ermelo!G96)=G96</f>
        <v>1</v>
      </c>
      <c r="G96" s="122">
        <f t="shared" si="56"/>
        <v>0</v>
      </c>
      <c r="H96" s="120">
        <f>SUM(Gosforth:Ermelo!H96)</f>
        <v>0</v>
      </c>
      <c r="I96" s="13">
        <f>SUM(Gosforth:Ermelo!I96)</f>
        <v>0</v>
      </c>
      <c r="J96" s="120">
        <f>SUM(Gosforth:Ermelo!J96)</f>
        <v>0</v>
      </c>
      <c r="K96" s="12">
        <f>SUM(Gosforth:Ermelo!K96)</f>
        <v>0</v>
      </c>
      <c r="L96" s="12">
        <f>SUM(Gosforth:Ermelo!L96)</f>
        <v>0</v>
      </c>
      <c r="M96" s="12">
        <f>SUM(Gosforth:Ermelo!M96)</f>
        <v>0</v>
      </c>
      <c r="N96" s="12">
        <f>SUM(Gosforth:Ermelo!N96)</f>
        <v>0</v>
      </c>
      <c r="O96" s="12">
        <f>SUM(Gosforth:Ermelo!O96)</f>
        <v>0</v>
      </c>
      <c r="P96" s="12">
        <f>SUM(Gosforth:Ermelo!P96)</f>
        <v>0</v>
      </c>
      <c r="Q96" s="12">
        <f>SUM(Gosforth:Ermelo!Q96)</f>
        <v>0</v>
      </c>
      <c r="R96" s="12">
        <f>SUM(Gosforth:Ermelo!R96)</f>
        <v>0</v>
      </c>
      <c r="S96" s="12">
        <f>SUM(Gosforth:Ermelo!S96)</f>
        <v>0</v>
      </c>
      <c r="T96" s="12">
        <f>SUM(Gosforth:Ermelo!T96)</f>
        <v>0</v>
      </c>
      <c r="U96" s="13">
        <f>SUM(Gosforth:Ermelo!U96)</f>
        <v>0</v>
      </c>
      <c r="V96" s="14">
        <f>SUM(Gosforth:Ermelo!V96)</f>
        <v>0</v>
      </c>
      <c r="W96" s="12">
        <f>SUM(Gosforth:Ermelo!W96)</f>
        <v>0</v>
      </c>
      <c r="X96" s="12">
        <f>SUM(Gosforth:Ermelo!X96)</f>
        <v>0</v>
      </c>
      <c r="Y96" s="12">
        <f>SUM(Gosforth:Ermelo!Y96)</f>
        <v>0</v>
      </c>
      <c r="Z96" s="12">
        <f>SUM(Gosforth:Ermelo!Z96)</f>
        <v>0</v>
      </c>
      <c r="AA96" s="12">
        <f>SUM(Gosforth:Ermelo!AA96)</f>
        <v>0</v>
      </c>
      <c r="AB96" s="12">
        <f>SUM(Gosforth:Ermelo!AB96)</f>
        <v>0</v>
      </c>
      <c r="AC96" s="12">
        <f>SUM(Gosforth:Ermelo!AC96)</f>
        <v>0</v>
      </c>
      <c r="AD96" s="12">
        <f>SUM(Gosforth:Ermelo!AD96)</f>
        <v>0</v>
      </c>
      <c r="AE96" s="12">
        <f>SUM(Gosforth:Ermelo!AE96)</f>
        <v>0</v>
      </c>
      <c r="AF96" s="12">
        <f>SUM(Gosforth:Ermelo!AF96)</f>
        <v>0</v>
      </c>
      <c r="AG96" s="13">
        <f>SUM(Gosforth:Ermelo!AG96)</f>
        <v>0</v>
      </c>
      <c r="AH96" s="14">
        <f>SUM(Gosforth:Ermelo!AH96)</f>
        <v>0</v>
      </c>
      <c r="AI96" s="12">
        <f>SUM(Gosforth:Ermelo!AI96)</f>
        <v>0</v>
      </c>
      <c r="AJ96" s="12">
        <f>SUM(Gosforth:Ermelo!AJ96)</f>
        <v>0</v>
      </c>
      <c r="AK96" s="12">
        <f>SUM(Gosforth:Ermelo!AK96)</f>
        <v>0</v>
      </c>
      <c r="AL96" s="12">
        <f>SUM(Gosforth:Ermelo!AL96)</f>
        <v>0</v>
      </c>
      <c r="AM96" s="12">
        <f>SUM(Gosforth:Ermelo!AM96)</f>
        <v>0</v>
      </c>
      <c r="AN96" s="12">
        <f>SUM(Gosforth:Ermelo!AN96)</f>
        <v>0</v>
      </c>
      <c r="AO96" s="12">
        <f>SUM(Gosforth:Ermelo!AO96)</f>
        <v>0</v>
      </c>
      <c r="AP96" s="12">
        <f>SUM(Gosforth:Ermelo!AP96)</f>
        <v>0</v>
      </c>
      <c r="AQ96" s="12">
        <f>SUM(Gosforth:Ermelo!AQ96)</f>
        <v>0</v>
      </c>
      <c r="AR96" s="12">
        <f>SUM(Gosforth:Ermelo!AR96)</f>
        <v>0</v>
      </c>
      <c r="AS96" s="13">
        <f>SUM(Gosforth:Ermelo!AS96)</f>
        <v>0</v>
      </c>
      <c r="AT96" s="14">
        <f>SUM(Gosforth:Ermelo!AT96)</f>
        <v>0</v>
      </c>
      <c r="AU96" s="12">
        <f>SUM(Gosforth:Ermelo!AU96)</f>
        <v>0</v>
      </c>
      <c r="AV96" s="12">
        <f>SUM(Gosforth:Ermelo!AV96)</f>
        <v>0</v>
      </c>
      <c r="AW96" s="12">
        <f>SUM(Gosforth:Ermelo!AW96)</f>
        <v>0</v>
      </c>
      <c r="AX96" s="12">
        <f>SUM(Gosforth:Ermelo!AX96)</f>
        <v>0</v>
      </c>
      <c r="AY96" s="12">
        <f>SUM(Gosforth:Ermelo!AY96)</f>
        <v>0</v>
      </c>
      <c r="AZ96" s="12">
        <f>SUM(Gosforth:Ermelo!AZ96)</f>
        <v>0</v>
      </c>
      <c r="BA96" s="12">
        <f>SUM(Gosforth:Ermelo!BA96)</f>
        <v>0</v>
      </c>
      <c r="BB96" s="12">
        <f>SUM(Gosforth:Ermelo!BB96)</f>
        <v>0</v>
      </c>
      <c r="BC96" s="12">
        <f>SUM(Gosforth:Ermelo!BC96)</f>
        <v>0</v>
      </c>
      <c r="BD96" s="12">
        <f>SUM(Gosforth:Ermelo!BD96)</f>
        <v>0</v>
      </c>
      <c r="BE96" s="13">
        <f>SUM(Gosforth:Ermelo!BE96)</f>
        <v>0</v>
      </c>
      <c r="BF96" s="14">
        <f>SUM(Gosforth:Ermelo!BF96)</f>
        <v>0</v>
      </c>
      <c r="BG96" s="12">
        <f>SUM(Gosforth:Ermelo!BG96)</f>
        <v>0</v>
      </c>
      <c r="BH96" s="12">
        <f>SUM(Gosforth:Ermelo!BH96)</f>
        <v>0</v>
      </c>
      <c r="BI96" s="12">
        <f>SUM(Gosforth:Ermelo!BI96)</f>
        <v>0</v>
      </c>
      <c r="BJ96" s="12">
        <f>SUM(Gosforth:Ermelo!BJ96)</f>
        <v>0</v>
      </c>
      <c r="BK96" s="12">
        <f>SUM(Gosforth:Ermelo!BK96)</f>
        <v>0</v>
      </c>
      <c r="BL96" s="12">
        <f>SUM(Gosforth:Ermelo!BL96)</f>
        <v>0</v>
      </c>
      <c r="BM96" s="12">
        <f>SUM(Gosforth:Ermelo!BM96)</f>
        <v>0</v>
      </c>
      <c r="BN96" s="12">
        <f>SUM(Gosforth:Ermelo!BN96)</f>
        <v>0</v>
      </c>
      <c r="BO96" s="12">
        <f>SUM(Gosforth:Ermelo!BO96)</f>
        <v>0</v>
      </c>
      <c r="BP96" s="12">
        <f>SUM(Gosforth:Ermelo!BP96)</f>
        <v>0</v>
      </c>
      <c r="BQ96" s="13">
        <f>SUM(Gosforth:Ermelo!BQ96)</f>
        <v>0</v>
      </c>
      <c r="BR96" s="14">
        <f>SUM(Gosforth:Ermelo!BR96)</f>
        <v>0</v>
      </c>
      <c r="BS96" s="12">
        <f>SUM(Gosforth:Ermelo!BS96)</f>
        <v>0</v>
      </c>
      <c r="BT96" s="12">
        <f>SUM(Gosforth:Ermelo!BT96)</f>
        <v>0</v>
      </c>
      <c r="BU96" s="12">
        <f>SUM(Gosforth:Ermelo!BU96)</f>
        <v>0</v>
      </c>
      <c r="BV96" s="12">
        <f>SUM(Gosforth:Ermelo!BV96)</f>
        <v>0</v>
      </c>
      <c r="BW96" s="12">
        <f>SUM(Gosforth:Ermelo!BW96)</f>
        <v>0</v>
      </c>
      <c r="BX96" s="12">
        <f>SUM(Gosforth:Ermelo!BX96)</f>
        <v>0</v>
      </c>
      <c r="BY96" s="12">
        <f>SUM(Gosforth:Ermelo!BY96)</f>
        <v>0</v>
      </c>
      <c r="BZ96" s="12">
        <f>SUM(Gosforth:Ermelo!BZ96)</f>
        <v>0</v>
      </c>
      <c r="CA96" s="12">
        <f>SUM(Gosforth:Ermelo!CA96)</f>
        <v>0</v>
      </c>
      <c r="CB96" s="12">
        <f>SUM(Gosforth:Ermelo!CB96)</f>
        <v>0</v>
      </c>
      <c r="CC96" s="13">
        <f>SUM(Gosforth:Ermelo!CC96)</f>
        <v>0</v>
      </c>
    </row>
    <row r="97" spans="1:81" ht="15">
      <c r="A97" s="141"/>
      <c r="B97" s="57" t="s">
        <v>182</v>
      </c>
      <c r="C97" s="58" t="str">
        <f>"Allowance for person- hours for variations -Installation and/or Training Manager ("&amp;E97&amp;" hours)"</f>
        <v>Allowance for person- hours for variations -Installation and/or Training Manager (500 hours)</v>
      </c>
      <c r="D97" s="72" t="s">
        <v>179</v>
      </c>
      <c r="E97" s="74">
        <f>SUM(Gosforth:Ermelo!E97)</f>
        <v>500</v>
      </c>
      <c r="F97" s="227" t="b">
        <f>(Gosforth!G97+Dalpark!G97+Leandra!G97+Trichardt!G97+Ermelo!G97)=G97</f>
        <v>1</v>
      </c>
      <c r="G97" s="122">
        <f t="shared" si="56"/>
        <v>0</v>
      </c>
      <c r="H97" s="120">
        <f>SUM(Gosforth:Ermelo!H97)</f>
        <v>0</v>
      </c>
      <c r="I97" s="13">
        <f>SUM(Gosforth:Ermelo!I97)</f>
        <v>0</v>
      </c>
      <c r="J97" s="120">
        <f>SUM(Gosforth:Ermelo!J97)</f>
        <v>0</v>
      </c>
      <c r="K97" s="12">
        <f>SUM(Gosforth:Ermelo!K97)</f>
        <v>0</v>
      </c>
      <c r="L97" s="12">
        <f>SUM(Gosforth:Ermelo!L97)</f>
        <v>0</v>
      </c>
      <c r="M97" s="12">
        <f>SUM(Gosforth:Ermelo!M97)</f>
        <v>0</v>
      </c>
      <c r="N97" s="12">
        <f>SUM(Gosforth:Ermelo!N97)</f>
        <v>0</v>
      </c>
      <c r="O97" s="12">
        <f>SUM(Gosforth:Ermelo!O97)</f>
        <v>0</v>
      </c>
      <c r="P97" s="12">
        <f>SUM(Gosforth:Ermelo!P97)</f>
        <v>0</v>
      </c>
      <c r="Q97" s="12">
        <f>SUM(Gosforth:Ermelo!Q97)</f>
        <v>0</v>
      </c>
      <c r="R97" s="12">
        <f>SUM(Gosforth:Ermelo!R97)</f>
        <v>0</v>
      </c>
      <c r="S97" s="12">
        <f>SUM(Gosforth:Ermelo!S97)</f>
        <v>0</v>
      </c>
      <c r="T97" s="12">
        <f>SUM(Gosforth:Ermelo!T97)</f>
        <v>0</v>
      </c>
      <c r="U97" s="13">
        <f>SUM(Gosforth:Ermelo!U97)</f>
        <v>0</v>
      </c>
      <c r="V97" s="14">
        <f>SUM(Gosforth:Ermelo!V97)</f>
        <v>0</v>
      </c>
      <c r="W97" s="12">
        <f>SUM(Gosforth:Ermelo!W97)</f>
        <v>0</v>
      </c>
      <c r="X97" s="12">
        <f>SUM(Gosforth:Ermelo!X97)</f>
        <v>0</v>
      </c>
      <c r="Y97" s="12">
        <f>SUM(Gosforth:Ermelo!Y97)</f>
        <v>0</v>
      </c>
      <c r="Z97" s="12">
        <f>SUM(Gosforth:Ermelo!Z97)</f>
        <v>0</v>
      </c>
      <c r="AA97" s="12">
        <f>SUM(Gosforth:Ermelo!AA97)</f>
        <v>0</v>
      </c>
      <c r="AB97" s="12">
        <f>SUM(Gosforth:Ermelo!AB97)</f>
        <v>0</v>
      </c>
      <c r="AC97" s="12">
        <f>SUM(Gosforth:Ermelo!AC97)</f>
        <v>0</v>
      </c>
      <c r="AD97" s="12">
        <f>SUM(Gosforth:Ermelo!AD97)</f>
        <v>0</v>
      </c>
      <c r="AE97" s="12">
        <f>SUM(Gosforth:Ermelo!AE97)</f>
        <v>0</v>
      </c>
      <c r="AF97" s="12">
        <f>SUM(Gosforth:Ermelo!AF97)</f>
        <v>0</v>
      </c>
      <c r="AG97" s="13">
        <f>SUM(Gosforth:Ermelo!AG97)</f>
        <v>0</v>
      </c>
      <c r="AH97" s="14">
        <f>SUM(Gosforth:Ermelo!AH97)</f>
        <v>0</v>
      </c>
      <c r="AI97" s="12">
        <f>SUM(Gosforth:Ermelo!AI97)</f>
        <v>0</v>
      </c>
      <c r="AJ97" s="12">
        <f>SUM(Gosforth:Ermelo!AJ97)</f>
        <v>0</v>
      </c>
      <c r="AK97" s="12">
        <f>SUM(Gosforth:Ermelo!AK97)</f>
        <v>0</v>
      </c>
      <c r="AL97" s="12">
        <f>SUM(Gosforth:Ermelo!AL97)</f>
        <v>0</v>
      </c>
      <c r="AM97" s="12">
        <f>SUM(Gosforth:Ermelo!AM97)</f>
        <v>0</v>
      </c>
      <c r="AN97" s="12">
        <f>SUM(Gosforth:Ermelo!AN97)</f>
        <v>0</v>
      </c>
      <c r="AO97" s="12">
        <f>SUM(Gosforth:Ermelo!AO97)</f>
        <v>0</v>
      </c>
      <c r="AP97" s="12">
        <f>SUM(Gosforth:Ermelo!AP97)</f>
        <v>0</v>
      </c>
      <c r="AQ97" s="12">
        <f>SUM(Gosforth:Ermelo!AQ97)</f>
        <v>0</v>
      </c>
      <c r="AR97" s="12">
        <f>SUM(Gosforth:Ermelo!AR97)</f>
        <v>0</v>
      </c>
      <c r="AS97" s="13">
        <f>SUM(Gosforth:Ermelo!AS97)</f>
        <v>0</v>
      </c>
      <c r="AT97" s="14">
        <f>SUM(Gosforth:Ermelo!AT97)</f>
        <v>0</v>
      </c>
      <c r="AU97" s="12">
        <f>SUM(Gosforth:Ermelo!AU97)</f>
        <v>0</v>
      </c>
      <c r="AV97" s="12">
        <f>SUM(Gosforth:Ermelo!AV97)</f>
        <v>0</v>
      </c>
      <c r="AW97" s="12">
        <f>SUM(Gosforth:Ermelo!AW97)</f>
        <v>0</v>
      </c>
      <c r="AX97" s="12">
        <f>SUM(Gosforth:Ermelo!AX97)</f>
        <v>0</v>
      </c>
      <c r="AY97" s="12">
        <f>SUM(Gosforth:Ermelo!AY97)</f>
        <v>0</v>
      </c>
      <c r="AZ97" s="12">
        <f>SUM(Gosforth:Ermelo!AZ97)</f>
        <v>0</v>
      </c>
      <c r="BA97" s="12">
        <f>SUM(Gosforth:Ermelo!BA97)</f>
        <v>0</v>
      </c>
      <c r="BB97" s="12">
        <f>SUM(Gosforth:Ermelo!BB97)</f>
        <v>0</v>
      </c>
      <c r="BC97" s="12">
        <f>SUM(Gosforth:Ermelo!BC97)</f>
        <v>0</v>
      </c>
      <c r="BD97" s="12">
        <f>SUM(Gosforth:Ermelo!BD97)</f>
        <v>0</v>
      </c>
      <c r="BE97" s="13">
        <f>SUM(Gosforth:Ermelo!BE97)</f>
        <v>0</v>
      </c>
      <c r="BF97" s="14">
        <f>SUM(Gosforth:Ermelo!BF97)</f>
        <v>0</v>
      </c>
      <c r="BG97" s="12">
        <f>SUM(Gosforth:Ermelo!BG97)</f>
        <v>0</v>
      </c>
      <c r="BH97" s="12">
        <f>SUM(Gosforth:Ermelo!BH97)</f>
        <v>0</v>
      </c>
      <c r="BI97" s="12">
        <f>SUM(Gosforth:Ermelo!BI97)</f>
        <v>0</v>
      </c>
      <c r="BJ97" s="12">
        <f>SUM(Gosforth:Ermelo!BJ97)</f>
        <v>0</v>
      </c>
      <c r="BK97" s="12">
        <f>SUM(Gosforth:Ermelo!BK97)</f>
        <v>0</v>
      </c>
      <c r="BL97" s="12">
        <f>SUM(Gosforth:Ermelo!BL97)</f>
        <v>0</v>
      </c>
      <c r="BM97" s="12">
        <f>SUM(Gosforth:Ermelo!BM97)</f>
        <v>0</v>
      </c>
      <c r="BN97" s="12">
        <f>SUM(Gosforth:Ermelo!BN97)</f>
        <v>0</v>
      </c>
      <c r="BO97" s="12">
        <f>SUM(Gosforth:Ermelo!BO97)</f>
        <v>0</v>
      </c>
      <c r="BP97" s="12">
        <f>SUM(Gosforth:Ermelo!BP97)</f>
        <v>0</v>
      </c>
      <c r="BQ97" s="13">
        <f>SUM(Gosforth:Ermelo!BQ97)</f>
        <v>0</v>
      </c>
      <c r="BR97" s="14">
        <f>SUM(Gosforth:Ermelo!BR97)</f>
        <v>0</v>
      </c>
      <c r="BS97" s="12">
        <f>SUM(Gosforth:Ermelo!BS97)</f>
        <v>0</v>
      </c>
      <c r="BT97" s="12">
        <f>SUM(Gosforth:Ermelo!BT97)</f>
        <v>0</v>
      </c>
      <c r="BU97" s="12">
        <f>SUM(Gosforth:Ermelo!BU97)</f>
        <v>0</v>
      </c>
      <c r="BV97" s="12">
        <f>SUM(Gosforth:Ermelo!BV97)</f>
        <v>0</v>
      </c>
      <c r="BW97" s="12">
        <f>SUM(Gosforth:Ermelo!BW97)</f>
        <v>0</v>
      </c>
      <c r="BX97" s="12">
        <f>SUM(Gosforth:Ermelo!BX97)</f>
        <v>0</v>
      </c>
      <c r="BY97" s="12">
        <f>SUM(Gosforth:Ermelo!BY97)</f>
        <v>0</v>
      </c>
      <c r="BZ97" s="12">
        <f>SUM(Gosforth:Ermelo!BZ97)</f>
        <v>0</v>
      </c>
      <c r="CA97" s="12">
        <f>SUM(Gosforth:Ermelo!CA97)</f>
        <v>0</v>
      </c>
      <c r="CB97" s="12">
        <f>SUM(Gosforth:Ermelo!CB97)</f>
        <v>0</v>
      </c>
      <c r="CC97" s="13">
        <f>SUM(Gosforth:Ermelo!CC97)</f>
        <v>0</v>
      </c>
    </row>
    <row r="98" spans="1:81" ht="15">
      <c r="A98" s="141"/>
      <c r="B98" s="57" t="s">
        <v>183</v>
      </c>
      <c r="C98" s="58" t="str">
        <f>"Allowance for person- hours for variations -Installer ("&amp;E98&amp;" hours)"</f>
        <v>Allowance for person- hours for variations -Installer (500 hours)</v>
      </c>
      <c r="D98" s="72" t="s">
        <v>179</v>
      </c>
      <c r="E98" s="74">
        <f>SUM(Gosforth:Ermelo!E98)</f>
        <v>500</v>
      </c>
      <c r="F98" s="227" t="b">
        <f>(Gosforth!G98+Dalpark!G98+Leandra!G98+Trichardt!G98+Ermelo!G98)=G98</f>
        <v>1</v>
      </c>
      <c r="G98" s="122">
        <f t="shared" si="56"/>
        <v>0</v>
      </c>
      <c r="H98" s="120">
        <f>SUM(Gosforth:Ermelo!H98)</f>
        <v>0</v>
      </c>
      <c r="I98" s="13">
        <f>SUM(Gosforth:Ermelo!I98)</f>
        <v>0</v>
      </c>
      <c r="J98" s="120">
        <f>SUM(Gosforth:Ermelo!J98)</f>
        <v>0</v>
      </c>
      <c r="K98" s="12">
        <f>SUM(Gosforth:Ermelo!K98)</f>
        <v>0</v>
      </c>
      <c r="L98" s="12">
        <f>SUM(Gosforth:Ermelo!L98)</f>
        <v>0</v>
      </c>
      <c r="M98" s="12">
        <f>SUM(Gosforth:Ermelo!M98)</f>
        <v>0</v>
      </c>
      <c r="N98" s="12">
        <f>SUM(Gosforth:Ermelo!N98)</f>
        <v>0</v>
      </c>
      <c r="O98" s="12">
        <f>SUM(Gosforth:Ermelo!O98)</f>
        <v>0</v>
      </c>
      <c r="P98" s="12">
        <f>SUM(Gosforth:Ermelo!P98)</f>
        <v>0</v>
      </c>
      <c r="Q98" s="12">
        <f>SUM(Gosforth:Ermelo!Q98)</f>
        <v>0</v>
      </c>
      <c r="R98" s="12">
        <f>SUM(Gosforth:Ermelo!R98)</f>
        <v>0</v>
      </c>
      <c r="S98" s="12">
        <f>SUM(Gosforth:Ermelo!S98)</f>
        <v>0</v>
      </c>
      <c r="T98" s="12">
        <f>SUM(Gosforth:Ermelo!T98)</f>
        <v>0</v>
      </c>
      <c r="U98" s="13">
        <f>SUM(Gosforth:Ermelo!U98)</f>
        <v>0</v>
      </c>
      <c r="V98" s="14">
        <f>SUM(Gosforth:Ermelo!V98)</f>
        <v>0</v>
      </c>
      <c r="W98" s="12">
        <f>SUM(Gosforth:Ermelo!W98)</f>
        <v>0</v>
      </c>
      <c r="X98" s="12">
        <f>SUM(Gosforth:Ermelo!X98)</f>
        <v>0</v>
      </c>
      <c r="Y98" s="12">
        <f>SUM(Gosforth:Ermelo!Y98)</f>
        <v>0</v>
      </c>
      <c r="Z98" s="12">
        <f>SUM(Gosforth:Ermelo!Z98)</f>
        <v>0</v>
      </c>
      <c r="AA98" s="12">
        <f>SUM(Gosforth:Ermelo!AA98)</f>
        <v>0</v>
      </c>
      <c r="AB98" s="12">
        <f>SUM(Gosforth:Ermelo!AB98)</f>
        <v>0</v>
      </c>
      <c r="AC98" s="12">
        <f>SUM(Gosforth:Ermelo!AC98)</f>
        <v>0</v>
      </c>
      <c r="AD98" s="12">
        <f>SUM(Gosforth:Ermelo!AD98)</f>
        <v>0</v>
      </c>
      <c r="AE98" s="12">
        <f>SUM(Gosforth:Ermelo!AE98)</f>
        <v>0</v>
      </c>
      <c r="AF98" s="12">
        <f>SUM(Gosforth:Ermelo!AF98)</f>
        <v>0</v>
      </c>
      <c r="AG98" s="13">
        <f>SUM(Gosforth:Ermelo!AG98)</f>
        <v>0</v>
      </c>
      <c r="AH98" s="14">
        <f>SUM(Gosforth:Ermelo!AH98)</f>
        <v>0</v>
      </c>
      <c r="AI98" s="12">
        <f>SUM(Gosforth:Ermelo!AI98)</f>
        <v>0</v>
      </c>
      <c r="AJ98" s="12">
        <f>SUM(Gosforth:Ermelo!AJ98)</f>
        <v>0</v>
      </c>
      <c r="AK98" s="12">
        <f>SUM(Gosforth:Ermelo!AK98)</f>
        <v>0</v>
      </c>
      <c r="AL98" s="12">
        <f>SUM(Gosforth:Ermelo!AL98)</f>
        <v>0</v>
      </c>
      <c r="AM98" s="12">
        <f>SUM(Gosforth:Ermelo!AM98)</f>
        <v>0</v>
      </c>
      <c r="AN98" s="12">
        <f>SUM(Gosforth:Ermelo!AN98)</f>
        <v>0</v>
      </c>
      <c r="AO98" s="12">
        <f>SUM(Gosforth:Ermelo!AO98)</f>
        <v>0</v>
      </c>
      <c r="AP98" s="12">
        <f>SUM(Gosforth:Ermelo!AP98)</f>
        <v>0</v>
      </c>
      <c r="AQ98" s="12">
        <f>SUM(Gosforth:Ermelo!AQ98)</f>
        <v>0</v>
      </c>
      <c r="AR98" s="12">
        <f>SUM(Gosforth:Ermelo!AR98)</f>
        <v>0</v>
      </c>
      <c r="AS98" s="13">
        <f>SUM(Gosforth:Ermelo!AS98)</f>
        <v>0</v>
      </c>
      <c r="AT98" s="14">
        <f>SUM(Gosforth:Ermelo!AT98)</f>
        <v>0</v>
      </c>
      <c r="AU98" s="12">
        <f>SUM(Gosforth:Ermelo!AU98)</f>
        <v>0</v>
      </c>
      <c r="AV98" s="12">
        <f>SUM(Gosforth:Ermelo!AV98)</f>
        <v>0</v>
      </c>
      <c r="AW98" s="12">
        <f>SUM(Gosforth:Ermelo!AW98)</f>
        <v>0</v>
      </c>
      <c r="AX98" s="12">
        <f>SUM(Gosforth:Ermelo!AX98)</f>
        <v>0</v>
      </c>
      <c r="AY98" s="12">
        <f>SUM(Gosforth:Ermelo!AY98)</f>
        <v>0</v>
      </c>
      <c r="AZ98" s="12">
        <f>SUM(Gosforth:Ermelo!AZ98)</f>
        <v>0</v>
      </c>
      <c r="BA98" s="12">
        <f>SUM(Gosforth:Ermelo!BA98)</f>
        <v>0</v>
      </c>
      <c r="BB98" s="12">
        <f>SUM(Gosforth:Ermelo!BB98)</f>
        <v>0</v>
      </c>
      <c r="BC98" s="12">
        <f>SUM(Gosforth:Ermelo!BC98)</f>
        <v>0</v>
      </c>
      <c r="BD98" s="12">
        <f>SUM(Gosforth:Ermelo!BD98)</f>
        <v>0</v>
      </c>
      <c r="BE98" s="13">
        <f>SUM(Gosforth:Ermelo!BE98)</f>
        <v>0</v>
      </c>
      <c r="BF98" s="14">
        <f>SUM(Gosforth:Ermelo!BF98)</f>
        <v>0</v>
      </c>
      <c r="BG98" s="12">
        <f>SUM(Gosforth:Ermelo!BG98)</f>
        <v>0</v>
      </c>
      <c r="BH98" s="12">
        <f>SUM(Gosforth:Ermelo!BH98)</f>
        <v>0</v>
      </c>
      <c r="BI98" s="12">
        <f>SUM(Gosforth:Ermelo!BI98)</f>
        <v>0</v>
      </c>
      <c r="BJ98" s="12">
        <f>SUM(Gosforth:Ermelo!BJ98)</f>
        <v>0</v>
      </c>
      <c r="BK98" s="12">
        <f>SUM(Gosforth:Ermelo!BK98)</f>
        <v>0</v>
      </c>
      <c r="BL98" s="12">
        <f>SUM(Gosforth:Ermelo!BL98)</f>
        <v>0</v>
      </c>
      <c r="BM98" s="12">
        <f>SUM(Gosforth:Ermelo!BM98)</f>
        <v>0</v>
      </c>
      <c r="BN98" s="12">
        <f>SUM(Gosforth:Ermelo!BN98)</f>
        <v>0</v>
      </c>
      <c r="BO98" s="12">
        <f>SUM(Gosforth:Ermelo!BO98)</f>
        <v>0</v>
      </c>
      <c r="BP98" s="12">
        <f>SUM(Gosforth:Ermelo!BP98)</f>
        <v>0</v>
      </c>
      <c r="BQ98" s="13">
        <f>SUM(Gosforth:Ermelo!BQ98)</f>
        <v>0</v>
      </c>
      <c r="BR98" s="14">
        <f>SUM(Gosforth:Ermelo!BR98)</f>
        <v>0</v>
      </c>
      <c r="BS98" s="12">
        <f>SUM(Gosforth:Ermelo!BS98)</f>
        <v>0</v>
      </c>
      <c r="BT98" s="12">
        <f>SUM(Gosforth:Ermelo!BT98)</f>
        <v>0</v>
      </c>
      <c r="BU98" s="12">
        <f>SUM(Gosforth:Ermelo!BU98)</f>
        <v>0</v>
      </c>
      <c r="BV98" s="12">
        <f>SUM(Gosforth:Ermelo!BV98)</f>
        <v>0</v>
      </c>
      <c r="BW98" s="12">
        <f>SUM(Gosforth:Ermelo!BW98)</f>
        <v>0</v>
      </c>
      <c r="BX98" s="12">
        <f>SUM(Gosforth:Ermelo!BX98)</f>
        <v>0</v>
      </c>
      <c r="BY98" s="12">
        <f>SUM(Gosforth:Ermelo!BY98)</f>
        <v>0</v>
      </c>
      <c r="BZ98" s="12">
        <f>SUM(Gosforth:Ermelo!BZ98)</f>
        <v>0</v>
      </c>
      <c r="CA98" s="12">
        <f>SUM(Gosforth:Ermelo!CA98)</f>
        <v>0</v>
      </c>
      <c r="CB98" s="12">
        <f>SUM(Gosforth:Ermelo!CB98)</f>
        <v>0</v>
      </c>
      <c r="CC98" s="13">
        <f>SUM(Gosforth:Ermelo!CC98)</f>
        <v>0</v>
      </c>
    </row>
    <row r="99" spans="1:81" ht="15">
      <c r="A99" s="141"/>
      <c r="B99" s="57" t="s">
        <v>184</v>
      </c>
      <c r="C99" s="58" t="str">
        <f>"Allowance for person- hours for variations -Labourer ("&amp;E99&amp;" hours)"</f>
        <v>Allowance for person- hours for variations -Labourer (500 hours)</v>
      </c>
      <c r="D99" s="72" t="s">
        <v>179</v>
      </c>
      <c r="E99" s="74">
        <f>SUM(Gosforth:Ermelo!E99)</f>
        <v>500</v>
      </c>
      <c r="F99" s="227" t="b">
        <f>(Gosforth!G99+Dalpark!G99+Leandra!G99+Trichardt!G99+Ermelo!G99)=G99</f>
        <v>1</v>
      </c>
      <c r="G99" s="122">
        <f t="shared" si="56"/>
        <v>0</v>
      </c>
      <c r="H99" s="120">
        <f>SUM(Gosforth:Ermelo!H99)</f>
        <v>0</v>
      </c>
      <c r="I99" s="13">
        <f>SUM(Gosforth:Ermelo!I99)</f>
        <v>0</v>
      </c>
      <c r="J99" s="120">
        <f>SUM(Gosforth:Ermelo!J99)</f>
        <v>0</v>
      </c>
      <c r="K99" s="12">
        <f>SUM(Gosforth:Ermelo!K99)</f>
        <v>0</v>
      </c>
      <c r="L99" s="12">
        <f>SUM(Gosforth:Ermelo!L99)</f>
        <v>0</v>
      </c>
      <c r="M99" s="12">
        <f>SUM(Gosforth:Ermelo!M99)</f>
        <v>0</v>
      </c>
      <c r="N99" s="12">
        <f>SUM(Gosforth:Ermelo!N99)</f>
        <v>0</v>
      </c>
      <c r="O99" s="12">
        <f>SUM(Gosforth:Ermelo!O99)</f>
        <v>0</v>
      </c>
      <c r="P99" s="12">
        <f>SUM(Gosforth:Ermelo!P99)</f>
        <v>0</v>
      </c>
      <c r="Q99" s="12">
        <f>SUM(Gosforth:Ermelo!Q99)</f>
        <v>0</v>
      </c>
      <c r="R99" s="12">
        <f>SUM(Gosforth:Ermelo!R99)</f>
        <v>0</v>
      </c>
      <c r="S99" s="12">
        <f>SUM(Gosforth:Ermelo!S99)</f>
        <v>0</v>
      </c>
      <c r="T99" s="12">
        <f>SUM(Gosforth:Ermelo!T99)</f>
        <v>0</v>
      </c>
      <c r="U99" s="13">
        <f>SUM(Gosforth:Ermelo!U99)</f>
        <v>0</v>
      </c>
      <c r="V99" s="14">
        <f>SUM(Gosforth:Ermelo!V99)</f>
        <v>0</v>
      </c>
      <c r="W99" s="12">
        <f>SUM(Gosforth:Ermelo!W99)</f>
        <v>0</v>
      </c>
      <c r="X99" s="12">
        <f>SUM(Gosforth:Ermelo!X99)</f>
        <v>0</v>
      </c>
      <c r="Y99" s="12">
        <f>SUM(Gosforth:Ermelo!Y99)</f>
        <v>0</v>
      </c>
      <c r="Z99" s="12">
        <f>SUM(Gosforth:Ermelo!Z99)</f>
        <v>0</v>
      </c>
      <c r="AA99" s="12">
        <f>SUM(Gosforth:Ermelo!AA99)</f>
        <v>0</v>
      </c>
      <c r="AB99" s="12">
        <f>SUM(Gosforth:Ermelo!AB99)</f>
        <v>0</v>
      </c>
      <c r="AC99" s="12">
        <f>SUM(Gosforth:Ermelo!AC99)</f>
        <v>0</v>
      </c>
      <c r="AD99" s="12">
        <f>SUM(Gosforth:Ermelo!AD99)</f>
        <v>0</v>
      </c>
      <c r="AE99" s="12">
        <f>SUM(Gosforth:Ermelo!AE99)</f>
        <v>0</v>
      </c>
      <c r="AF99" s="12">
        <f>SUM(Gosforth:Ermelo!AF99)</f>
        <v>0</v>
      </c>
      <c r="AG99" s="13">
        <f>SUM(Gosforth:Ermelo!AG99)</f>
        <v>0</v>
      </c>
      <c r="AH99" s="14">
        <f>SUM(Gosforth:Ermelo!AH99)</f>
        <v>0</v>
      </c>
      <c r="AI99" s="12">
        <f>SUM(Gosforth:Ermelo!AI99)</f>
        <v>0</v>
      </c>
      <c r="AJ99" s="12">
        <f>SUM(Gosforth:Ermelo!AJ99)</f>
        <v>0</v>
      </c>
      <c r="AK99" s="12">
        <f>SUM(Gosforth:Ermelo!AK99)</f>
        <v>0</v>
      </c>
      <c r="AL99" s="12">
        <f>SUM(Gosforth:Ermelo!AL99)</f>
        <v>0</v>
      </c>
      <c r="AM99" s="12">
        <f>SUM(Gosforth:Ermelo!AM99)</f>
        <v>0</v>
      </c>
      <c r="AN99" s="12">
        <f>SUM(Gosforth:Ermelo!AN99)</f>
        <v>0</v>
      </c>
      <c r="AO99" s="12">
        <f>SUM(Gosforth:Ermelo!AO99)</f>
        <v>0</v>
      </c>
      <c r="AP99" s="12">
        <f>SUM(Gosforth:Ermelo!AP99)</f>
        <v>0</v>
      </c>
      <c r="AQ99" s="12">
        <f>SUM(Gosforth:Ermelo!AQ99)</f>
        <v>0</v>
      </c>
      <c r="AR99" s="12">
        <f>SUM(Gosforth:Ermelo!AR99)</f>
        <v>0</v>
      </c>
      <c r="AS99" s="13">
        <f>SUM(Gosforth:Ermelo!AS99)</f>
        <v>0</v>
      </c>
      <c r="AT99" s="14">
        <f>SUM(Gosforth:Ermelo!AT99)</f>
        <v>0</v>
      </c>
      <c r="AU99" s="12">
        <f>SUM(Gosforth:Ermelo!AU99)</f>
        <v>0</v>
      </c>
      <c r="AV99" s="12">
        <f>SUM(Gosforth:Ermelo!AV99)</f>
        <v>0</v>
      </c>
      <c r="AW99" s="12">
        <f>SUM(Gosforth:Ermelo!AW99)</f>
        <v>0</v>
      </c>
      <c r="AX99" s="12">
        <f>SUM(Gosforth:Ermelo!AX99)</f>
        <v>0</v>
      </c>
      <c r="AY99" s="12">
        <f>SUM(Gosforth:Ermelo!AY99)</f>
        <v>0</v>
      </c>
      <c r="AZ99" s="12">
        <f>SUM(Gosforth:Ermelo!AZ99)</f>
        <v>0</v>
      </c>
      <c r="BA99" s="12">
        <f>SUM(Gosforth:Ermelo!BA99)</f>
        <v>0</v>
      </c>
      <c r="BB99" s="12">
        <f>SUM(Gosforth:Ermelo!BB99)</f>
        <v>0</v>
      </c>
      <c r="BC99" s="12">
        <f>SUM(Gosforth:Ermelo!BC99)</f>
        <v>0</v>
      </c>
      <c r="BD99" s="12">
        <f>SUM(Gosforth:Ermelo!BD99)</f>
        <v>0</v>
      </c>
      <c r="BE99" s="13">
        <f>SUM(Gosforth:Ermelo!BE99)</f>
        <v>0</v>
      </c>
      <c r="BF99" s="14">
        <f>SUM(Gosforth:Ermelo!BF99)</f>
        <v>0</v>
      </c>
      <c r="BG99" s="12">
        <f>SUM(Gosforth:Ermelo!BG99)</f>
        <v>0</v>
      </c>
      <c r="BH99" s="12">
        <f>SUM(Gosforth:Ermelo!BH99)</f>
        <v>0</v>
      </c>
      <c r="BI99" s="12">
        <f>SUM(Gosforth:Ermelo!BI99)</f>
        <v>0</v>
      </c>
      <c r="BJ99" s="12">
        <f>SUM(Gosforth:Ermelo!BJ99)</f>
        <v>0</v>
      </c>
      <c r="BK99" s="12">
        <f>SUM(Gosforth:Ermelo!BK99)</f>
        <v>0</v>
      </c>
      <c r="BL99" s="12">
        <f>SUM(Gosforth:Ermelo!BL99)</f>
        <v>0</v>
      </c>
      <c r="BM99" s="12">
        <f>SUM(Gosforth:Ermelo!BM99)</f>
        <v>0</v>
      </c>
      <c r="BN99" s="12">
        <f>SUM(Gosforth:Ermelo!BN99)</f>
        <v>0</v>
      </c>
      <c r="BO99" s="12">
        <f>SUM(Gosforth:Ermelo!BO99)</f>
        <v>0</v>
      </c>
      <c r="BP99" s="12">
        <f>SUM(Gosforth:Ermelo!BP99)</f>
        <v>0</v>
      </c>
      <c r="BQ99" s="13">
        <f>SUM(Gosforth:Ermelo!BQ99)</f>
        <v>0</v>
      </c>
      <c r="BR99" s="14">
        <f>SUM(Gosforth:Ermelo!BR99)</f>
        <v>0</v>
      </c>
      <c r="BS99" s="12">
        <f>SUM(Gosforth:Ermelo!BS99)</f>
        <v>0</v>
      </c>
      <c r="BT99" s="12">
        <f>SUM(Gosforth:Ermelo!BT99)</f>
        <v>0</v>
      </c>
      <c r="BU99" s="12">
        <f>SUM(Gosforth:Ermelo!BU99)</f>
        <v>0</v>
      </c>
      <c r="BV99" s="12">
        <f>SUM(Gosforth:Ermelo!BV99)</f>
        <v>0</v>
      </c>
      <c r="BW99" s="12">
        <f>SUM(Gosforth:Ermelo!BW99)</f>
        <v>0</v>
      </c>
      <c r="BX99" s="12">
        <f>SUM(Gosforth:Ermelo!BX99)</f>
        <v>0</v>
      </c>
      <c r="BY99" s="12">
        <f>SUM(Gosforth:Ermelo!BY99)</f>
        <v>0</v>
      </c>
      <c r="BZ99" s="12">
        <f>SUM(Gosforth:Ermelo!BZ99)</f>
        <v>0</v>
      </c>
      <c r="CA99" s="12">
        <f>SUM(Gosforth:Ermelo!CA99)</f>
        <v>0</v>
      </c>
      <c r="CB99" s="12">
        <f>SUM(Gosforth:Ermelo!CB99)</f>
        <v>0</v>
      </c>
      <c r="CC99" s="13">
        <f>SUM(Gosforth:Ermelo!CC99)</f>
        <v>0</v>
      </c>
    </row>
    <row r="100" spans="1:81" ht="15">
      <c r="A100" s="141"/>
      <c r="B100" s="57" t="s">
        <v>185</v>
      </c>
      <c r="C100" s="58" t="str">
        <f>"Allowance for person- hours for variations -Maintenance Technician ("&amp;E100&amp;" hours)"</f>
        <v>Allowance for person- hours for variations -Maintenance Technician (500 hours)</v>
      </c>
      <c r="D100" s="72" t="s">
        <v>179</v>
      </c>
      <c r="E100" s="74">
        <f>SUM(Gosforth:Ermelo!E100)</f>
        <v>500</v>
      </c>
      <c r="F100" s="227" t="b">
        <f>(Gosforth!G100+Dalpark!G100+Leandra!G100+Trichardt!G100+Ermelo!G100)=G100</f>
        <v>1</v>
      </c>
      <c r="G100" s="122">
        <f t="shared" si="56"/>
        <v>0</v>
      </c>
      <c r="H100" s="120">
        <f>SUM(Gosforth:Ermelo!H100)</f>
        <v>0</v>
      </c>
      <c r="I100" s="13">
        <f>SUM(Gosforth:Ermelo!I100)</f>
        <v>0</v>
      </c>
      <c r="J100" s="120">
        <f>SUM(Gosforth:Ermelo!J100)</f>
        <v>0</v>
      </c>
      <c r="K100" s="12">
        <f>SUM(Gosforth:Ermelo!K100)</f>
        <v>0</v>
      </c>
      <c r="L100" s="12">
        <f>SUM(Gosforth:Ermelo!L100)</f>
        <v>0</v>
      </c>
      <c r="M100" s="12">
        <f>SUM(Gosforth:Ermelo!M100)</f>
        <v>0</v>
      </c>
      <c r="N100" s="12">
        <f>SUM(Gosforth:Ermelo!N100)</f>
        <v>0</v>
      </c>
      <c r="O100" s="12">
        <f>SUM(Gosforth:Ermelo!O100)</f>
        <v>0</v>
      </c>
      <c r="P100" s="12">
        <f>SUM(Gosforth:Ermelo!P100)</f>
        <v>0</v>
      </c>
      <c r="Q100" s="12">
        <f>SUM(Gosforth:Ermelo!Q100)</f>
        <v>0</v>
      </c>
      <c r="R100" s="12">
        <f>SUM(Gosforth:Ermelo!R100)</f>
        <v>0</v>
      </c>
      <c r="S100" s="12">
        <f>SUM(Gosforth:Ermelo!S100)</f>
        <v>0</v>
      </c>
      <c r="T100" s="12">
        <f>SUM(Gosforth:Ermelo!T100)</f>
        <v>0</v>
      </c>
      <c r="U100" s="13">
        <f>SUM(Gosforth:Ermelo!U100)</f>
        <v>0</v>
      </c>
      <c r="V100" s="14">
        <f>SUM(Gosforth:Ermelo!V100)</f>
        <v>0</v>
      </c>
      <c r="W100" s="12">
        <f>SUM(Gosforth:Ermelo!W100)</f>
        <v>0</v>
      </c>
      <c r="X100" s="12">
        <f>SUM(Gosforth:Ermelo!X100)</f>
        <v>0</v>
      </c>
      <c r="Y100" s="12">
        <f>SUM(Gosforth:Ermelo!Y100)</f>
        <v>0</v>
      </c>
      <c r="Z100" s="12">
        <f>SUM(Gosforth:Ermelo!Z100)</f>
        <v>0</v>
      </c>
      <c r="AA100" s="12">
        <f>SUM(Gosforth:Ermelo!AA100)</f>
        <v>0</v>
      </c>
      <c r="AB100" s="12">
        <f>SUM(Gosforth:Ermelo!AB100)</f>
        <v>0</v>
      </c>
      <c r="AC100" s="12">
        <f>SUM(Gosforth:Ermelo!AC100)</f>
        <v>0</v>
      </c>
      <c r="AD100" s="12">
        <f>SUM(Gosforth:Ermelo!AD100)</f>
        <v>0</v>
      </c>
      <c r="AE100" s="12">
        <f>SUM(Gosforth:Ermelo!AE100)</f>
        <v>0</v>
      </c>
      <c r="AF100" s="12">
        <f>SUM(Gosforth:Ermelo!AF100)</f>
        <v>0</v>
      </c>
      <c r="AG100" s="13">
        <f>SUM(Gosforth:Ermelo!AG100)</f>
        <v>0</v>
      </c>
      <c r="AH100" s="14">
        <f>SUM(Gosforth:Ermelo!AH100)</f>
        <v>0</v>
      </c>
      <c r="AI100" s="12">
        <f>SUM(Gosforth:Ermelo!AI100)</f>
        <v>0</v>
      </c>
      <c r="AJ100" s="12">
        <f>SUM(Gosforth:Ermelo!AJ100)</f>
        <v>0</v>
      </c>
      <c r="AK100" s="12">
        <f>SUM(Gosforth:Ermelo!AK100)</f>
        <v>0</v>
      </c>
      <c r="AL100" s="12">
        <f>SUM(Gosforth:Ermelo!AL100)</f>
        <v>0</v>
      </c>
      <c r="AM100" s="12">
        <f>SUM(Gosforth:Ermelo!AM100)</f>
        <v>0</v>
      </c>
      <c r="AN100" s="12">
        <f>SUM(Gosforth:Ermelo!AN100)</f>
        <v>0</v>
      </c>
      <c r="AO100" s="12">
        <f>SUM(Gosforth:Ermelo!AO100)</f>
        <v>0</v>
      </c>
      <c r="AP100" s="12">
        <f>SUM(Gosforth:Ermelo!AP100)</f>
        <v>0</v>
      </c>
      <c r="AQ100" s="12">
        <f>SUM(Gosforth:Ermelo!AQ100)</f>
        <v>0</v>
      </c>
      <c r="AR100" s="12">
        <f>SUM(Gosforth:Ermelo!AR100)</f>
        <v>0</v>
      </c>
      <c r="AS100" s="13">
        <f>SUM(Gosforth:Ermelo!AS100)</f>
        <v>0</v>
      </c>
      <c r="AT100" s="14">
        <f>SUM(Gosforth:Ermelo!AT100)</f>
        <v>0</v>
      </c>
      <c r="AU100" s="12">
        <f>SUM(Gosforth:Ermelo!AU100)</f>
        <v>0</v>
      </c>
      <c r="AV100" s="12">
        <f>SUM(Gosforth:Ermelo!AV100)</f>
        <v>0</v>
      </c>
      <c r="AW100" s="12">
        <f>SUM(Gosforth:Ermelo!AW100)</f>
        <v>0</v>
      </c>
      <c r="AX100" s="12">
        <f>SUM(Gosforth:Ermelo!AX100)</f>
        <v>0</v>
      </c>
      <c r="AY100" s="12">
        <f>SUM(Gosforth:Ermelo!AY100)</f>
        <v>0</v>
      </c>
      <c r="AZ100" s="12">
        <f>SUM(Gosforth:Ermelo!AZ100)</f>
        <v>0</v>
      </c>
      <c r="BA100" s="12">
        <f>SUM(Gosforth:Ermelo!BA100)</f>
        <v>0</v>
      </c>
      <c r="BB100" s="12">
        <f>SUM(Gosforth:Ermelo!BB100)</f>
        <v>0</v>
      </c>
      <c r="BC100" s="12">
        <f>SUM(Gosforth:Ermelo!BC100)</f>
        <v>0</v>
      </c>
      <c r="BD100" s="12">
        <f>SUM(Gosforth:Ermelo!BD100)</f>
        <v>0</v>
      </c>
      <c r="BE100" s="13">
        <f>SUM(Gosforth:Ermelo!BE100)</f>
        <v>0</v>
      </c>
      <c r="BF100" s="14">
        <f>SUM(Gosforth:Ermelo!BF100)</f>
        <v>0</v>
      </c>
      <c r="BG100" s="12">
        <f>SUM(Gosforth:Ermelo!BG100)</f>
        <v>0</v>
      </c>
      <c r="BH100" s="12">
        <f>SUM(Gosforth:Ermelo!BH100)</f>
        <v>0</v>
      </c>
      <c r="BI100" s="12">
        <f>SUM(Gosforth:Ermelo!BI100)</f>
        <v>0</v>
      </c>
      <c r="BJ100" s="12">
        <f>SUM(Gosforth:Ermelo!BJ100)</f>
        <v>0</v>
      </c>
      <c r="BK100" s="12">
        <f>SUM(Gosforth:Ermelo!BK100)</f>
        <v>0</v>
      </c>
      <c r="BL100" s="12">
        <f>SUM(Gosforth:Ermelo!BL100)</f>
        <v>0</v>
      </c>
      <c r="BM100" s="12">
        <f>SUM(Gosforth:Ermelo!BM100)</f>
        <v>0</v>
      </c>
      <c r="BN100" s="12">
        <f>SUM(Gosforth:Ermelo!BN100)</f>
        <v>0</v>
      </c>
      <c r="BO100" s="12">
        <f>SUM(Gosforth:Ermelo!BO100)</f>
        <v>0</v>
      </c>
      <c r="BP100" s="12">
        <f>SUM(Gosforth:Ermelo!BP100)</f>
        <v>0</v>
      </c>
      <c r="BQ100" s="13">
        <f>SUM(Gosforth:Ermelo!BQ100)</f>
        <v>0</v>
      </c>
      <c r="BR100" s="14">
        <f>SUM(Gosforth:Ermelo!BR100)</f>
        <v>0</v>
      </c>
      <c r="BS100" s="12">
        <f>SUM(Gosforth:Ermelo!BS100)</f>
        <v>0</v>
      </c>
      <c r="BT100" s="12">
        <f>SUM(Gosforth:Ermelo!BT100)</f>
        <v>0</v>
      </c>
      <c r="BU100" s="12">
        <f>SUM(Gosforth:Ermelo!BU100)</f>
        <v>0</v>
      </c>
      <c r="BV100" s="12">
        <f>SUM(Gosforth:Ermelo!BV100)</f>
        <v>0</v>
      </c>
      <c r="BW100" s="12">
        <f>SUM(Gosforth:Ermelo!BW100)</f>
        <v>0</v>
      </c>
      <c r="BX100" s="12">
        <f>SUM(Gosforth:Ermelo!BX100)</f>
        <v>0</v>
      </c>
      <c r="BY100" s="12">
        <f>SUM(Gosforth:Ermelo!BY100)</f>
        <v>0</v>
      </c>
      <c r="BZ100" s="12">
        <f>SUM(Gosforth:Ermelo!BZ100)</f>
        <v>0</v>
      </c>
      <c r="CA100" s="12">
        <f>SUM(Gosforth:Ermelo!CA100)</f>
        <v>0</v>
      </c>
      <c r="CB100" s="12">
        <f>SUM(Gosforth:Ermelo!CB100)</f>
        <v>0</v>
      </c>
      <c r="CC100" s="13">
        <f>SUM(Gosforth:Ermelo!CC100)</f>
        <v>0</v>
      </c>
    </row>
    <row r="101" spans="1:81" ht="15">
      <c r="A101" s="141"/>
      <c r="B101" s="57" t="s">
        <v>186</v>
      </c>
      <c r="C101" s="58" t="str">
        <f>"Allowance for person- hours for variations -Trainer ("&amp;E101&amp;" hours)"</f>
        <v>Allowance for person- hours for variations -Trainer (500 hours)</v>
      </c>
      <c r="D101" s="72" t="s">
        <v>179</v>
      </c>
      <c r="E101" s="74">
        <f>SUM(Gosforth:Ermelo!E101)</f>
        <v>500</v>
      </c>
      <c r="F101" s="227" t="b">
        <f>(Gosforth!G101+Dalpark!G101+Leandra!G101+Trichardt!G101+Ermelo!G101)=G101</f>
        <v>1</v>
      </c>
      <c r="G101" s="122">
        <f t="shared" si="56"/>
        <v>0</v>
      </c>
      <c r="H101" s="120">
        <f>SUM(Gosforth:Ermelo!H101)</f>
        <v>0</v>
      </c>
      <c r="I101" s="13">
        <f>SUM(Gosforth:Ermelo!I101)</f>
        <v>0</v>
      </c>
      <c r="J101" s="120">
        <f>SUM(Gosforth:Ermelo!J101)</f>
        <v>0</v>
      </c>
      <c r="K101" s="12">
        <f>SUM(Gosforth:Ermelo!K101)</f>
        <v>0</v>
      </c>
      <c r="L101" s="12">
        <f>SUM(Gosforth:Ermelo!L101)</f>
        <v>0</v>
      </c>
      <c r="M101" s="12">
        <f>SUM(Gosforth:Ermelo!M101)</f>
        <v>0</v>
      </c>
      <c r="N101" s="12">
        <f>SUM(Gosforth:Ermelo!N101)</f>
        <v>0</v>
      </c>
      <c r="O101" s="12">
        <f>SUM(Gosforth:Ermelo!O101)</f>
        <v>0</v>
      </c>
      <c r="P101" s="12">
        <f>SUM(Gosforth:Ermelo!P101)</f>
        <v>0</v>
      </c>
      <c r="Q101" s="12">
        <f>SUM(Gosforth:Ermelo!Q101)</f>
        <v>0</v>
      </c>
      <c r="R101" s="12">
        <f>SUM(Gosforth:Ermelo!R101)</f>
        <v>0</v>
      </c>
      <c r="S101" s="12">
        <f>SUM(Gosforth:Ermelo!S101)</f>
        <v>0</v>
      </c>
      <c r="T101" s="12">
        <f>SUM(Gosforth:Ermelo!T101)</f>
        <v>0</v>
      </c>
      <c r="U101" s="13">
        <f>SUM(Gosforth:Ermelo!U101)</f>
        <v>0</v>
      </c>
      <c r="V101" s="14">
        <f>SUM(Gosforth:Ermelo!V101)</f>
        <v>0</v>
      </c>
      <c r="W101" s="12">
        <f>SUM(Gosforth:Ermelo!W101)</f>
        <v>0</v>
      </c>
      <c r="X101" s="12">
        <f>SUM(Gosforth:Ermelo!X101)</f>
        <v>0</v>
      </c>
      <c r="Y101" s="12">
        <f>SUM(Gosforth:Ermelo!Y101)</f>
        <v>0</v>
      </c>
      <c r="Z101" s="12">
        <f>SUM(Gosforth:Ermelo!Z101)</f>
        <v>0</v>
      </c>
      <c r="AA101" s="12">
        <f>SUM(Gosforth:Ermelo!AA101)</f>
        <v>0</v>
      </c>
      <c r="AB101" s="12">
        <f>SUM(Gosforth:Ermelo!AB101)</f>
        <v>0</v>
      </c>
      <c r="AC101" s="12">
        <f>SUM(Gosforth:Ermelo!AC101)</f>
        <v>0</v>
      </c>
      <c r="AD101" s="12">
        <f>SUM(Gosforth:Ermelo!AD101)</f>
        <v>0</v>
      </c>
      <c r="AE101" s="12">
        <f>SUM(Gosforth:Ermelo!AE101)</f>
        <v>0</v>
      </c>
      <c r="AF101" s="12">
        <f>SUM(Gosforth:Ermelo!AF101)</f>
        <v>0</v>
      </c>
      <c r="AG101" s="13">
        <f>SUM(Gosforth:Ermelo!AG101)</f>
        <v>0</v>
      </c>
      <c r="AH101" s="14">
        <f>SUM(Gosforth:Ermelo!AH101)</f>
        <v>0</v>
      </c>
      <c r="AI101" s="12">
        <f>SUM(Gosforth:Ermelo!AI101)</f>
        <v>0</v>
      </c>
      <c r="AJ101" s="12">
        <f>SUM(Gosforth:Ermelo!AJ101)</f>
        <v>0</v>
      </c>
      <c r="AK101" s="12">
        <f>SUM(Gosforth:Ermelo!AK101)</f>
        <v>0</v>
      </c>
      <c r="AL101" s="12">
        <f>SUM(Gosforth:Ermelo!AL101)</f>
        <v>0</v>
      </c>
      <c r="AM101" s="12">
        <f>SUM(Gosforth:Ermelo!AM101)</f>
        <v>0</v>
      </c>
      <c r="AN101" s="12">
        <f>SUM(Gosforth:Ermelo!AN101)</f>
        <v>0</v>
      </c>
      <c r="AO101" s="12">
        <f>SUM(Gosforth:Ermelo!AO101)</f>
        <v>0</v>
      </c>
      <c r="AP101" s="12">
        <f>SUM(Gosforth:Ermelo!AP101)</f>
        <v>0</v>
      </c>
      <c r="AQ101" s="12">
        <f>SUM(Gosforth:Ermelo!AQ101)</f>
        <v>0</v>
      </c>
      <c r="AR101" s="12">
        <f>SUM(Gosforth:Ermelo!AR101)</f>
        <v>0</v>
      </c>
      <c r="AS101" s="13">
        <f>SUM(Gosforth:Ermelo!AS101)</f>
        <v>0</v>
      </c>
      <c r="AT101" s="14">
        <f>SUM(Gosforth:Ermelo!AT101)</f>
        <v>0</v>
      </c>
      <c r="AU101" s="12">
        <f>SUM(Gosforth:Ermelo!AU101)</f>
        <v>0</v>
      </c>
      <c r="AV101" s="12">
        <f>SUM(Gosforth:Ermelo!AV101)</f>
        <v>0</v>
      </c>
      <c r="AW101" s="12">
        <f>SUM(Gosforth:Ermelo!AW101)</f>
        <v>0</v>
      </c>
      <c r="AX101" s="12">
        <f>SUM(Gosforth:Ermelo!AX101)</f>
        <v>0</v>
      </c>
      <c r="AY101" s="12">
        <f>SUM(Gosforth:Ermelo!AY101)</f>
        <v>0</v>
      </c>
      <c r="AZ101" s="12">
        <f>SUM(Gosforth:Ermelo!AZ101)</f>
        <v>0</v>
      </c>
      <c r="BA101" s="12">
        <f>SUM(Gosforth:Ermelo!BA101)</f>
        <v>0</v>
      </c>
      <c r="BB101" s="12">
        <f>SUM(Gosforth:Ermelo!BB101)</f>
        <v>0</v>
      </c>
      <c r="BC101" s="12">
        <f>SUM(Gosforth:Ermelo!BC101)</f>
        <v>0</v>
      </c>
      <c r="BD101" s="12">
        <f>SUM(Gosforth:Ermelo!BD101)</f>
        <v>0</v>
      </c>
      <c r="BE101" s="13">
        <f>SUM(Gosforth:Ermelo!BE101)</f>
        <v>0</v>
      </c>
      <c r="BF101" s="14">
        <f>SUM(Gosforth:Ermelo!BF101)</f>
        <v>0</v>
      </c>
      <c r="BG101" s="12">
        <f>SUM(Gosforth:Ermelo!BG101)</f>
        <v>0</v>
      </c>
      <c r="BH101" s="12">
        <f>SUM(Gosforth:Ermelo!BH101)</f>
        <v>0</v>
      </c>
      <c r="BI101" s="12">
        <f>SUM(Gosforth:Ermelo!BI101)</f>
        <v>0</v>
      </c>
      <c r="BJ101" s="12">
        <f>SUM(Gosforth:Ermelo!BJ101)</f>
        <v>0</v>
      </c>
      <c r="BK101" s="12">
        <f>SUM(Gosforth:Ermelo!BK101)</f>
        <v>0</v>
      </c>
      <c r="BL101" s="12">
        <f>SUM(Gosforth:Ermelo!BL101)</f>
        <v>0</v>
      </c>
      <c r="BM101" s="12">
        <f>SUM(Gosforth:Ermelo!BM101)</f>
        <v>0</v>
      </c>
      <c r="BN101" s="12">
        <f>SUM(Gosforth:Ermelo!BN101)</f>
        <v>0</v>
      </c>
      <c r="BO101" s="12">
        <f>SUM(Gosforth:Ermelo!BO101)</f>
        <v>0</v>
      </c>
      <c r="BP101" s="12">
        <f>SUM(Gosforth:Ermelo!BP101)</f>
        <v>0</v>
      </c>
      <c r="BQ101" s="13">
        <f>SUM(Gosforth:Ermelo!BQ101)</f>
        <v>0</v>
      </c>
      <c r="BR101" s="14">
        <f>SUM(Gosforth:Ermelo!BR101)</f>
        <v>0</v>
      </c>
      <c r="BS101" s="12">
        <f>SUM(Gosforth:Ermelo!BS101)</f>
        <v>0</v>
      </c>
      <c r="BT101" s="12">
        <f>SUM(Gosforth:Ermelo!BT101)</f>
        <v>0</v>
      </c>
      <c r="BU101" s="12">
        <f>SUM(Gosforth:Ermelo!BU101)</f>
        <v>0</v>
      </c>
      <c r="BV101" s="12">
        <f>SUM(Gosforth:Ermelo!BV101)</f>
        <v>0</v>
      </c>
      <c r="BW101" s="12">
        <f>SUM(Gosforth:Ermelo!BW101)</f>
        <v>0</v>
      </c>
      <c r="BX101" s="12">
        <f>SUM(Gosforth:Ermelo!BX101)</f>
        <v>0</v>
      </c>
      <c r="BY101" s="12">
        <f>SUM(Gosforth:Ermelo!BY101)</f>
        <v>0</v>
      </c>
      <c r="BZ101" s="12">
        <f>SUM(Gosforth:Ermelo!BZ101)</f>
        <v>0</v>
      </c>
      <c r="CA101" s="12">
        <f>SUM(Gosforth:Ermelo!CA101)</f>
        <v>0</v>
      </c>
      <c r="CB101" s="12">
        <f>SUM(Gosforth:Ermelo!CB101)</f>
        <v>0</v>
      </c>
      <c r="CC101" s="13">
        <f>SUM(Gosforth:Ermelo!CC101)</f>
        <v>0</v>
      </c>
    </row>
    <row r="102" spans="1:81" ht="15">
      <c r="A102" s="141"/>
      <c r="B102" s="57" t="s">
        <v>187</v>
      </c>
      <c r="C102" s="58" t="str">
        <f>"Allowance for person- hours for variations -QA Manager ("&amp;E102&amp;" hours)"</f>
        <v>Allowance for person- hours for variations -QA Manager (500 hours)</v>
      </c>
      <c r="D102" s="72" t="s">
        <v>179</v>
      </c>
      <c r="E102" s="74">
        <f>SUM(Gosforth:Ermelo!E102)</f>
        <v>500</v>
      </c>
      <c r="F102" s="227" t="b">
        <f>(Gosforth!G102+Dalpark!G102+Leandra!G102+Trichardt!G102+Ermelo!G102)=G102</f>
        <v>1</v>
      </c>
      <c r="G102" s="122">
        <f t="shared" si="56"/>
        <v>0</v>
      </c>
      <c r="H102" s="120">
        <f>SUM(Gosforth:Ermelo!H102)</f>
        <v>0</v>
      </c>
      <c r="I102" s="13">
        <f>SUM(Gosforth:Ermelo!I102)</f>
        <v>0</v>
      </c>
      <c r="J102" s="120">
        <f>SUM(Gosforth:Ermelo!J102)</f>
        <v>0</v>
      </c>
      <c r="K102" s="12">
        <f>SUM(Gosforth:Ermelo!K102)</f>
        <v>0</v>
      </c>
      <c r="L102" s="12">
        <f>SUM(Gosforth:Ermelo!L102)</f>
        <v>0</v>
      </c>
      <c r="M102" s="12">
        <f>SUM(Gosforth:Ermelo!M102)</f>
        <v>0</v>
      </c>
      <c r="N102" s="12">
        <f>SUM(Gosforth:Ermelo!N102)</f>
        <v>0</v>
      </c>
      <c r="O102" s="12">
        <f>SUM(Gosforth:Ermelo!O102)</f>
        <v>0</v>
      </c>
      <c r="P102" s="12">
        <f>SUM(Gosforth:Ermelo!P102)</f>
        <v>0</v>
      </c>
      <c r="Q102" s="12">
        <f>SUM(Gosforth:Ermelo!Q102)</f>
        <v>0</v>
      </c>
      <c r="R102" s="12">
        <f>SUM(Gosforth:Ermelo!R102)</f>
        <v>0</v>
      </c>
      <c r="S102" s="12">
        <f>SUM(Gosforth:Ermelo!S102)</f>
        <v>0</v>
      </c>
      <c r="T102" s="12">
        <f>SUM(Gosforth:Ermelo!T102)</f>
        <v>0</v>
      </c>
      <c r="U102" s="13">
        <f>SUM(Gosforth:Ermelo!U102)</f>
        <v>0</v>
      </c>
      <c r="V102" s="14">
        <f>SUM(Gosforth:Ermelo!V102)</f>
        <v>0</v>
      </c>
      <c r="W102" s="12">
        <f>SUM(Gosforth:Ermelo!W102)</f>
        <v>0</v>
      </c>
      <c r="X102" s="12">
        <f>SUM(Gosforth:Ermelo!X102)</f>
        <v>0</v>
      </c>
      <c r="Y102" s="12">
        <f>SUM(Gosforth:Ermelo!Y102)</f>
        <v>0</v>
      </c>
      <c r="Z102" s="12">
        <f>SUM(Gosforth:Ermelo!Z102)</f>
        <v>0</v>
      </c>
      <c r="AA102" s="12">
        <f>SUM(Gosforth:Ermelo!AA102)</f>
        <v>0</v>
      </c>
      <c r="AB102" s="12">
        <f>SUM(Gosforth:Ermelo!AB102)</f>
        <v>0</v>
      </c>
      <c r="AC102" s="12">
        <f>SUM(Gosforth:Ermelo!AC102)</f>
        <v>0</v>
      </c>
      <c r="AD102" s="12">
        <f>SUM(Gosforth:Ermelo!AD102)</f>
        <v>0</v>
      </c>
      <c r="AE102" s="12">
        <f>SUM(Gosforth:Ermelo!AE102)</f>
        <v>0</v>
      </c>
      <c r="AF102" s="12">
        <f>SUM(Gosforth:Ermelo!AF102)</f>
        <v>0</v>
      </c>
      <c r="AG102" s="13">
        <f>SUM(Gosforth:Ermelo!AG102)</f>
        <v>0</v>
      </c>
      <c r="AH102" s="14">
        <f>SUM(Gosforth:Ermelo!AH102)</f>
        <v>0</v>
      </c>
      <c r="AI102" s="12">
        <f>SUM(Gosforth:Ermelo!AI102)</f>
        <v>0</v>
      </c>
      <c r="AJ102" s="12">
        <f>SUM(Gosforth:Ermelo!AJ102)</f>
        <v>0</v>
      </c>
      <c r="AK102" s="12">
        <f>SUM(Gosforth:Ermelo!AK102)</f>
        <v>0</v>
      </c>
      <c r="AL102" s="12">
        <f>SUM(Gosforth:Ermelo!AL102)</f>
        <v>0</v>
      </c>
      <c r="AM102" s="12">
        <f>SUM(Gosforth:Ermelo!AM102)</f>
        <v>0</v>
      </c>
      <c r="AN102" s="12">
        <f>SUM(Gosforth:Ermelo!AN102)</f>
        <v>0</v>
      </c>
      <c r="AO102" s="12">
        <f>SUM(Gosforth:Ermelo!AO102)</f>
        <v>0</v>
      </c>
      <c r="AP102" s="12">
        <f>SUM(Gosforth:Ermelo!AP102)</f>
        <v>0</v>
      </c>
      <c r="AQ102" s="12">
        <f>SUM(Gosforth:Ermelo!AQ102)</f>
        <v>0</v>
      </c>
      <c r="AR102" s="12">
        <f>SUM(Gosforth:Ermelo!AR102)</f>
        <v>0</v>
      </c>
      <c r="AS102" s="13">
        <f>SUM(Gosforth:Ermelo!AS102)</f>
        <v>0</v>
      </c>
      <c r="AT102" s="14">
        <f>SUM(Gosforth:Ermelo!AT102)</f>
        <v>0</v>
      </c>
      <c r="AU102" s="12">
        <f>SUM(Gosforth:Ermelo!AU102)</f>
        <v>0</v>
      </c>
      <c r="AV102" s="12">
        <f>SUM(Gosforth:Ermelo!AV102)</f>
        <v>0</v>
      </c>
      <c r="AW102" s="12">
        <f>SUM(Gosforth:Ermelo!AW102)</f>
        <v>0</v>
      </c>
      <c r="AX102" s="12">
        <f>SUM(Gosforth:Ermelo!AX102)</f>
        <v>0</v>
      </c>
      <c r="AY102" s="12">
        <f>SUM(Gosforth:Ermelo!AY102)</f>
        <v>0</v>
      </c>
      <c r="AZ102" s="12">
        <f>SUM(Gosforth:Ermelo!AZ102)</f>
        <v>0</v>
      </c>
      <c r="BA102" s="12">
        <f>SUM(Gosforth:Ermelo!BA102)</f>
        <v>0</v>
      </c>
      <c r="BB102" s="12">
        <f>SUM(Gosforth:Ermelo!BB102)</f>
        <v>0</v>
      </c>
      <c r="BC102" s="12">
        <f>SUM(Gosforth:Ermelo!BC102)</f>
        <v>0</v>
      </c>
      <c r="BD102" s="12">
        <f>SUM(Gosforth:Ermelo!BD102)</f>
        <v>0</v>
      </c>
      <c r="BE102" s="13">
        <f>SUM(Gosforth:Ermelo!BE102)</f>
        <v>0</v>
      </c>
      <c r="BF102" s="14">
        <f>SUM(Gosforth:Ermelo!BF102)</f>
        <v>0</v>
      </c>
      <c r="BG102" s="12">
        <f>SUM(Gosforth:Ermelo!BG102)</f>
        <v>0</v>
      </c>
      <c r="BH102" s="12">
        <f>SUM(Gosforth:Ermelo!BH102)</f>
        <v>0</v>
      </c>
      <c r="BI102" s="12">
        <f>SUM(Gosforth:Ermelo!BI102)</f>
        <v>0</v>
      </c>
      <c r="BJ102" s="12">
        <f>SUM(Gosforth:Ermelo!BJ102)</f>
        <v>0</v>
      </c>
      <c r="BK102" s="12">
        <f>SUM(Gosforth:Ermelo!BK102)</f>
        <v>0</v>
      </c>
      <c r="BL102" s="12">
        <f>SUM(Gosforth:Ermelo!BL102)</f>
        <v>0</v>
      </c>
      <c r="BM102" s="12">
        <f>SUM(Gosforth:Ermelo!BM102)</f>
        <v>0</v>
      </c>
      <c r="BN102" s="12">
        <f>SUM(Gosforth:Ermelo!BN102)</f>
        <v>0</v>
      </c>
      <c r="BO102" s="12">
        <f>SUM(Gosforth:Ermelo!BO102)</f>
        <v>0</v>
      </c>
      <c r="BP102" s="12">
        <f>SUM(Gosforth:Ermelo!BP102)</f>
        <v>0</v>
      </c>
      <c r="BQ102" s="13">
        <f>SUM(Gosforth:Ermelo!BQ102)</f>
        <v>0</v>
      </c>
      <c r="BR102" s="14">
        <f>SUM(Gosforth:Ermelo!BR102)</f>
        <v>0</v>
      </c>
      <c r="BS102" s="12">
        <f>SUM(Gosforth:Ermelo!BS102)</f>
        <v>0</v>
      </c>
      <c r="BT102" s="12">
        <f>SUM(Gosforth:Ermelo!BT102)</f>
        <v>0</v>
      </c>
      <c r="BU102" s="12">
        <f>SUM(Gosforth:Ermelo!BU102)</f>
        <v>0</v>
      </c>
      <c r="BV102" s="12">
        <f>SUM(Gosforth:Ermelo!BV102)</f>
        <v>0</v>
      </c>
      <c r="BW102" s="12">
        <f>SUM(Gosforth:Ermelo!BW102)</f>
        <v>0</v>
      </c>
      <c r="BX102" s="12">
        <f>SUM(Gosforth:Ermelo!BX102)</f>
        <v>0</v>
      </c>
      <c r="BY102" s="12">
        <f>SUM(Gosforth:Ermelo!BY102)</f>
        <v>0</v>
      </c>
      <c r="BZ102" s="12">
        <f>SUM(Gosforth:Ermelo!BZ102)</f>
        <v>0</v>
      </c>
      <c r="CA102" s="12">
        <f>SUM(Gosforth:Ermelo!CA102)</f>
        <v>0</v>
      </c>
      <c r="CB102" s="12">
        <f>SUM(Gosforth:Ermelo!CB102)</f>
        <v>0</v>
      </c>
      <c r="CC102" s="13">
        <f>SUM(Gosforth:Ermelo!CC102)</f>
        <v>0</v>
      </c>
    </row>
    <row r="103" spans="1:81" ht="15">
      <c r="A103" s="141"/>
      <c r="B103" s="57" t="s">
        <v>188</v>
      </c>
      <c r="C103" s="58" t="str">
        <f>"Allowance for person- hours for variations -Testers ("&amp;E103&amp;" hours)"</f>
        <v>Allowance for person- hours for variations -Testers (500 hours)</v>
      </c>
      <c r="D103" s="72" t="s">
        <v>179</v>
      </c>
      <c r="E103" s="74">
        <f>SUM(Gosforth:Ermelo!E103)</f>
        <v>500</v>
      </c>
      <c r="F103" s="227" t="b">
        <f>(Gosforth!G103+Dalpark!G103+Leandra!G103+Trichardt!G103+Ermelo!G103)=G103</f>
        <v>1</v>
      </c>
      <c r="G103" s="122">
        <f t="shared" si="56"/>
        <v>0</v>
      </c>
      <c r="H103" s="120">
        <f>SUM(Gosforth:Ermelo!H103)</f>
        <v>0</v>
      </c>
      <c r="I103" s="13">
        <f>SUM(Gosforth:Ermelo!I103)</f>
        <v>0</v>
      </c>
      <c r="J103" s="120">
        <f>SUM(Gosforth:Ermelo!J103)</f>
        <v>0</v>
      </c>
      <c r="K103" s="12">
        <f>SUM(Gosforth:Ermelo!K103)</f>
        <v>0</v>
      </c>
      <c r="L103" s="12">
        <f>SUM(Gosforth:Ermelo!L103)</f>
        <v>0</v>
      </c>
      <c r="M103" s="12">
        <f>SUM(Gosforth:Ermelo!M103)</f>
        <v>0</v>
      </c>
      <c r="N103" s="12">
        <f>SUM(Gosforth:Ermelo!N103)</f>
        <v>0</v>
      </c>
      <c r="O103" s="12">
        <f>SUM(Gosforth:Ermelo!O103)</f>
        <v>0</v>
      </c>
      <c r="P103" s="12">
        <f>SUM(Gosforth:Ermelo!P103)</f>
        <v>0</v>
      </c>
      <c r="Q103" s="12">
        <f>SUM(Gosforth:Ermelo!Q103)</f>
        <v>0</v>
      </c>
      <c r="R103" s="12">
        <f>SUM(Gosforth:Ermelo!R103)</f>
        <v>0</v>
      </c>
      <c r="S103" s="12">
        <f>SUM(Gosforth:Ermelo!S103)</f>
        <v>0</v>
      </c>
      <c r="T103" s="12">
        <f>SUM(Gosforth:Ermelo!T103)</f>
        <v>0</v>
      </c>
      <c r="U103" s="13">
        <f>SUM(Gosforth:Ermelo!U103)</f>
        <v>0</v>
      </c>
      <c r="V103" s="14">
        <f>SUM(Gosforth:Ermelo!V103)</f>
        <v>0</v>
      </c>
      <c r="W103" s="12">
        <f>SUM(Gosforth:Ermelo!W103)</f>
        <v>0</v>
      </c>
      <c r="X103" s="12">
        <f>SUM(Gosforth:Ermelo!X103)</f>
        <v>0</v>
      </c>
      <c r="Y103" s="12">
        <f>SUM(Gosforth:Ermelo!Y103)</f>
        <v>0</v>
      </c>
      <c r="Z103" s="12">
        <f>SUM(Gosforth:Ermelo!Z103)</f>
        <v>0</v>
      </c>
      <c r="AA103" s="12">
        <f>SUM(Gosforth:Ermelo!AA103)</f>
        <v>0</v>
      </c>
      <c r="AB103" s="12">
        <f>SUM(Gosforth:Ermelo!AB103)</f>
        <v>0</v>
      </c>
      <c r="AC103" s="12">
        <f>SUM(Gosforth:Ermelo!AC103)</f>
        <v>0</v>
      </c>
      <c r="AD103" s="12">
        <f>SUM(Gosforth:Ermelo!AD103)</f>
        <v>0</v>
      </c>
      <c r="AE103" s="12">
        <f>SUM(Gosforth:Ermelo!AE103)</f>
        <v>0</v>
      </c>
      <c r="AF103" s="12">
        <f>SUM(Gosforth:Ermelo!AF103)</f>
        <v>0</v>
      </c>
      <c r="AG103" s="13">
        <f>SUM(Gosforth:Ermelo!AG103)</f>
        <v>0</v>
      </c>
      <c r="AH103" s="14">
        <f>SUM(Gosforth:Ermelo!AH103)</f>
        <v>0</v>
      </c>
      <c r="AI103" s="12">
        <f>SUM(Gosforth:Ermelo!AI103)</f>
        <v>0</v>
      </c>
      <c r="AJ103" s="12">
        <f>SUM(Gosforth:Ermelo!AJ103)</f>
        <v>0</v>
      </c>
      <c r="AK103" s="12">
        <f>SUM(Gosforth:Ermelo!AK103)</f>
        <v>0</v>
      </c>
      <c r="AL103" s="12">
        <f>SUM(Gosforth:Ermelo!AL103)</f>
        <v>0</v>
      </c>
      <c r="AM103" s="12">
        <f>SUM(Gosforth:Ermelo!AM103)</f>
        <v>0</v>
      </c>
      <c r="AN103" s="12">
        <f>SUM(Gosforth:Ermelo!AN103)</f>
        <v>0</v>
      </c>
      <c r="AO103" s="12">
        <f>SUM(Gosforth:Ermelo!AO103)</f>
        <v>0</v>
      </c>
      <c r="AP103" s="12">
        <f>SUM(Gosforth:Ermelo!AP103)</f>
        <v>0</v>
      </c>
      <c r="AQ103" s="12">
        <f>SUM(Gosforth:Ermelo!AQ103)</f>
        <v>0</v>
      </c>
      <c r="AR103" s="12">
        <f>SUM(Gosforth:Ermelo!AR103)</f>
        <v>0</v>
      </c>
      <c r="AS103" s="13">
        <f>SUM(Gosforth:Ermelo!AS103)</f>
        <v>0</v>
      </c>
      <c r="AT103" s="14">
        <f>SUM(Gosforth:Ermelo!AT103)</f>
        <v>0</v>
      </c>
      <c r="AU103" s="12">
        <f>SUM(Gosforth:Ermelo!AU103)</f>
        <v>0</v>
      </c>
      <c r="AV103" s="12">
        <f>SUM(Gosforth:Ermelo!AV103)</f>
        <v>0</v>
      </c>
      <c r="AW103" s="12">
        <f>SUM(Gosforth:Ermelo!AW103)</f>
        <v>0</v>
      </c>
      <c r="AX103" s="12">
        <f>SUM(Gosforth:Ermelo!AX103)</f>
        <v>0</v>
      </c>
      <c r="AY103" s="12">
        <f>SUM(Gosforth:Ermelo!AY103)</f>
        <v>0</v>
      </c>
      <c r="AZ103" s="12">
        <f>SUM(Gosforth:Ermelo!AZ103)</f>
        <v>0</v>
      </c>
      <c r="BA103" s="12">
        <f>SUM(Gosforth:Ermelo!BA103)</f>
        <v>0</v>
      </c>
      <c r="BB103" s="12">
        <f>SUM(Gosforth:Ermelo!BB103)</f>
        <v>0</v>
      </c>
      <c r="BC103" s="12">
        <f>SUM(Gosforth:Ermelo!BC103)</f>
        <v>0</v>
      </c>
      <c r="BD103" s="12">
        <f>SUM(Gosforth:Ermelo!BD103)</f>
        <v>0</v>
      </c>
      <c r="BE103" s="13">
        <f>SUM(Gosforth:Ermelo!BE103)</f>
        <v>0</v>
      </c>
      <c r="BF103" s="14">
        <f>SUM(Gosforth:Ermelo!BF103)</f>
        <v>0</v>
      </c>
      <c r="BG103" s="12">
        <f>SUM(Gosforth:Ermelo!BG103)</f>
        <v>0</v>
      </c>
      <c r="BH103" s="12">
        <f>SUM(Gosforth:Ermelo!BH103)</f>
        <v>0</v>
      </c>
      <c r="BI103" s="12">
        <f>SUM(Gosforth:Ermelo!BI103)</f>
        <v>0</v>
      </c>
      <c r="BJ103" s="12">
        <f>SUM(Gosforth:Ermelo!BJ103)</f>
        <v>0</v>
      </c>
      <c r="BK103" s="12">
        <f>SUM(Gosforth:Ermelo!BK103)</f>
        <v>0</v>
      </c>
      <c r="BL103" s="12">
        <f>SUM(Gosforth:Ermelo!BL103)</f>
        <v>0</v>
      </c>
      <c r="BM103" s="12">
        <f>SUM(Gosforth:Ermelo!BM103)</f>
        <v>0</v>
      </c>
      <c r="BN103" s="12">
        <f>SUM(Gosforth:Ermelo!BN103)</f>
        <v>0</v>
      </c>
      <c r="BO103" s="12">
        <f>SUM(Gosforth:Ermelo!BO103)</f>
        <v>0</v>
      </c>
      <c r="BP103" s="12">
        <f>SUM(Gosforth:Ermelo!BP103)</f>
        <v>0</v>
      </c>
      <c r="BQ103" s="13">
        <f>SUM(Gosforth:Ermelo!BQ103)</f>
        <v>0</v>
      </c>
      <c r="BR103" s="14">
        <f>SUM(Gosforth:Ermelo!BR103)</f>
        <v>0</v>
      </c>
      <c r="BS103" s="12">
        <f>SUM(Gosforth:Ermelo!BS103)</f>
        <v>0</v>
      </c>
      <c r="BT103" s="12">
        <f>SUM(Gosforth:Ermelo!BT103)</f>
        <v>0</v>
      </c>
      <c r="BU103" s="12">
        <f>SUM(Gosforth:Ermelo!BU103)</f>
        <v>0</v>
      </c>
      <c r="BV103" s="12">
        <f>SUM(Gosforth:Ermelo!BV103)</f>
        <v>0</v>
      </c>
      <c r="BW103" s="12">
        <f>SUM(Gosforth:Ermelo!BW103)</f>
        <v>0</v>
      </c>
      <c r="BX103" s="12">
        <f>SUM(Gosforth:Ermelo!BX103)</f>
        <v>0</v>
      </c>
      <c r="BY103" s="12">
        <f>SUM(Gosforth:Ermelo!BY103)</f>
        <v>0</v>
      </c>
      <c r="BZ103" s="12">
        <f>SUM(Gosforth:Ermelo!BZ103)</f>
        <v>0</v>
      </c>
      <c r="CA103" s="12">
        <f>SUM(Gosforth:Ermelo!CA103)</f>
        <v>0</v>
      </c>
      <c r="CB103" s="12">
        <f>SUM(Gosforth:Ermelo!CB103)</f>
        <v>0</v>
      </c>
      <c r="CC103" s="13">
        <f>SUM(Gosforth:Ermelo!CC103)</f>
        <v>0</v>
      </c>
    </row>
    <row r="104" spans="1:81" ht="15">
      <c r="A104" s="141"/>
      <c r="B104" s="64" t="s">
        <v>189</v>
      </c>
      <c r="C104" s="312" t="s">
        <v>190</v>
      </c>
      <c r="D104" s="173"/>
      <c r="E104" s="74"/>
      <c r="F104" s="227" t="b">
        <f>(Gosforth!G104+Dalpark!G104+Leandra!G104+Trichardt!G104+Ermelo!G104)=G104</f>
        <v>1</v>
      </c>
      <c r="G104" s="122">
        <f t="shared" si="56"/>
        <v>0</v>
      </c>
      <c r="H104" s="120">
        <f>SUM(Gosforth:Ermelo!H104)</f>
        <v>0</v>
      </c>
      <c r="I104" s="13">
        <f>SUM(Gosforth:Ermelo!I104)</f>
        <v>0</v>
      </c>
      <c r="J104" s="120">
        <f>SUM(Gosforth:Ermelo!J104)</f>
        <v>0</v>
      </c>
      <c r="K104" s="12">
        <f>SUM(Gosforth:Ermelo!K104)</f>
        <v>0</v>
      </c>
      <c r="L104" s="12">
        <f>SUM(Gosforth:Ermelo!L104)</f>
        <v>0</v>
      </c>
      <c r="M104" s="12">
        <f>SUM(Gosforth:Ermelo!M104)</f>
        <v>0</v>
      </c>
      <c r="N104" s="12">
        <f>SUM(Gosforth:Ermelo!N104)</f>
        <v>0</v>
      </c>
      <c r="O104" s="12">
        <f>SUM(Gosforth:Ermelo!O104)</f>
        <v>0</v>
      </c>
      <c r="P104" s="12">
        <f>SUM(Gosforth:Ermelo!P104)</f>
        <v>0</v>
      </c>
      <c r="Q104" s="12">
        <f>SUM(Gosforth:Ermelo!Q104)</f>
        <v>0</v>
      </c>
      <c r="R104" s="12">
        <f>SUM(Gosforth:Ermelo!R104)</f>
        <v>0</v>
      </c>
      <c r="S104" s="12">
        <f>SUM(Gosforth:Ermelo!S104)</f>
        <v>0</v>
      </c>
      <c r="T104" s="12">
        <f>SUM(Gosforth:Ermelo!T104)</f>
        <v>0</v>
      </c>
      <c r="U104" s="13">
        <f>SUM(Gosforth:Ermelo!U104)</f>
        <v>0</v>
      </c>
      <c r="V104" s="14">
        <f>SUM(Gosforth:Ermelo!V104)</f>
        <v>0</v>
      </c>
      <c r="W104" s="12">
        <f>SUM(Gosforth:Ermelo!W104)</f>
        <v>0</v>
      </c>
      <c r="X104" s="12">
        <f>SUM(Gosforth:Ermelo!X104)</f>
        <v>0</v>
      </c>
      <c r="Y104" s="12">
        <f>SUM(Gosforth:Ermelo!Y104)</f>
        <v>0</v>
      </c>
      <c r="Z104" s="12">
        <f>SUM(Gosforth:Ermelo!Z104)</f>
        <v>0</v>
      </c>
      <c r="AA104" s="12">
        <f>SUM(Gosforth:Ermelo!AA104)</f>
        <v>0</v>
      </c>
      <c r="AB104" s="12">
        <f>SUM(Gosforth:Ermelo!AB104)</f>
        <v>0</v>
      </c>
      <c r="AC104" s="12">
        <f>SUM(Gosforth:Ermelo!AC104)</f>
        <v>0</v>
      </c>
      <c r="AD104" s="12">
        <f>SUM(Gosforth:Ermelo!AD104)</f>
        <v>0</v>
      </c>
      <c r="AE104" s="12">
        <f>SUM(Gosforth:Ermelo!AE104)</f>
        <v>0</v>
      </c>
      <c r="AF104" s="12">
        <f>SUM(Gosforth:Ermelo!AF104)</f>
        <v>0</v>
      </c>
      <c r="AG104" s="13">
        <f>SUM(Gosforth:Ermelo!AG104)</f>
        <v>0</v>
      </c>
      <c r="AH104" s="14">
        <f>SUM(Gosforth:Ermelo!AH104)</f>
        <v>0</v>
      </c>
      <c r="AI104" s="12">
        <f>SUM(Gosforth:Ermelo!AI104)</f>
        <v>0</v>
      </c>
      <c r="AJ104" s="12">
        <f>SUM(Gosforth:Ermelo!AJ104)</f>
        <v>0</v>
      </c>
      <c r="AK104" s="12">
        <f>SUM(Gosforth:Ermelo!AK104)</f>
        <v>0</v>
      </c>
      <c r="AL104" s="12">
        <f>SUM(Gosforth:Ermelo!AL104)</f>
        <v>0</v>
      </c>
      <c r="AM104" s="12">
        <f>SUM(Gosforth:Ermelo!AM104)</f>
        <v>0</v>
      </c>
      <c r="AN104" s="12">
        <f>SUM(Gosforth:Ermelo!AN104)</f>
        <v>0</v>
      </c>
      <c r="AO104" s="12">
        <f>SUM(Gosforth:Ermelo!AO104)</f>
        <v>0</v>
      </c>
      <c r="AP104" s="12">
        <f>SUM(Gosforth:Ermelo!AP104)</f>
        <v>0</v>
      </c>
      <c r="AQ104" s="12">
        <f>SUM(Gosforth:Ermelo!AQ104)</f>
        <v>0</v>
      </c>
      <c r="AR104" s="12">
        <f>SUM(Gosforth:Ermelo!AR104)</f>
        <v>0</v>
      </c>
      <c r="AS104" s="13">
        <f>SUM(Gosforth:Ermelo!AS104)</f>
        <v>0</v>
      </c>
      <c r="AT104" s="14">
        <f>SUM(Gosforth:Ermelo!AT104)</f>
        <v>0</v>
      </c>
      <c r="AU104" s="12">
        <f>SUM(Gosforth:Ermelo!AU104)</f>
        <v>0</v>
      </c>
      <c r="AV104" s="12">
        <f>SUM(Gosforth:Ermelo!AV104)</f>
        <v>0</v>
      </c>
      <c r="AW104" s="12">
        <f>SUM(Gosforth:Ermelo!AW104)</f>
        <v>0</v>
      </c>
      <c r="AX104" s="12">
        <f>SUM(Gosforth:Ermelo!AX104)</f>
        <v>0</v>
      </c>
      <c r="AY104" s="12">
        <f>SUM(Gosforth:Ermelo!AY104)</f>
        <v>0</v>
      </c>
      <c r="AZ104" s="12">
        <f>SUM(Gosforth:Ermelo!AZ104)</f>
        <v>0</v>
      </c>
      <c r="BA104" s="12">
        <f>SUM(Gosforth:Ermelo!BA104)</f>
        <v>0</v>
      </c>
      <c r="BB104" s="12">
        <f>SUM(Gosforth:Ermelo!BB104)</f>
        <v>0</v>
      </c>
      <c r="BC104" s="12">
        <f>SUM(Gosforth:Ermelo!BC104)</f>
        <v>0</v>
      </c>
      <c r="BD104" s="12">
        <f>SUM(Gosforth:Ermelo!BD104)</f>
        <v>0</v>
      </c>
      <c r="BE104" s="13">
        <f>SUM(Gosforth:Ermelo!BE104)</f>
        <v>0</v>
      </c>
      <c r="BF104" s="14">
        <f>SUM(Gosforth:Ermelo!BF104)</f>
        <v>0</v>
      </c>
      <c r="BG104" s="12">
        <f>SUM(Gosforth:Ermelo!BG104)</f>
        <v>0</v>
      </c>
      <c r="BH104" s="12">
        <f>SUM(Gosforth:Ermelo!BH104)</f>
        <v>0</v>
      </c>
      <c r="BI104" s="12">
        <f>SUM(Gosforth:Ermelo!BI104)</f>
        <v>0</v>
      </c>
      <c r="BJ104" s="12">
        <f>SUM(Gosforth:Ermelo!BJ104)</f>
        <v>0</v>
      </c>
      <c r="BK104" s="12">
        <f>SUM(Gosforth:Ermelo!BK104)</f>
        <v>0</v>
      </c>
      <c r="BL104" s="12">
        <f>SUM(Gosforth:Ermelo!BL104)</f>
        <v>0</v>
      </c>
      <c r="BM104" s="12">
        <f>SUM(Gosforth:Ermelo!BM104)</f>
        <v>0</v>
      </c>
      <c r="BN104" s="12">
        <f>SUM(Gosforth:Ermelo!BN104)</f>
        <v>0</v>
      </c>
      <c r="BO104" s="12">
        <f>SUM(Gosforth:Ermelo!BO104)</f>
        <v>0</v>
      </c>
      <c r="BP104" s="12">
        <f>SUM(Gosforth:Ermelo!BP104)</f>
        <v>0</v>
      </c>
      <c r="BQ104" s="13">
        <f>SUM(Gosforth:Ermelo!BQ104)</f>
        <v>0</v>
      </c>
      <c r="BR104" s="14">
        <f>SUM(Gosforth:Ermelo!BR104)</f>
        <v>0</v>
      </c>
      <c r="BS104" s="12">
        <f>SUM(Gosforth:Ermelo!BS104)</f>
        <v>0</v>
      </c>
      <c r="BT104" s="12">
        <f>SUM(Gosforth:Ermelo!BT104)</f>
        <v>0</v>
      </c>
      <c r="BU104" s="12">
        <f>SUM(Gosforth:Ermelo!BU104)</f>
        <v>0</v>
      </c>
      <c r="BV104" s="12">
        <f>SUM(Gosforth:Ermelo!BV104)</f>
        <v>0</v>
      </c>
      <c r="BW104" s="12">
        <f>SUM(Gosforth:Ermelo!BW104)</f>
        <v>0</v>
      </c>
      <c r="BX104" s="12">
        <f>SUM(Gosforth:Ermelo!BX104)</f>
        <v>0</v>
      </c>
      <c r="BY104" s="12">
        <f>SUM(Gosforth:Ermelo!BY104)</f>
        <v>0</v>
      </c>
      <c r="BZ104" s="12">
        <f>SUM(Gosforth:Ermelo!BZ104)</f>
        <v>0</v>
      </c>
      <c r="CA104" s="12">
        <f>SUM(Gosforth:Ermelo!CA104)</f>
        <v>0</v>
      </c>
      <c r="CB104" s="12">
        <f>SUM(Gosforth:Ermelo!CB104)</f>
        <v>0</v>
      </c>
      <c r="CC104" s="13">
        <f>SUM(Gosforth:Ermelo!CC104)</f>
        <v>0</v>
      </c>
    </row>
    <row r="105" spans="1:81" ht="30">
      <c r="A105" s="141"/>
      <c r="B105" s="57" t="s">
        <v>191</v>
      </c>
      <c r="C105" s="58" t="s">
        <v>192</v>
      </c>
      <c r="D105" s="72" t="s">
        <v>128</v>
      </c>
      <c r="E105" s="74">
        <f>SUM(Gosforth:Ermelo!E105)</f>
        <v>5</v>
      </c>
      <c r="F105" s="227" t="b">
        <f>(Gosforth!G105+Dalpark!G105+Leandra!G105+Trichardt!G105+Ermelo!G105)=G105</f>
        <v>1</v>
      </c>
      <c r="G105" s="122">
        <f t="shared" si="56"/>
        <v>0</v>
      </c>
      <c r="H105" s="120">
        <f>SUM(Gosforth:Ermelo!H105)</f>
        <v>0</v>
      </c>
      <c r="I105" s="13">
        <f>SUM(Gosforth:Ermelo!I105)</f>
        <v>0</v>
      </c>
      <c r="J105" s="120">
        <f>SUM(Gosforth:Ermelo!J105)</f>
        <v>0</v>
      </c>
      <c r="K105" s="12">
        <f>SUM(Gosforth:Ermelo!K105)</f>
        <v>0</v>
      </c>
      <c r="L105" s="12">
        <f>SUM(Gosforth:Ermelo!L105)</f>
        <v>0</v>
      </c>
      <c r="M105" s="12">
        <f>SUM(Gosforth:Ermelo!M105)</f>
        <v>0</v>
      </c>
      <c r="N105" s="12">
        <f>SUM(Gosforth:Ermelo!N105)</f>
        <v>0</v>
      </c>
      <c r="O105" s="12">
        <f>SUM(Gosforth:Ermelo!O105)</f>
        <v>0</v>
      </c>
      <c r="P105" s="12">
        <f>SUM(Gosforth:Ermelo!P105)</f>
        <v>0</v>
      </c>
      <c r="Q105" s="12">
        <f>SUM(Gosforth:Ermelo!Q105)</f>
        <v>0</v>
      </c>
      <c r="R105" s="12">
        <f>SUM(Gosforth:Ermelo!R105)</f>
        <v>0</v>
      </c>
      <c r="S105" s="12">
        <f>SUM(Gosforth:Ermelo!S105)</f>
        <v>0</v>
      </c>
      <c r="T105" s="12">
        <f>SUM(Gosforth:Ermelo!T105)</f>
        <v>0</v>
      </c>
      <c r="U105" s="13">
        <f>SUM(Gosforth:Ermelo!U105)</f>
        <v>0</v>
      </c>
      <c r="V105" s="14">
        <f>SUM(Gosforth:Ermelo!V105)</f>
        <v>0</v>
      </c>
      <c r="W105" s="12">
        <f>SUM(Gosforth:Ermelo!W105)</f>
        <v>0</v>
      </c>
      <c r="X105" s="12">
        <f>SUM(Gosforth:Ermelo!X105)</f>
        <v>0</v>
      </c>
      <c r="Y105" s="12">
        <f>SUM(Gosforth:Ermelo!Y105)</f>
        <v>0</v>
      </c>
      <c r="Z105" s="12">
        <f>SUM(Gosforth:Ermelo!Z105)</f>
        <v>0</v>
      </c>
      <c r="AA105" s="12">
        <f>SUM(Gosforth:Ermelo!AA105)</f>
        <v>0</v>
      </c>
      <c r="AB105" s="12">
        <f>SUM(Gosforth:Ermelo!AB105)</f>
        <v>0</v>
      </c>
      <c r="AC105" s="12">
        <f>SUM(Gosforth:Ermelo!AC105)</f>
        <v>0</v>
      </c>
      <c r="AD105" s="12">
        <f>SUM(Gosforth:Ermelo!AD105)</f>
        <v>0</v>
      </c>
      <c r="AE105" s="12">
        <f>SUM(Gosforth:Ermelo!AE105)</f>
        <v>0</v>
      </c>
      <c r="AF105" s="12">
        <f>SUM(Gosforth:Ermelo!AF105)</f>
        <v>0</v>
      </c>
      <c r="AG105" s="13">
        <f>SUM(Gosforth:Ermelo!AG105)</f>
        <v>0</v>
      </c>
      <c r="AH105" s="14">
        <f>SUM(Gosforth:Ermelo!AH105)</f>
        <v>0</v>
      </c>
      <c r="AI105" s="12">
        <f>SUM(Gosforth:Ermelo!AI105)</f>
        <v>0</v>
      </c>
      <c r="AJ105" s="12">
        <f>SUM(Gosforth:Ermelo!AJ105)</f>
        <v>0</v>
      </c>
      <c r="AK105" s="12">
        <f>SUM(Gosforth:Ermelo!AK105)</f>
        <v>0</v>
      </c>
      <c r="AL105" s="12">
        <f>SUM(Gosforth:Ermelo!AL105)</f>
        <v>0</v>
      </c>
      <c r="AM105" s="12">
        <f>SUM(Gosforth:Ermelo!AM105)</f>
        <v>0</v>
      </c>
      <c r="AN105" s="12">
        <f>SUM(Gosforth:Ermelo!AN105)</f>
        <v>0</v>
      </c>
      <c r="AO105" s="12">
        <f>SUM(Gosforth:Ermelo!AO105)</f>
        <v>0</v>
      </c>
      <c r="AP105" s="12">
        <f>SUM(Gosforth:Ermelo!AP105)</f>
        <v>0</v>
      </c>
      <c r="AQ105" s="12">
        <f>SUM(Gosforth:Ermelo!AQ105)</f>
        <v>0</v>
      </c>
      <c r="AR105" s="12">
        <f>SUM(Gosforth:Ermelo!AR105)</f>
        <v>0</v>
      </c>
      <c r="AS105" s="13">
        <f>SUM(Gosforth:Ermelo!AS105)</f>
        <v>0</v>
      </c>
      <c r="AT105" s="14">
        <f>SUM(Gosforth:Ermelo!AT105)</f>
        <v>0</v>
      </c>
      <c r="AU105" s="12">
        <f>SUM(Gosforth:Ermelo!AU105)</f>
        <v>0</v>
      </c>
      <c r="AV105" s="12">
        <f>SUM(Gosforth:Ermelo!AV105)</f>
        <v>0</v>
      </c>
      <c r="AW105" s="12">
        <f>SUM(Gosforth:Ermelo!AW105)</f>
        <v>0</v>
      </c>
      <c r="AX105" s="12">
        <f>SUM(Gosforth:Ermelo!AX105)</f>
        <v>0</v>
      </c>
      <c r="AY105" s="12">
        <f>SUM(Gosforth:Ermelo!AY105)</f>
        <v>0</v>
      </c>
      <c r="AZ105" s="12">
        <f>SUM(Gosforth:Ermelo!AZ105)</f>
        <v>0</v>
      </c>
      <c r="BA105" s="12">
        <f>SUM(Gosforth:Ermelo!BA105)</f>
        <v>0</v>
      </c>
      <c r="BB105" s="12">
        <f>SUM(Gosforth:Ermelo!BB105)</f>
        <v>0</v>
      </c>
      <c r="BC105" s="12">
        <f>SUM(Gosforth:Ermelo!BC105)</f>
        <v>0</v>
      </c>
      <c r="BD105" s="12">
        <f>SUM(Gosforth:Ermelo!BD105)</f>
        <v>0</v>
      </c>
      <c r="BE105" s="13">
        <f>SUM(Gosforth:Ermelo!BE105)</f>
        <v>0</v>
      </c>
      <c r="BF105" s="14">
        <f>SUM(Gosforth:Ermelo!BF105)</f>
        <v>0</v>
      </c>
      <c r="BG105" s="12">
        <f>SUM(Gosforth:Ermelo!BG105)</f>
        <v>0</v>
      </c>
      <c r="BH105" s="12">
        <f>SUM(Gosforth:Ermelo!BH105)</f>
        <v>0</v>
      </c>
      <c r="BI105" s="12">
        <f>SUM(Gosforth:Ermelo!BI105)</f>
        <v>0</v>
      </c>
      <c r="BJ105" s="12">
        <f>SUM(Gosforth:Ermelo!BJ105)</f>
        <v>0</v>
      </c>
      <c r="BK105" s="12">
        <f>SUM(Gosforth:Ermelo!BK105)</f>
        <v>0</v>
      </c>
      <c r="BL105" s="12">
        <f>SUM(Gosforth:Ermelo!BL105)</f>
        <v>0</v>
      </c>
      <c r="BM105" s="12">
        <f>SUM(Gosforth:Ermelo!BM105)</f>
        <v>0</v>
      </c>
      <c r="BN105" s="12">
        <f>SUM(Gosforth:Ermelo!BN105)</f>
        <v>0</v>
      </c>
      <c r="BO105" s="12">
        <f>SUM(Gosforth:Ermelo!BO105)</f>
        <v>0</v>
      </c>
      <c r="BP105" s="12">
        <f>SUM(Gosforth:Ermelo!BP105)</f>
        <v>0</v>
      </c>
      <c r="BQ105" s="13">
        <f>SUM(Gosforth:Ermelo!BQ105)</f>
        <v>0</v>
      </c>
      <c r="BR105" s="14">
        <f>SUM(Gosforth:Ermelo!BR105)</f>
        <v>0</v>
      </c>
      <c r="BS105" s="12">
        <f>SUM(Gosforth:Ermelo!BS105)</f>
        <v>0</v>
      </c>
      <c r="BT105" s="12">
        <f>SUM(Gosforth:Ermelo!BT105)</f>
        <v>0</v>
      </c>
      <c r="BU105" s="12">
        <f>SUM(Gosforth:Ermelo!BU105)</f>
        <v>0</v>
      </c>
      <c r="BV105" s="12">
        <f>SUM(Gosforth:Ermelo!BV105)</f>
        <v>0</v>
      </c>
      <c r="BW105" s="12">
        <f>SUM(Gosforth:Ermelo!BW105)</f>
        <v>0</v>
      </c>
      <c r="BX105" s="12">
        <f>SUM(Gosforth:Ermelo!BX105)</f>
        <v>0</v>
      </c>
      <c r="BY105" s="12">
        <f>SUM(Gosforth:Ermelo!BY105)</f>
        <v>0</v>
      </c>
      <c r="BZ105" s="12">
        <f>SUM(Gosforth:Ermelo!BZ105)</f>
        <v>0</v>
      </c>
      <c r="CA105" s="12">
        <f>SUM(Gosforth:Ermelo!CA105)</f>
        <v>0</v>
      </c>
      <c r="CB105" s="12">
        <f>SUM(Gosforth:Ermelo!CB105)</f>
        <v>0</v>
      </c>
      <c r="CC105" s="13">
        <f>SUM(Gosforth:Ermelo!CC105)</f>
        <v>0</v>
      </c>
    </row>
    <row r="106" spans="1:81" ht="15">
      <c r="A106" s="141"/>
      <c r="B106" s="57" t="s">
        <v>193</v>
      </c>
      <c r="C106" s="58" t="s">
        <v>194</v>
      </c>
      <c r="D106" s="72" t="s">
        <v>128</v>
      </c>
      <c r="E106" s="74">
        <f>SUM(Gosforth:Ermelo!E106)</f>
        <v>5</v>
      </c>
      <c r="F106" s="227" t="b">
        <f>(Gosforth!G106+Dalpark!G106+Leandra!G106+Trichardt!G106+Ermelo!G106)=G106</f>
        <v>1</v>
      </c>
      <c r="G106" s="122">
        <f t="shared" si="56"/>
        <v>0</v>
      </c>
      <c r="H106" s="120">
        <f>SUM(Gosforth:Ermelo!H106)</f>
        <v>0</v>
      </c>
      <c r="I106" s="13">
        <f>SUM(Gosforth:Ermelo!I106)</f>
        <v>0</v>
      </c>
      <c r="J106" s="120">
        <f>SUM(Gosforth:Ermelo!J106)</f>
        <v>0</v>
      </c>
      <c r="K106" s="12">
        <f>SUM(Gosforth:Ermelo!K106)</f>
        <v>0</v>
      </c>
      <c r="L106" s="12">
        <f>SUM(Gosforth:Ermelo!L106)</f>
        <v>0</v>
      </c>
      <c r="M106" s="12">
        <f>SUM(Gosforth:Ermelo!M106)</f>
        <v>0</v>
      </c>
      <c r="N106" s="12">
        <f>SUM(Gosforth:Ermelo!N106)</f>
        <v>0</v>
      </c>
      <c r="O106" s="12">
        <f>SUM(Gosforth:Ermelo!O106)</f>
        <v>0</v>
      </c>
      <c r="P106" s="12">
        <f>SUM(Gosforth:Ermelo!P106)</f>
        <v>0</v>
      </c>
      <c r="Q106" s="12">
        <f>SUM(Gosforth:Ermelo!Q106)</f>
        <v>0</v>
      </c>
      <c r="R106" s="12">
        <f>SUM(Gosforth:Ermelo!R106)</f>
        <v>0</v>
      </c>
      <c r="S106" s="12">
        <f>SUM(Gosforth:Ermelo!S106)</f>
        <v>0</v>
      </c>
      <c r="T106" s="12">
        <f>SUM(Gosforth:Ermelo!T106)</f>
        <v>0</v>
      </c>
      <c r="U106" s="13">
        <f>SUM(Gosforth:Ermelo!U106)</f>
        <v>0</v>
      </c>
      <c r="V106" s="14">
        <f>SUM(Gosforth:Ermelo!V106)</f>
        <v>0</v>
      </c>
      <c r="W106" s="12">
        <f>SUM(Gosforth:Ermelo!W106)</f>
        <v>0</v>
      </c>
      <c r="X106" s="12">
        <f>SUM(Gosforth:Ermelo!X106)</f>
        <v>0</v>
      </c>
      <c r="Y106" s="12">
        <f>SUM(Gosforth:Ermelo!Y106)</f>
        <v>0</v>
      </c>
      <c r="Z106" s="12">
        <f>SUM(Gosforth:Ermelo!Z106)</f>
        <v>0</v>
      </c>
      <c r="AA106" s="12">
        <f>SUM(Gosforth:Ermelo!AA106)</f>
        <v>0</v>
      </c>
      <c r="AB106" s="12">
        <f>SUM(Gosforth:Ermelo!AB106)</f>
        <v>0</v>
      </c>
      <c r="AC106" s="12">
        <f>SUM(Gosforth:Ermelo!AC106)</f>
        <v>0</v>
      </c>
      <c r="AD106" s="12">
        <f>SUM(Gosforth:Ermelo!AD106)</f>
        <v>0</v>
      </c>
      <c r="AE106" s="12">
        <f>SUM(Gosforth:Ermelo!AE106)</f>
        <v>0</v>
      </c>
      <c r="AF106" s="12">
        <f>SUM(Gosforth:Ermelo!AF106)</f>
        <v>0</v>
      </c>
      <c r="AG106" s="13">
        <f>SUM(Gosforth:Ermelo!AG106)</f>
        <v>0</v>
      </c>
      <c r="AH106" s="14">
        <f>SUM(Gosforth:Ermelo!AH106)</f>
        <v>0</v>
      </c>
      <c r="AI106" s="12">
        <f>SUM(Gosforth:Ermelo!AI106)</f>
        <v>0</v>
      </c>
      <c r="AJ106" s="12">
        <f>SUM(Gosforth:Ermelo!AJ106)</f>
        <v>0</v>
      </c>
      <c r="AK106" s="12">
        <f>SUM(Gosforth:Ermelo!AK106)</f>
        <v>0</v>
      </c>
      <c r="AL106" s="12">
        <f>SUM(Gosforth:Ermelo!AL106)</f>
        <v>0</v>
      </c>
      <c r="AM106" s="12">
        <f>SUM(Gosforth:Ermelo!AM106)</f>
        <v>0</v>
      </c>
      <c r="AN106" s="12">
        <f>SUM(Gosforth:Ermelo!AN106)</f>
        <v>0</v>
      </c>
      <c r="AO106" s="12">
        <f>SUM(Gosforth:Ermelo!AO106)</f>
        <v>0</v>
      </c>
      <c r="AP106" s="12">
        <f>SUM(Gosforth:Ermelo!AP106)</f>
        <v>0</v>
      </c>
      <c r="AQ106" s="12">
        <f>SUM(Gosforth:Ermelo!AQ106)</f>
        <v>0</v>
      </c>
      <c r="AR106" s="12">
        <f>SUM(Gosforth:Ermelo!AR106)</f>
        <v>0</v>
      </c>
      <c r="AS106" s="13">
        <f>SUM(Gosforth:Ermelo!AS106)</f>
        <v>0</v>
      </c>
      <c r="AT106" s="14">
        <f>SUM(Gosforth:Ermelo!AT106)</f>
        <v>0</v>
      </c>
      <c r="AU106" s="12">
        <f>SUM(Gosforth:Ermelo!AU106)</f>
        <v>0</v>
      </c>
      <c r="AV106" s="12">
        <f>SUM(Gosforth:Ermelo!AV106)</f>
        <v>0</v>
      </c>
      <c r="AW106" s="12">
        <f>SUM(Gosforth:Ermelo!AW106)</f>
        <v>0</v>
      </c>
      <c r="AX106" s="12">
        <f>SUM(Gosforth:Ermelo!AX106)</f>
        <v>0</v>
      </c>
      <c r="AY106" s="12">
        <f>SUM(Gosforth:Ermelo!AY106)</f>
        <v>0</v>
      </c>
      <c r="AZ106" s="12">
        <f>SUM(Gosforth:Ermelo!AZ106)</f>
        <v>0</v>
      </c>
      <c r="BA106" s="12">
        <f>SUM(Gosforth:Ermelo!BA106)</f>
        <v>0</v>
      </c>
      <c r="BB106" s="12">
        <f>SUM(Gosforth:Ermelo!BB106)</f>
        <v>0</v>
      </c>
      <c r="BC106" s="12">
        <f>SUM(Gosforth:Ermelo!BC106)</f>
        <v>0</v>
      </c>
      <c r="BD106" s="12">
        <f>SUM(Gosforth:Ermelo!BD106)</f>
        <v>0</v>
      </c>
      <c r="BE106" s="13">
        <f>SUM(Gosforth:Ermelo!BE106)</f>
        <v>0</v>
      </c>
      <c r="BF106" s="14">
        <f>SUM(Gosforth:Ermelo!BF106)</f>
        <v>0</v>
      </c>
      <c r="BG106" s="12">
        <f>SUM(Gosforth:Ermelo!BG106)</f>
        <v>0</v>
      </c>
      <c r="BH106" s="12">
        <f>SUM(Gosforth:Ermelo!BH106)</f>
        <v>0</v>
      </c>
      <c r="BI106" s="12">
        <f>SUM(Gosforth:Ermelo!BI106)</f>
        <v>0</v>
      </c>
      <c r="BJ106" s="12">
        <f>SUM(Gosforth:Ermelo!BJ106)</f>
        <v>0</v>
      </c>
      <c r="BK106" s="12">
        <f>SUM(Gosforth:Ermelo!BK106)</f>
        <v>0</v>
      </c>
      <c r="BL106" s="12">
        <f>SUM(Gosforth:Ermelo!BL106)</f>
        <v>0</v>
      </c>
      <c r="BM106" s="12">
        <f>SUM(Gosforth:Ermelo!BM106)</f>
        <v>0</v>
      </c>
      <c r="BN106" s="12">
        <f>SUM(Gosforth:Ermelo!BN106)</f>
        <v>0</v>
      </c>
      <c r="BO106" s="12">
        <f>SUM(Gosforth:Ermelo!BO106)</f>
        <v>0</v>
      </c>
      <c r="BP106" s="12">
        <f>SUM(Gosforth:Ermelo!BP106)</f>
        <v>0</v>
      </c>
      <c r="BQ106" s="13">
        <f>SUM(Gosforth:Ermelo!BQ106)</f>
        <v>0</v>
      </c>
      <c r="BR106" s="14">
        <f>SUM(Gosforth:Ermelo!BR106)</f>
        <v>0</v>
      </c>
      <c r="BS106" s="12">
        <f>SUM(Gosforth:Ermelo!BS106)</f>
        <v>0</v>
      </c>
      <c r="BT106" s="12">
        <f>SUM(Gosforth:Ermelo!BT106)</f>
        <v>0</v>
      </c>
      <c r="BU106" s="12">
        <f>SUM(Gosforth:Ermelo!BU106)</f>
        <v>0</v>
      </c>
      <c r="BV106" s="12">
        <f>SUM(Gosforth:Ermelo!BV106)</f>
        <v>0</v>
      </c>
      <c r="BW106" s="12">
        <f>SUM(Gosforth:Ermelo!BW106)</f>
        <v>0</v>
      </c>
      <c r="BX106" s="12">
        <f>SUM(Gosforth:Ermelo!BX106)</f>
        <v>0</v>
      </c>
      <c r="BY106" s="12">
        <f>SUM(Gosforth:Ermelo!BY106)</f>
        <v>0</v>
      </c>
      <c r="BZ106" s="12">
        <f>SUM(Gosforth:Ermelo!BZ106)</f>
        <v>0</v>
      </c>
      <c r="CA106" s="12">
        <f>SUM(Gosforth:Ermelo!CA106)</f>
        <v>0</v>
      </c>
      <c r="CB106" s="12">
        <f>SUM(Gosforth:Ermelo!CB106)</f>
        <v>0</v>
      </c>
      <c r="CC106" s="13">
        <f>SUM(Gosforth:Ermelo!CC106)</f>
        <v>0</v>
      </c>
    </row>
    <row r="107" spans="1:81" ht="15">
      <c r="A107" s="141"/>
      <c r="B107" s="57" t="s">
        <v>195</v>
      </c>
      <c r="C107" s="58" t="s">
        <v>196</v>
      </c>
      <c r="D107" s="72" t="s">
        <v>128</v>
      </c>
      <c r="E107" s="74">
        <f>SUM(Gosforth:Ermelo!E107)</f>
        <v>5</v>
      </c>
      <c r="F107" s="227" t="b">
        <f>(Gosforth!G107+Dalpark!G107+Leandra!G107+Trichardt!G107+Ermelo!G107)=G107</f>
        <v>1</v>
      </c>
      <c r="G107" s="122">
        <f t="shared" si="56"/>
        <v>0</v>
      </c>
      <c r="H107" s="120">
        <f>SUM(Gosforth:Ermelo!H107)</f>
        <v>0</v>
      </c>
      <c r="I107" s="13">
        <f>SUM(Gosforth:Ermelo!I107)</f>
        <v>0</v>
      </c>
      <c r="J107" s="120">
        <f>SUM(Gosforth:Ermelo!J107)</f>
        <v>0</v>
      </c>
      <c r="K107" s="12">
        <f>SUM(Gosforth:Ermelo!K107)</f>
        <v>0</v>
      </c>
      <c r="L107" s="12">
        <f>SUM(Gosforth:Ermelo!L107)</f>
        <v>0</v>
      </c>
      <c r="M107" s="12">
        <f>SUM(Gosforth:Ermelo!M107)</f>
        <v>0</v>
      </c>
      <c r="N107" s="12">
        <f>SUM(Gosforth:Ermelo!N107)</f>
        <v>0</v>
      </c>
      <c r="O107" s="12">
        <f>SUM(Gosforth:Ermelo!O107)</f>
        <v>0</v>
      </c>
      <c r="P107" s="12">
        <f>SUM(Gosforth:Ermelo!P107)</f>
        <v>0</v>
      </c>
      <c r="Q107" s="12">
        <f>SUM(Gosforth:Ermelo!Q107)</f>
        <v>0</v>
      </c>
      <c r="R107" s="12">
        <f>SUM(Gosforth:Ermelo!R107)</f>
        <v>0</v>
      </c>
      <c r="S107" s="12">
        <f>SUM(Gosforth:Ermelo!S107)</f>
        <v>0</v>
      </c>
      <c r="T107" s="12">
        <f>SUM(Gosforth:Ermelo!T107)</f>
        <v>0</v>
      </c>
      <c r="U107" s="13">
        <f>SUM(Gosforth:Ermelo!U107)</f>
        <v>0</v>
      </c>
      <c r="V107" s="14">
        <f>SUM(Gosforth:Ermelo!V107)</f>
        <v>0</v>
      </c>
      <c r="W107" s="12">
        <f>SUM(Gosforth:Ermelo!W107)</f>
        <v>0</v>
      </c>
      <c r="X107" s="12">
        <f>SUM(Gosforth:Ermelo!X107)</f>
        <v>0</v>
      </c>
      <c r="Y107" s="12">
        <f>SUM(Gosforth:Ermelo!Y107)</f>
        <v>0</v>
      </c>
      <c r="Z107" s="12">
        <f>SUM(Gosforth:Ermelo!Z107)</f>
        <v>0</v>
      </c>
      <c r="AA107" s="12">
        <f>SUM(Gosforth:Ermelo!AA107)</f>
        <v>0</v>
      </c>
      <c r="AB107" s="12">
        <f>SUM(Gosforth:Ermelo!AB107)</f>
        <v>0</v>
      </c>
      <c r="AC107" s="12">
        <f>SUM(Gosforth:Ermelo!AC107)</f>
        <v>0</v>
      </c>
      <c r="AD107" s="12">
        <f>SUM(Gosforth:Ermelo!AD107)</f>
        <v>0</v>
      </c>
      <c r="AE107" s="12">
        <f>SUM(Gosforth:Ermelo!AE107)</f>
        <v>0</v>
      </c>
      <c r="AF107" s="12">
        <f>SUM(Gosforth:Ermelo!AF107)</f>
        <v>0</v>
      </c>
      <c r="AG107" s="13">
        <f>SUM(Gosforth:Ermelo!AG107)</f>
        <v>0</v>
      </c>
      <c r="AH107" s="14">
        <f>SUM(Gosforth:Ermelo!AH107)</f>
        <v>0</v>
      </c>
      <c r="AI107" s="12">
        <f>SUM(Gosforth:Ermelo!AI107)</f>
        <v>0</v>
      </c>
      <c r="AJ107" s="12">
        <f>SUM(Gosforth:Ermelo!AJ107)</f>
        <v>0</v>
      </c>
      <c r="AK107" s="12">
        <f>SUM(Gosforth:Ermelo!AK107)</f>
        <v>0</v>
      </c>
      <c r="AL107" s="12">
        <f>SUM(Gosforth:Ermelo!AL107)</f>
        <v>0</v>
      </c>
      <c r="AM107" s="12">
        <f>SUM(Gosforth:Ermelo!AM107)</f>
        <v>0</v>
      </c>
      <c r="AN107" s="12">
        <f>SUM(Gosforth:Ermelo!AN107)</f>
        <v>0</v>
      </c>
      <c r="AO107" s="12">
        <f>SUM(Gosforth:Ermelo!AO107)</f>
        <v>0</v>
      </c>
      <c r="AP107" s="12">
        <f>SUM(Gosforth:Ermelo!AP107)</f>
        <v>0</v>
      </c>
      <c r="AQ107" s="12">
        <f>SUM(Gosforth:Ermelo!AQ107)</f>
        <v>0</v>
      </c>
      <c r="AR107" s="12">
        <f>SUM(Gosforth:Ermelo!AR107)</f>
        <v>0</v>
      </c>
      <c r="AS107" s="13">
        <f>SUM(Gosforth:Ermelo!AS107)</f>
        <v>0</v>
      </c>
      <c r="AT107" s="14">
        <f>SUM(Gosforth:Ermelo!AT107)</f>
        <v>0</v>
      </c>
      <c r="AU107" s="12">
        <f>SUM(Gosforth:Ermelo!AU107)</f>
        <v>0</v>
      </c>
      <c r="AV107" s="12">
        <f>SUM(Gosforth:Ermelo!AV107)</f>
        <v>0</v>
      </c>
      <c r="AW107" s="12">
        <f>SUM(Gosforth:Ermelo!AW107)</f>
        <v>0</v>
      </c>
      <c r="AX107" s="12">
        <f>SUM(Gosforth:Ermelo!AX107)</f>
        <v>0</v>
      </c>
      <c r="AY107" s="12">
        <f>SUM(Gosforth:Ermelo!AY107)</f>
        <v>0</v>
      </c>
      <c r="AZ107" s="12">
        <f>SUM(Gosforth:Ermelo!AZ107)</f>
        <v>0</v>
      </c>
      <c r="BA107" s="12">
        <f>SUM(Gosforth:Ermelo!BA107)</f>
        <v>0</v>
      </c>
      <c r="BB107" s="12">
        <f>SUM(Gosforth:Ermelo!BB107)</f>
        <v>0</v>
      </c>
      <c r="BC107" s="12">
        <f>SUM(Gosforth:Ermelo!BC107)</f>
        <v>0</v>
      </c>
      <c r="BD107" s="12">
        <f>SUM(Gosforth:Ermelo!BD107)</f>
        <v>0</v>
      </c>
      <c r="BE107" s="13">
        <f>SUM(Gosforth:Ermelo!BE107)</f>
        <v>0</v>
      </c>
      <c r="BF107" s="14">
        <f>SUM(Gosforth:Ermelo!BF107)</f>
        <v>0</v>
      </c>
      <c r="BG107" s="12">
        <f>SUM(Gosforth:Ermelo!BG107)</f>
        <v>0</v>
      </c>
      <c r="BH107" s="12">
        <f>SUM(Gosforth:Ermelo!BH107)</f>
        <v>0</v>
      </c>
      <c r="BI107" s="12">
        <f>SUM(Gosforth:Ermelo!BI107)</f>
        <v>0</v>
      </c>
      <c r="BJ107" s="12">
        <f>SUM(Gosforth:Ermelo!BJ107)</f>
        <v>0</v>
      </c>
      <c r="BK107" s="12">
        <f>SUM(Gosforth:Ermelo!BK107)</f>
        <v>0</v>
      </c>
      <c r="BL107" s="12">
        <f>SUM(Gosforth:Ermelo!BL107)</f>
        <v>0</v>
      </c>
      <c r="BM107" s="12">
        <f>SUM(Gosforth:Ermelo!BM107)</f>
        <v>0</v>
      </c>
      <c r="BN107" s="12">
        <f>SUM(Gosforth:Ermelo!BN107)</f>
        <v>0</v>
      </c>
      <c r="BO107" s="12">
        <f>SUM(Gosforth:Ermelo!BO107)</f>
        <v>0</v>
      </c>
      <c r="BP107" s="12">
        <f>SUM(Gosforth:Ermelo!BP107)</f>
        <v>0</v>
      </c>
      <c r="BQ107" s="13">
        <f>SUM(Gosforth:Ermelo!BQ107)</f>
        <v>0</v>
      </c>
      <c r="BR107" s="14">
        <f>SUM(Gosforth:Ermelo!BR107)</f>
        <v>0</v>
      </c>
      <c r="BS107" s="12">
        <f>SUM(Gosforth:Ermelo!BS107)</f>
        <v>0</v>
      </c>
      <c r="BT107" s="12">
        <f>SUM(Gosforth:Ermelo!BT107)</f>
        <v>0</v>
      </c>
      <c r="BU107" s="12">
        <f>SUM(Gosforth:Ermelo!BU107)</f>
        <v>0</v>
      </c>
      <c r="BV107" s="12">
        <f>SUM(Gosforth:Ermelo!BV107)</f>
        <v>0</v>
      </c>
      <c r="BW107" s="12">
        <f>SUM(Gosforth:Ermelo!BW107)</f>
        <v>0</v>
      </c>
      <c r="BX107" s="12">
        <f>SUM(Gosforth:Ermelo!BX107)</f>
        <v>0</v>
      </c>
      <c r="BY107" s="12">
        <f>SUM(Gosforth:Ermelo!BY107)</f>
        <v>0</v>
      </c>
      <c r="BZ107" s="12">
        <f>SUM(Gosforth:Ermelo!BZ107)</f>
        <v>0</v>
      </c>
      <c r="CA107" s="12">
        <f>SUM(Gosforth:Ermelo!CA107)</f>
        <v>0</v>
      </c>
      <c r="CB107" s="12">
        <f>SUM(Gosforth:Ermelo!CB107)</f>
        <v>0</v>
      </c>
      <c r="CC107" s="13">
        <f>SUM(Gosforth:Ermelo!CC107)</f>
        <v>0</v>
      </c>
    </row>
    <row r="108" spans="1:81" ht="15">
      <c r="A108" s="141"/>
      <c r="B108" s="57" t="s">
        <v>197</v>
      </c>
      <c r="C108" s="58" t="s">
        <v>198</v>
      </c>
      <c r="D108" s="72" t="s">
        <v>128</v>
      </c>
      <c r="E108" s="74">
        <f>SUM(Gosforth:Ermelo!E108)</f>
        <v>5</v>
      </c>
      <c r="F108" s="227" t="b">
        <f>(Gosforth!G108+Dalpark!G108+Leandra!G108+Trichardt!G108+Ermelo!G108)=G108</f>
        <v>1</v>
      </c>
      <c r="G108" s="122">
        <f t="shared" si="56"/>
        <v>0</v>
      </c>
      <c r="H108" s="120">
        <f>SUM(Gosforth:Ermelo!H108)</f>
        <v>0</v>
      </c>
      <c r="I108" s="13">
        <f>SUM(Gosforth:Ermelo!I108)</f>
        <v>0</v>
      </c>
      <c r="J108" s="120">
        <f>SUM(Gosforth:Ermelo!J108)</f>
        <v>0</v>
      </c>
      <c r="K108" s="12">
        <f>SUM(Gosforth:Ermelo!K108)</f>
        <v>0</v>
      </c>
      <c r="L108" s="12">
        <f>SUM(Gosforth:Ermelo!L108)</f>
        <v>0</v>
      </c>
      <c r="M108" s="12">
        <f>SUM(Gosforth:Ermelo!M108)</f>
        <v>0</v>
      </c>
      <c r="N108" s="12">
        <f>SUM(Gosforth:Ermelo!N108)</f>
        <v>0</v>
      </c>
      <c r="O108" s="12">
        <f>SUM(Gosforth:Ermelo!O108)</f>
        <v>0</v>
      </c>
      <c r="P108" s="12">
        <f>SUM(Gosforth:Ermelo!P108)</f>
        <v>0</v>
      </c>
      <c r="Q108" s="12">
        <f>SUM(Gosforth:Ermelo!Q108)</f>
        <v>0</v>
      </c>
      <c r="R108" s="12">
        <f>SUM(Gosforth:Ermelo!R108)</f>
        <v>0</v>
      </c>
      <c r="S108" s="12">
        <f>SUM(Gosforth:Ermelo!S108)</f>
        <v>0</v>
      </c>
      <c r="T108" s="12">
        <f>SUM(Gosforth:Ermelo!T108)</f>
        <v>0</v>
      </c>
      <c r="U108" s="13">
        <f>SUM(Gosforth:Ermelo!U108)</f>
        <v>0</v>
      </c>
      <c r="V108" s="14">
        <f>SUM(Gosforth:Ermelo!V108)</f>
        <v>0</v>
      </c>
      <c r="W108" s="12">
        <f>SUM(Gosforth:Ermelo!W108)</f>
        <v>0</v>
      </c>
      <c r="X108" s="12">
        <f>SUM(Gosforth:Ermelo!X108)</f>
        <v>0</v>
      </c>
      <c r="Y108" s="12">
        <f>SUM(Gosforth:Ermelo!Y108)</f>
        <v>0</v>
      </c>
      <c r="Z108" s="12">
        <f>SUM(Gosforth:Ermelo!Z108)</f>
        <v>0</v>
      </c>
      <c r="AA108" s="12">
        <f>SUM(Gosforth:Ermelo!AA108)</f>
        <v>0</v>
      </c>
      <c r="AB108" s="12">
        <f>SUM(Gosforth:Ermelo!AB108)</f>
        <v>0</v>
      </c>
      <c r="AC108" s="12">
        <f>SUM(Gosforth:Ermelo!AC108)</f>
        <v>0</v>
      </c>
      <c r="AD108" s="12">
        <f>SUM(Gosforth:Ermelo!AD108)</f>
        <v>0</v>
      </c>
      <c r="AE108" s="12">
        <f>SUM(Gosforth:Ermelo!AE108)</f>
        <v>0</v>
      </c>
      <c r="AF108" s="12">
        <f>SUM(Gosforth:Ermelo!AF108)</f>
        <v>0</v>
      </c>
      <c r="AG108" s="13">
        <f>SUM(Gosforth:Ermelo!AG108)</f>
        <v>0</v>
      </c>
      <c r="AH108" s="14">
        <f>SUM(Gosforth:Ermelo!AH108)</f>
        <v>0</v>
      </c>
      <c r="AI108" s="12">
        <f>SUM(Gosforth:Ermelo!AI108)</f>
        <v>0</v>
      </c>
      <c r="AJ108" s="12">
        <f>SUM(Gosforth:Ermelo!AJ108)</f>
        <v>0</v>
      </c>
      <c r="AK108" s="12">
        <f>SUM(Gosforth:Ermelo!AK108)</f>
        <v>0</v>
      </c>
      <c r="AL108" s="12">
        <f>SUM(Gosforth:Ermelo!AL108)</f>
        <v>0</v>
      </c>
      <c r="AM108" s="12">
        <f>SUM(Gosforth:Ermelo!AM108)</f>
        <v>0</v>
      </c>
      <c r="AN108" s="12">
        <f>SUM(Gosforth:Ermelo!AN108)</f>
        <v>0</v>
      </c>
      <c r="AO108" s="12">
        <f>SUM(Gosforth:Ermelo!AO108)</f>
        <v>0</v>
      </c>
      <c r="AP108" s="12">
        <f>SUM(Gosforth:Ermelo!AP108)</f>
        <v>0</v>
      </c>
      <c r="AQ108" s="12">
        <f>SUM(Gosforth:Ermelo!AQ108)</f>
        <v>0</v>
      </c>
      <c r="AR108" s="12">
        <f>SUM(Gosforth:Ermelo!AR108)</f>
        <v>0</v>
      </c>
      <c r="AS108" s="13">
        <f>SUM(Gosforth:Ermelo!AS108)</f>
        <v>0</v>
      </c>
      <c r="AT108" s="14">
        <f>SUM(Gosforth:Ermelo!AT108)</f>
        <v>0</v>
      </c>
      <c r="AU108" s="12">
        <f>SUM(Gosforth:Ermelo!AU108)</f>
        <v>0</v>
      </c>
      <c r="AV108" s="12">
        <f>SUM(Gosforth:Ermelo!AV108)</f>
        <v>0</v>
      </c>
      <c r="AW108" s="12">
        <f>SUM(Gosforth:Ermelo!AW108)</f>
        <v>0</v>
      </c>
      <c r="AX108" s="12">
        <f>SUM(Gosforth:Ermelo!AX108)</f>
        <v>0</v>
      </c>
      <c r="AY108" s="12">
        <f>SUM(Gosforth:Ermelo!AY108)</f>
        <v>0</v>
      </c>
      <c r="AZ108" s="12">
        <f>SUM(Gosforth:Ermelo!AZ108)</f>
        <v>0</v>
      </c>
      <c r="BA108" s="12">
        <f>SUM(Gosforth:Ermelo!BA108)</f>
        <v>0</v>
      </c>
      <c r="BB108" s="12">
        <f>SUM(Gosforth:Ermelo!BB108)</f>
        <v>0</v>
      </c>
      <c r="BC108" s="12">
        <f>SUM(Gosforth:Ermelo!BC108)</f>
        <v>0</v>
      </c>
      <c r="BD108" s="12">
        <f>SUM(Gosforth:Ermelo!BD108)</f>
        <v>0</v>
      </c>
      <c r="BE108" s="13">
        <f>SUM(Gosforth:Ermelo!BE108)</f>
        <v>0</v>
      </c>
      <c r="BF108" s="14">
        <f>SUM(Gosforth:Ermelo!BF108)</f>
        <v>0</v>
      </c>
      <c r="BG108" s="12">
        <f>SUM(Gosforth:Ermelo!BG108)</f>
        <v>0</v>
      </c>
      <c r="BH108" s="12">
        <f>SUM(Gosforth:Ermelo!BH108)</f>
        <v>0</v>
      </c>
      <c r="BI108" s="12">
        <f>SUM(Gosforth:Ermelo!BI108)</f>
        <v>0</v>
      </c>
      <c r="BJ108" s="12">
        <f>SUM(Gosforth:Ermelo!BJ108)</f>
        <v>0</v>
      </c>
      <c r="BK108" s="12">
        <f>SUM(Gosforth:Ermelo!BK108)</f>
        <v>0</v>
      </c>
      <c r="BL108" s="12">
        <f>SUM(Gosforth:Ermelo!BL108)</f>
        <v>0</v>
      </c>
      <c r="BM108" s="12">
        <f>SUM(Gosforth:Ermelo!BM108)</f>
        <v>0</v>
      </c>
      <c r="BN108" s="12">
        <f>SUM(Gosforth:Ermelo!BN108)</f>
        <v>0</v>
      </c>
      <c r="BO108" s="12">
        <f>SUM(Gosforth:Ermelo!BO108)</f>
        <v>0</v>
      </c>
      <c r="BP108" s="12">
        <f>SUM(Gosforth:Ermelo!BP108)</f>
        <v>0</v>
      </c>
      <c r="BQ108" s="13">
        <f>SUM(Gosforth:Ermelo!BQ108)</f>
        <v>0</v>
      </c>
      <c r="BR108" s="14">
        <f>SUM(Gosforth:Ermelo!BR108)</f>
        <v>0</v>
      </c>
      <c r="BS108" s="12">
        <f>SUM(Gosforth:Ermelo!BS108)</f>
        <v>0</v>
      </c>
      <c r="BT108" s="12">
        <f>SUM(Gosforth:Ermelo!BT108)</f>
        <v>0</v>
      </c>
      <c r="BU108" s="12">
        <f>SUM(Gosforth:Ermelo!BU108)</f>
        <v>0</v>
      </c>
      <c r="BV108" s="12">
        <f>SUM(Gosforth:Ermelo!BV108)</f>
        <v>0</v>
      </c>
      <c r="BW108" s="12">
        <f>SUM(Gosforth:Ermelo!BW108)</f>
        <v>0</v>
      </c>
      <c r="BX108" s="12">
        <f>SUM(Gosforth:Ermelo!BX108)</f>
        <v>0</v>
      </c>
      <c r="BY108" s="12">
        <f>SUM(Gosforth:Ermelo!BY108)</f>
        <v>0</v>
      </c>
      <c r="BZ108" s="12">
        <f>SUM(Gosforth:Ermelo!BZ108)</f>
        <v>0</v>
      </c>
      <c r="CA108" s="12">
        <f>SUM(Gosforth:Ermelo!CA108)</f>
        <v>0</v>
      </c>
      <c r="CB108" s="12">
        <f>SUM(Gosforth:Ermelo!CB108)</f>
        <v>0</v>
      </c>
      <c r="CC108" s="13">
        <f>SUM(Gosforth:Ermelo!CC108)</f>
        <v>0</v>
      </c>
    </row>
    <row r="109" spans="1:81" ht="29" customHeight="1">
      <c r="A109" s="141"/>
      <c r="B109" s="57" t="s">
        <v>199</v>
      </c>
      <c r="C109" s="58" t="s">
        <v>200</v>
      </c>
      <c r="D109" s="72" t="s">
        <v>128</v>
      </c>
      <c r="E109" s="74">
        <f>SUM(Gosforth:Ermelo!E109)</f>
        <v>5</v>
      </c>
      <c r="F109" s="227" t="b">
        <f>(Gosforth!G109+Dalpark!G109+Leandra!G109+Trichardt!G109+Ermelo!G109)=G109</f>
        <v>1</v>
      </c>
      <c r="G109" s="122">
        <f t="shared" si="56"/>
        <v>0</v>
      </c>
      <c r="H109" s="120">
        <f>SUM(Gosforth:Ermelo!H109)</f>
        <v>0</v>
      </c>
      <c r="I109" s="13">
        <f>SUM(Gosforth:Ermelo!I109)</f>
        <v>0</v>
      </c>
      <c r="J109" s="120">
        <f>SUM(Gosforth:Ermelo!J109)</f>
        <v>0</v>
      </c>
      <c r="K109" s="12">
        <f>SUM(Gosforth:Ermelo!K109)</f>
        <v>0</v>
      </c>
      <c r="L109" s="12">
        <f>SUM(Gosforth:Ermelo!L109)</f>
        <v>0</v>
      </c>
      <c r="M109" s="12">
        <f>SUM(Gosforth:Ermelo!M109)</f>
        <v>0</v>
      </c>
      <c r="N109" s="12">
        <f>SUM(Gosforth:Ermelo!N109)</f>
        <v>0</v>
      </c>
      <c r="O109" s="12">
        <f>SUM(Gosforth:Ermelo!O109)</f>
        <v>0</v>
      </c>
      <c r="P109" s="12">
        <f>SUM(Gosforth:Ermelo!P109)</f>
        <v>0</v>
      </c>
      <c r="Q109" s="12">
        <f>SUM(Gosforth:Ermelo!Q109)</f>
        <v>0</v>
      </c>
      <c r="R109" s="12">
        <f>SUM(Gosforth:Ermelo!R109)</f>
        <v>0</v>
      </c>
      <c r="S109" s="12">
        <f>SUM(Gosforth:Ermelo!S109)</f>
        <v>0</v>
      </c>
      <c r="T109" s="12">
        <f>SUM(Gosforth:Ermelo!T109)</f>
        <v>0</v>
      </c>
      <c r="U109" s="13">
        <f>SUM(Gosforth:Ermelo!U109)</f>
        <v>0</v>
      </c>
      <c r="V109" s="14">
        <f>SUM(Gosforth:Ermelo!V109)</f>
        <v>0</v>
      </c>
      <c r="W109" s="12">
        <f>SUM(Gosforth:Ermelo!W109)</f>
        <v>0</v>
      </c>
      <c r="X109" s="12">
        <f>SUM(Gosforth:Ermelo!X109)</f>
        <v>0</v>
      </c>
      <c r="Y109" s="12">
        <f>SUM(Gosforth:Ermelo!Y109)</f>
        <v>0</v>
      </c>
      <c r="Z109" s="12">
        <f>SUM(Gosforth:Ermelo!Z109)</f>
        <v>0</v>
      </c>
      <c r="AA109" s="12">
        <f>SUM(Gosforth:Ermelo!AA109)</f>
        <v>0</v>
      </c>
      <c r="AB109" s="12">
        <f>SUM(Gosforth:Ermelo!AB109)</f>
        <v>0</v>
      </c>
      <c r="AC109" s="12">
        <f>SUM(Gosforth:Ermelo!AC109)</f>
        <v>0</v>
      </c>
      <c r="AD109" s="12">
        <f>SUM(Gosforth:Ermelo!AD109)</f>
        <v>0</v>
      </c>
      <c r="AE109" s="12">
        <f>SUM(Gosforth:Ermelo!AE109)</f>
        <v>0</v>
      </c>
      <c r="AF109" s="12">
        <f>SUM(Gosforth:Ermelo!AF109)</f>
        <v>0</v>
      </c>
      <c r="AG109" s="13">
        <f>SUM(Gosforth:Ermelo!AG109)</f>
        <v>0</v>
      </c>
      <c r="AH109" s="14">
        <f>SUM(Gosforth:Ermelo!AH109)</f>
        <v>0</v>
      </c>
      <c r="AI109" s="12">
        <f>SUM(Gosforth:Ermelo!AI109)</f>
        <v>0</v>
      </c>
      <c r="AJ109" s="12">
        <f>SUM(Gosforth:Ermelo!AJ109)</f>
        <v>0</v>
      </c>
      <c r="AK109" s="12">
        <f>SUM(Gosforth:Ermelo!AK109)</f>
        <v>0</v>
      </c>
      <c r="AL109" s="12">
        <f>SUM(Gosforth:Ermelo!AL109)</f>
        <v>0</v>
      </c>
      <c r="AM109" s="12">
        <f>SUM(Gosforth:Ermelo!AM109)</f>
        <v>0</v>
      </c>
      <c r="AN109" s="12">
        <f>SUM(Gosforth:Ermelo!AN109)</f>
        <v>0</v>
      </c>
      <c r="AO109" s="12">
        <f>SUM(Gosforth:Ermelo!AO109)</f>
        <v>0</v>
      </c>
      <c r="AP109" s="12">
        <f>SUM(Gosforth:Ermelo!AP109)</f>
        <v>0</v>
      </c>
      <c r="AQ109" s="12">
        <f>SUM(Gosforth:Ermelo!AQ109)</f>
        <v>0</v>
      </c>
      <c r="AR109" s="12">
        <f>SUM(Gosforth:Ermelo!AR109)</f>
        <v>0</v>
      </c>
      <c r="AS109" s="13">
        <f>SUM(Gosforth:Ermelo!AS109)</f>
        <v>0</v>
      </c>
      <c r="AT109" s="14">
        <f>SUM(Gosforth:Ermelo!AT109)</f>
        <v>0</v>
      </c>
      <c r="AU109" s="12">
        <f>SUM(Gosforth:Ermelo!AU109)</f>
        <v>0</v>
      </c>
      <c r="AV109" s="12">
        <f>SUM(Gosforth:Ermelo!AV109)</f>
        <v>0</v>
      </c>
      <c r="AW109" s="12">
        <f>SUM(Gosforth:Ermelo!AW109)</f>
        <v>0</v>
      </c>
      <c r="AX109" s="12">
        <f>SUM(Gosforth:Ermelo!AX109)</f>
        <v>0</v>
      </c>
      <c r="AY109" s="12">
        <f>SUM(Gosforth:Ermelo!AY109)</f>
        <v>0</v>
      </c>
      <c r="AZ109" s="12">
        <f>SUM(Gosforth:Ermelo!AZ109)</f>
        <v>0</v>
      </c>
      <c r="BA109" s="12">
        <f>SUM(Gosforth:Ermelo!BA109)</f>
        <v>0</v>
      </c>
      <c r="BB109" s="12">
        <f>SUM(Gosforth:Ermelo!BB109)</f>
        <v>0</v>
      </c>
      <c r="BC109" s="12">
        <f>SUM(Gosforth:Ermelo!BC109)</f>
        <v>0</v>
      </c>
      <c r="BD109" s="12">
        <f>SUM(Gosforth:Ermelo!BD109)</f>
        <v>0</v>
      </c>
      <c r="BE109" s="13">
        <f>SUM(Gosforth:Ermelo!BE109)</f>
        <v>0</v>
      </c>
      <c r="BF109" s="14">
        <f>SUM(Gosforth:Ermelo!BF109)</f>
        <v>0</v>
      </c>
      <c r="BG109" s="12">
        <f>SUM(Gosforth:Ermelo!BG109)</f>
        <v>0</v>
      </c>
      <c r="BH109" s="12">
        <f>SUM(Gosforth:Ermelo!BH109)</f>
        <v>0</v>
      </c>
      <c r="BI109" s="12">
        <f>SUM(Gosforth:Ermelo!BI109)</f>
        <v>0</v>
      </c>
      <c r="BJ109" s="12">
        <f>SUM(Gosforth:Ermelo!BJ109)</f>
        <v>0</v>
      </c>
      <c r="BK109" s="12">
        <f>SUM(Gosforth:Ermelo!BK109)</f>
        <v>0</v>
      </c>
      <c r="BL109" s="12">
        <f>SUM(Gosforth:Ermelo!BL109)</f>
        <v>0</v>
      </c>
      <c r="BM109" s="12">
        <f>SUM(Gosforth:Ermelo!BM109)</f>
        <v>0</v>
      </c>
      <c r="BN109" s="12">
        <f>SUM(Gosforth:Ermelo!BN109)</f>
        <v>0</v>
      </c>
      <c r="BO109" s="12">
        <f>SUM(Gosforth:Ermelo!BO109)</f>
        <v>0</v>
      </c>
      <c r="BP109" s="12">
        <f>SUM(Gosforth:Ermelo!BP109)</f>
        <v>0</v>
      </c>
      <c r="BQ109" s="13">
        <f>SUM(Gosforth:Ermelo!BQ109)</f>
        <v>0</v>
      </c>
      <c r="BR109" s="14">
        <f>SUM(Gosforth:Ermelo!BR109)</f>
        <v>0</v>
      </c>
      <c r="BS109" s="12">
        <f>SUM(Gosforth:Ermelo!BS109)</f>
        <v>0</v>
      </c>
      <c r="BT109" s="12">
        <f>SUM(Gosforth:Ermelo!BT109)</f>
        <v>0</v>
      </c>
      <c r="BU109" s="12">
        <f>SUM(Gosforth:Ermelo!BU109)</f>
        <v>0</v>
      </c>
      <c r="BV109" s="12">
        <f>SUM(Gosforth:Ermelo!BV109)</f>
        <v>0</v>
      </c>
      <c r="BW109" s="12">
        <f>SUM(Gosforth:Ermelo!BW109)</f>
        <v>0</v>
      </c>
      <c r="BX109" s="12">
        <f>SUM(Gosforth:Ermelo!BX109)</f>
        <v>0</v>
      </c>
      <c r="BY109" s="12">
        <f>SUM(Gosforth:Ermelo!BY109)</f>
        <v>0</v>
      </c>
      <c r="BZ109" s="12">
        <f>SUM(Gosforth:Ermelo!BZ109)</f>
        <v>0</v>
      </c>
      <c r="CA109" s="12">
        <f>SUM(Gosforth:Ermelo!CA109)</f>
        <v>0</v>
      </c>
      <c r="CB109" s="12">
        <f>SUM(Gosforth:Ermelo!CB109)</f>
        <v>0</v>
      </c>
      <c r="CC109" s="13">
        <f>SUM(Gosforth:Ermelo!CC109)</f>
        <v>0</v>
      </c>
    </row>
    <row r="110" spans="1:81" ht="29" customHeight="1">
      <c r="A110" s="141"/>
      <c r="B110" s="64" t="s">
        <v>201</v>
      </c>
      <c r="C110" s="312" t="s">
        <v>202</v>
      </c>
      <c r="D110" s="72"/>
      <c r="E110" s="74"/>
      <c r="F110" s="227" t="b">
        <f>(Gosforth!G110+Dalpark!G110+Leandra!G110+Trichardt!G110+Ermelo!G110)=G110</f>
        <v>1</v>
      </c>
      <c r="G110" s="122">
        <f t="shared" si="56"/>
        <v>0</v>
      </c>
      <c r="H110" s="120">
        <f>SUM(Gosforth:Ermelo!H110)</f>
        <v>0</v>
      </c>
      <c r="I110" s="13">
        <f>SUM(Gosforth:Ermelo!I110)</f>
        <v>0</v>
      </c>
      <c r="J110" s="120">
        <f>SUM(Gosforth:Ermelo!J110)</f>
        <v>0</v>
      </c>
      <c r="K110" s="12">
        <f>SUM(Gosforth:Ermelo!K110)</f>
        <v>0</v>
      </c>
      <c r="L110" s="12">
        <f>SUM(Gosforth:Ermelo!L110)</f>
        <v>0</v>
      </c>
      <c r="M110" s="12">
        <f>SUM(Gosforth:Ermelo!M110)</f>
        <v>0</v>
      </c>
      <c r="N110" s="12">
        <f>SUM(Gosforth:Ermelo!N110)</f>
        <v>0</v>
      </c>
      <c r="O110" s="12">
        <f>SUM(Gosforth:Ermelo!O110)</f>
        <v>0</v>
      </c>
      <c r="P110" s="12">
        <f>SUM(Gosforth:Ermelo!P110)</f>
        <v>0</v>
      </c>
      <c r="Q110" s="12">
        <f>SUM(Gosforth:Ermelo!Q110)</f>
        <v>0</v>
      </c>
      <c r="R110" s="12">
        <f>SUM(Gosforth:Ermelo!R110)</f>
        <v>0</v>
      </c>
      <c r="S110" s="12">
        <f>SUM(Gosforth:Ermelo!S110)</f>
        <v>0</v>
      </c>
      <c r="T110" s="12">
        <f>SUM(Gosforth:Ermelo!T110)</f>
        <v>0</v>
      </c>
      <c r="U110" s="13">
        <f>SUM(Gosforth:Ermelo!U110)</f>
        <v>0</v>
      </c>
      <c r="V110" s="14">
        <f>SUM(Gosforth:Ermelo!V110)</f>
        <v>0</v>
      </c>
      <c r="W110" s="12">
        <f>SUM(Gosforth:Ermelo!W110)</f>
        <v>0</v>
      </c>
      <c r="X110" s="12">
        <f>SUM(Gosforth:Ermelo!X110)</f>
        <v>0</v>
      </c>
      <c r="Y110" s="12">
        <f>SUM(Gosforth:Ermelo!Y110)</f>
        <v>0</v>
      </c>
      <c r="Z110" s="12">
        <f>SUM(Gosforth:Ermelo!Z110)</f>
        <v>0</v>
      </c>
      <c r="AA110" s="12">
        <f>SUM(Gosforth:Ermelo!AA110)</f>
        <v>0</v>
      </c>
      <c r="AB110" s="12">
        <f>SUM(Gosforth:Ermelo!AB110)</f>
        <v>0</v>
      </c>
      <c r="AC110" s="12">
        <f>SUM(Gosforth:Ermelo!AC110)</f>
        <v>0</v>
      </c>
      <c r="AD110" s="12">
        <f>SUM(Gosforth:Ermelo!AD110)</f>
        <v>0</v>
      </c>
      <c r="AE110" s="12">
        <f>SUM(Gosforth:Ermelo!AE110)</f>
        <v>0</v>
      </c>
      <c r="AF110" s="12">
        <f>SUM(Gosforth:Ermelo!AF110)</f>
        <v>0</v>
      </c>
      <c r="AG110" s="13">
        <f>SUM(Gosforth:Ermelo!AG110)</f>
        <v>0</v>
      </c>
      <c r="AH110" s="14">
        <f>SUM(Gosforth:Ermelo!AH110)</f>
        <v>0</v>
      </c>
      <c r="AI110" s="12">
        <f>SUM(Gosforth:Ermelo!AI110)</f>
        <v>0</v>
      </c>
      <c r="AJ110" s="12">
        <f>SUM(Gosforth:Ermelo!AJ110)</f>
        <v>0</v>
      </c>
      <c r="AK110" s="12">
        <f>SUM(Gosforth:Ermelo!AK110)</f>
        <v>0</v>
      </c>
      <c r="AL110" s="12">
        <f>SUM(Gosforth:Ermelo!AL110)</f>
        <v>0</v>
      </c>
      <c r="AM110" s="12">
        <f>SUM(Gosforth:Ermelo!AM110)</f>
        <v>0</v>
      </c>
      <c r="AN110" s="12">
        <f>SUM(Gosforth:Ermelo!AN110)</f>
        <v>0</v>
      </c>
      <c r="AO110" s="12">
        <f>SUM(Gosforth:Ermelo!AO110)</f>
        <v>0</v>
      </c>
      <c r="AP110" s="12">
        <f>SUM(Gosforth:Ermelo!AP110)</f>
        <v>0</v>
      </c>
      <c r="AQ110" s="12">
        <f>SUM(Gosforth:Ermelo!AQ110)</f>
        <v>0</v>
      </c>
      <c r="AR110" s="12">
        <f>SUM(Gosforth:Ermelo!AR110)</f>
        <v>0</v>
      </c>
      <c r="AS110" s="13">
        <f>SUM(Gosforth:Ermelo!AS110)</f>
        <v>0</v>
      </c>
      <c r="AT110" s="14">
        <f>SUM(Gosforth:Ermelo!AT110)</f>
        <v>0</v>
      </c>
      <c r="AU110" s="12">
        <f>SUM(Gosforth:Ermelo!AU110)</f>
        <v>0</v>
      </c>
      <c r="AV110" s="12">
        <f>SUM(Gosforth:Ermelo!AV110)</f>
        <v>0</v>
      </c>
      <c r="AW110" s="12">
        <f>SUM(Gosforth:Ermelo!AW110)</f>
        <v>0</v>
      </c>
      <c r="AX110" s="12">
        <f>SUM(Gosforth:Ermelo!AX110)</f>
        <v>0</v>
      </c>
      <c r="AY110" s="12">
        <f>SUM(Gosforth:Ermelo!AY110)</f>
        <v>0</v>
      </c>
      <c r="AZ110" s="12">
        <f>SUM(Gosforth:Ermelo!AZ110)</f>
        <v>0</v>
      </c>
      <c r="BA110" s="12">
        <f>SUM(Gosforth:Ermelo!BA110)</f>
        <v>0</v>
      </c>
      <c r="BB110" s="12">
        <f>SUM(Gosforth:Ermelo!BB110)</f>
        <v>0</v>
      </c>
      <c r="BC110" s="12">
        <f>SUM(Gosforth:Ermelo!BC110)</f>
        <v>0</v>
      </c>
      <c r="BD110" s="12">
        <f>SUM(Gosforth:Ermelo!BD110)</f>
        <v>0</v>
      </c>
      <c r="BE110" s="13">
        <f>SUM(Gosforth:Ermelo!BE110)</f>
        <v>0</v>
      </c>
      <c r="BF110" s="14">
        <f>SUM(Gosforth:Ermelo!BF110)</f>
        <v>0</v>
      </c>
      <c r="BG110" s="12">
        <f>SUM(Gosforth:Ermelo!BG110)</f>
        <v>0</v>
      </c>
      <c r="BH110" s="12">
        <f>SUM(Gosforth:Ermelo!BH110)</f>
        <v>0</v>
      </c>
      <c r="BI110" s="12">
        <f>SUM(Gosforth:Ermelo!BI110)</f>
        <v>0</v>
      </c>
      <c r="BJ110" s="12">
        <f>SUM(Gosforth:Ermelo!BJ110)</f>
        <v>0</v>
      </c>
      <c r="BK110" s="12">
        <f>SUM(Gosforth:Ermelo!BK110)</f>
        <v>0</v>
      </c>
      <c r="BL110" s="12">
        <f>SUM(Gosforth:Ermelo!BL110)</f>
        <v>0</v>
      </c>
      <c r="BM110" s="12">
        <f>SUM(Gosforth:Ermelo!BM110)</f>
        <v>0</v>
      </c>
      <c r="BN110" s="12">
        <f>SUM(Gosforth:Ermelo!BN110)</f>
        <v>0</v>
      </c>
      <c r="BO110" s="12">
        <f>SUM(Gosforth:Ermelo!BO110)</f>
        <v>0</v>
      </c>
      <c r="BP110" s="12">
        <f>SUM(Gosforth:Ermelo!BP110)</f>
        <v>0</v>
      </c>
      <c r="BQ110" s="13">
        <f>SUM(Gosforth:Ermelo!BQ110)</f>
        <v>0</v>
      </c>
      <c r="BR110" s="14">
        <f>SUM(Gosforth:Ermelo!BR110)</f>
        <v>0</v>
      </c>
      <c r="BS110" s="12">
        <f>SUM(Gosforth:Ermelo!BS110)</f>
        <v>0</v>
      </c>
      <c r="BT110" s="12">
        <f>SUM(Gosforth:Ermelo!BT110)</f>
        <v>0</v>
      </c>
      <c r="BU110" s="12">
        <f>SUM(Gosforth:Ermelo!BU110)</f>
        <v>0</v>
      </c>
      <c r="BV110" s="12">
        <f>SUM(Gosforth:Ermelo!BV110)</f>
        <v>0</v>
      </c>
      <c r="BW110" s="12">
        <f>SUM(Gosforth:Ermelo!BW110)</f>
        <v>0</v>
      </c>
      <c r="BX110" s="12">
        <f>SUM(Gosforth:Ermelo!BX110)</f>
        <v>0</v>
      </c>
      <c r="BY110" s="12">
        <f>SUM(Gosforth:Ermelo!BY110)</f>
        <v>0</v>
      </c>
      <c r="BZ110" s="12">
        <f>SUM(Gosforth:Ermelo!BZ110)</f>
        <v>0</v>
      </c>
      <c r="CA110" s="12">
        <f>SUM(Gosforth:Ermelo!CA110)</f>
        <v>0</v>
      </c>
      <c r="CB110" s="12">
        <f>SUM(Gosforth:Ermelo!CB110)</f>
        <v>0</v>
      </c>
      <c r="CC110" s="13">
        <f>SUM(Gosforth:Ermelo!CC110)</f>
        <v>0</v>
      </c>
    </row>
    <row r="111" spans="1:81" ht="30">
      <c r="A111" s="141"/>
      <c r="B111" s="57" t="s">
        <v>203</v>
      </c>
      <c r="C111" s="58" t="s">
        <v>204</v>
      </c>
      <c r="D111" s="72" t="s">
        <v>128</v>
      </c>
      <c r="E111" s="74">
        <f>SUM(Gosforth:Ermelo!E111)</f>
        <v>5</v>
      </c>
      <c r="F111" s="227" t="b">
        <f>(Gosforth!G111+Dalpark!G111+Leandra!G111+Trichardt!G111+Ermelo!G111)=G111</f>
        <v>1</v>
      </c>
      <c r="G111" s="122">
        <f t="shared" si="56"/>
        <v>0</v>
      </c>
      <c r="H111" s="120">
        <f>SUM(Gosforth:Ermelo!H111)</f>
        <v>0</v>
      </c>
      <c r="I111" s="13">
        <f>SUM(Gosforth:Ermelo!I111)</f>
        <v>0</v>
      </c>
      <c r="J111" s="120">
        <f>SUM(Gosforth:Ermelo!J111)</f>
        <v>0</v>
      </c>
      <c r="K111" s="12">
        <f>SUM(Gosforth:Ermelo!K111)</f>
        <v>0</v>
      </c>
      <c r="L111" s="12">
        <f>SUM(Gosforth:Ermelo!L111)</f>
        <v>0</v>
      </c>
      <c r="M111" s="12">
        <f>SUM(Gosforth:Ermelo!M111)</f>
        <v>0</v>
      </c>
      <c r="N111" s="12">
        <f>SUM(Gosforth:Ermelo!N111)</f>
        <v>0</v>
      </c>
      <c r="O111" s="12">
        <f>SUM(Gosforth:Ermelo!O111)</f>
        <v>0</v>
      </c>
      <c r="P111" s="12">
        <f>SUM(Gosforth:Ermelo!P111)</f>
        <v>0</v>
      </c>
      <c r="Q111" s="12">
        <f>SUM(Gosforth:Ermelo!Q111)</f>
        <v>0</v>
      </c>
      <c r="R111" s="12">
        <f>SUM(Gosforth:Ermelo!R111)</f>
        <v>0</v>
      </c>
      <c r="S111" s="12">
        <f>SUM(Gosforth:Ermelo!S111)</f>
        <v>0</v>
      </c>
      <c r="T111" s="12">
        <f>SUM(Gosforth:Ermelo!T111)</f>
        <v>0</v>
      </c>
      <c r="U111" s="13">
        <f>SUM(Gosforth:Ermelo!U111)</f>
        <v>0</v>
      </c>
      <c r="V111" s="14">
        <f>SUM(Gosforth:Ermelo!V111)</f>
        <v>0</v>
      </c>
      <c r="W111" s="12">
        <f>SUM(Gosforth:Ermelo!W111)</f>
        <v>0</v>
      </c>
      <c r="X111" s="12">
        <f>SUM(Gosforth:Ermelo!X111)</f>
        <v>0</v>
      </c>
      <c r="Y111" s="12">
        <f>SUM(Gosforth:Ermelo!Y111)</f>
        <v>0</v>
      </c>
      <c r="Z111" s="12">
        <f>SUM(Gosforth:Ermelo!Z111)</f>
        <v>0</v>
      </c>
      <c r="AA111" s="12">
        <f>SUM(Gosforth:Ermelo!AA111)</f>
        <v>0</v>
      </c>
      <c r="AB111" s="12">
        <f>SUM(Gosforth:Ermelo!AB111)</f>
        <v>0</v>
      </c>
      <c r="AC111" s="12">
        <f>SUM(Gosforth:Ermelo!AC111)</f>
        <v>0</v>
      </c>
      <c r="AD111" s="12">
        <f>SUM(Gosforth:Ermelo!AD111)</f>
        <v>0</v>
      </c>
      <c r="AE111" s="12">
        <f>SUM(Gosforth:Ermelo!AE111)</f>
        <v>0</v>
      </c>
      <c r="AF111" s="12">
        <f>SUM(Gosforth:Ermelo!AF111)</f>
        <v>0</v>
      </c>
      <c r="AG111" s="13">
        <f>SUM(Gosforth:Ermelo!AG111)</f>
        <v>0</v>
      </c>
      <c r="AH111" s="14">
        <f>SUM(Gosforth:Ermelo!AH111)</f>
        <v>0</v>
      </c>
      <c r="AI111" s="12">
        <f>SUM(Gosforth:Ermelo!AI111)</f>
        <v>0</v>
      </c>
      <c r="AJ111" s="12">
        <f>SUM(Gosforth:Ermelo!AJ111)</f>
        <v>0</v>
      </c>
      <c r="AK111" s="12">
        <f>SUM(Gosforth:Ermelo!AK111)</f>
        <v>0</v>
      </c>
      <c r="AL111" s="12">
        <f>SUM(Gosforth:Ermelo!AL111)</f>
        <v>0</v>
      </c>
      <c r="AM111" s="12">
        <f>SUM(Gosforth:Ermelo!AM111)</f>
        <v>0</v>
      </c>
      <c r="AN111" s="12">
        <f>SUM(Gosforth:Ermelo!AN111)</f>
        <v>0</v>
      </c>
      <c r="AO111" s="12">
        <f>SUM(Gosforth:Ermelo!AO111)</f>
        <v>0</v>
      </c>
      <c r="AP111" s="12">
        <f>SUM(Gosforth:Ermelo!AP111)</f>
        <v>0</v>
      </c>
      <c r="AQ111" s="12">
        <f>SUM(Gosforth:Ermelo!AQ111)</f>
        <v>0</v>
      </c>
      <c r="AR111" s="12">
        <f>SUM(Gosforth:Ermelo!AR111)</f>
        <v>0</v>
      </c>
      <c r="AS111" s="13">
        <f>SUM(Gosforth:Ermelo!AS111)</f>
        <v>0</v>
      </c>
      <c r="AT111" s="14">
        <f>SUM(Gosforth:Ermelo!AT111)</f>
        <v>0</v>
      </c>
      <c r="AU111" s="12">
        <f>SUM(Gosforth:Ermelo!AU111)</f>
        <v>0</v>
      </c>
      <c r="AV111" s="12">
        <f>SUM(Gosforth:Ermelo!AV111)</f>
        <v>0</v>
      </c>
      <c r="AW111" s="12">
        <f>SUM(Gosforth:Ermelo!AW111)</f>
        <v>0</v>
      </c>
      <c r="AX111" s="12">
        <f>SUM(Gosforth:Ermelo!AX111)</f>
        <v>0</v>
      </c>
      <c r="AY111" s="12">
        <f>SUM(Gosforth:Ermelo!AY111)</f>
        <v>0</v>
      </c>
      <c r="AZ111" s="12">
        <f>SUM(Gosforth:Ermelo!AZ111)</f>
        <v>0</v>
      </c>
      <c r="BA111" s="12">
        <f>SUM(Gosforth:Ermelo!BA111)</f>
        <v>0</v>
      </c>
      <c r="BB111" s="12">
        <f>SUM(Gosforth:Ermelo!BB111)</f>
        <v>0</v>
      </c>
      <c r="BC111" s="12">
        <f>SUM(Gosforth:Ermelo!BC111)</f>
        <v>0</v>
      </c>
      <c r="BD111" s="12">
        <f>SUM(Gosforth:Ermelo!BD111)</f>
        <v>0</v>
      </c>
      <c r="BE111" s="13">
        <f>SUM(Gosforth:Ermelo!BE111)</f>
        <v>0</v>
      </c>
      <c r="BF111" s="14">
        <f>SUM(Gosforth:Ermelo!BF111)</f>
        <v>0</v>
      </c>
      <c r="BG111" s="12">
        <f>SUM(Gosforth:Ermelo!BG111)</f>
        <v>0</v>
      </c>
      <c r="BH111" s="12">
        <f>SUM(Gosforth:Ermelo!BH111)</f>
        <v>0</v>
      </c>
      <c r="BI111" s="12">
        <f>SUM(Gosforth:Ermelo!BI111)</f>
        <v>0</v>
      </c>
      <c r="BJ111" s="12">
        <f>SUM(Gosforth:Ermelo!BJ111)</f>
        <v>0</v>
      </c>
      <c r="BK111" s="12">
        <f>SUM(Gosforth:Ermelo!BK111)</f>
        <v>0</v>
      </c>
      <c r="BL111" s="12">
        <f>SUM(Gosforth:Ermelo!BL111)</f>
        <v>0</v>
      </c>
      <c r="BM111" s="12">
        <f>SUM(Gosforth:Ermelo!BM111)</f>
        <v>0</v>
      </c>
      <c r="BN111" s="12">
        <f>SUM(Gosforth:Ermelo!BN111)</f>
        <v>0</v>
      </c>
      <c r="BO111" s="12">
        <f>SUM(Gosforth:Ermelo!BO111)</f>
        <v>0</v>
      </c>
      <c r="BP111" s="12">
        <f>SUM(Gosforth:Ermelo!BP111)</f>
        <v>0</v>
      </c>
      <c r="BQ111" s="13">
        <f>SUM(Gosforth:Ermelo!BQ111)</f>
        <v>0</v>
      </c>
      <c r="BR111" s="14">
        <f>SUM(Gosforth:Ermelo!BR111)</f>
        <v>0</v>
      </c>
      <c r="BS111" s="12">
        <f>SUM(Gosforth:Ermelo!BS111)</f>
        <v>0</v>
      </c>
      <c r="BT111" s="12">
        <f>SUM(Gosforth:Ermelo!BT111)</f>
        <v>0</v>
      </c>
      <c r="BU111" s="12">
        <f>SUM(Gosforth:Ermelo!BU111)</f>
        <v>0</v>
      </c>
      <c r="BV111" s="12">
        <f>SUM(Gosforth:Ermelo!BV111)</f>
        <v>0</v>
      </c>
      <c r="BW111" s="12">
        <f>SUM(Gosforth:Ermelo!BW111)</f>
        <v>0</v>
      </c>
      <c r="BX111" s="12">
        <f>SUM(Gosforth:Ermelo!BX111)</f>
        <v>0</v>
      </c>
      <c r="BY111" s="12">
        <f>SUM(Gosforth:Ermelo!BY111)</f>
        <v>0</v>
      </c>
      <c r="BZ111" s="12">
        <f>SUM(Gosforth:Ermelo!BZ111)</f>
        <v>0</v>
      </c>
      <c r="CA111" s="12">
        <f>SUM(Gosforth:Ermelo!CA111)</f>
        <v>0</v>
      </c>
      <c r="CB111" s="12">
        <f>SUM(Gosforth:Ermelo!CB111)</f>
        <v>0</v>
      </c>
      <c r="CC111" s="13">
        <f>SUM(Gosforth:Ermelo!CC111)</f>
        <v>0</v>
      </c>
    </row>
    <row r="112" spans="1:81" ht="15">
      <c r="A112" s="141"/>
      <c r="B112" s="57" t="s">
        <v>205</v>
      </c>
      <c r="C112" s="58" t="s">
        <v>194</v>
      </c>
      <c r="D112" s="72" t="s">
        <v>128</v>
      </c>
      <c r="E112" s="74">
        <f>SUM(Gosforth:Ermelo!E112)</f>
        <v>5</v>
      </c>
      <c r="F112" s="227" t="b">
        <f>(Gosforth!G112+Dalpark!G112+Leandra!G112+Trichardt!G112+Ermelo!G112)=G112</f>
        <v>1</v>
      </c>
      <c r="G112" s="122">
        <f t="shared" si="56"/>
        <v>0</v>
      </c>
      <c r="H112" s="120">
        <f>SUM(Gosforth:Ermelo!H112)</f>
        <v>0</v>
      </c>
      <c r="I112" s="13">
        <f>SUM(Gosforth:Ermelo!I112)</f>
        <v>0</v>
      </c>
      <c r="J112" s="120">
        <f>SUM(Gosforth:Ermelo!J112)</f>
        <v>0</v>
      </c>
      <c r="K112" s="12">
        <f>SUM(Gosforth:Ermelo!K112)</f>
        <v>0</v>
      </c>
      <c r="L112" s="12">
        <f>SUM(Gosforth:Ermelo!L112)</f>
        <v>0</v>
      </c>
      <c r="M112" s="12">
        <f>SUM(Gosforth:Ermelo!M112)</f>
        <v>0</v>
      </c>
      <c r="N112" s="12">
        <f>SUM(Gosforth:Ermelo!N112)</f>
        <v>0</v>
      </c>
      <c r="O112" s="12">
        <f>SUM(Gosforth:Ermelo!O112)</f>
        <v>0</v>
      </c>
      <c r="P112" s="12">
        <f>SUM(Gosforth:Ermelo!P112)</f>
        <v>0</v>
      </c>
      <c r="Q112" s="12">
        <f>SUM(Gosforth:Ermelo!Q112)</f>
        <v>0</v>
      </c>
      <c r="R112" s="12">
        <f>SUM(Gosforth:Ermelo!R112)</f>
        <v>0</v>
      </c>
      <c r="S112" s="12">
        <f>SUM(Gosforth:Ermelo!S112)</f>
        <v>0</v>
      </c>
      <c r="T112" s="12">
        <f>SUM(Gosforth:Ermelo!T112)</f>
        <v>0</v>
      </c>
      <c r="U112" s="13">
        <f>SUM(Gosforth:Ermelo!U112)</f>
        <v>0</v>
      </c>
      <c r="V112" s="14">
        <f>SUM(Gosforth:Ermelo!V112)</f>
        <v>0</v>
      </c>
      <c r="W112" s="12">
        <f>SUM(Gosforth:Ermelo!W112)</f>
        <v>0</v>
      </c>
      <c r="X112" s="12">
        <f>SUM(Gosforth:Ermelo!X112)</f>
        <v>0</v>
      </c>
      <c r="Y112" s="12">
        <f>SUM(Gosforth:Ermelo!Y112)</f>
        <v>0</v>
      </c>
      <c r="Z112" s="12">
        <f>SUM(Gosforth:Ermelo!Z112)</f>
        <v>0</v>
      </c>
      <c r="AA112" s="12">
        <f>SUM(Gosforth:Ermelo!AA112)</f>
        <v>0</v>
      </c>
      <c r="AB112" s="12">
        <f>SUM(Gosforth:Ermelo!AB112)</f>
        <v>0</v>
      </c>
      <c r="AC112" s="12">
        <f>SUM(Gosforth:Ermelo!AC112)</f>
        <v>0</v>
      </c>
      <c r="AD112" s="12">
        <f>SUM(Gosforth:Ermelo!AD112)</f>
        <v>0</v>
      </c>
      <c r="AE112" s="12">
        <f>SUM(Gosforth:Ermelo!AE112)</f>
        <v>0</v>
      </c>
      <c r="AF112" s="12">
        <f>SUM(Gosforth:Ermelo!AF112)</f>
        <v>0</v>
      </c>
      <c r="AG112" s="13">
        <f>SUM(Gosforth:Ermelo!AG112)</f>
        <v>0</v>
      </c>
      <c r="AH112" s="14">
        <f>SUM(Gosforth:Ermelo!AH112)</f>
        <v>0</v>
      </c>
      <c r="AI112" s="12">
        <f>SUM(Gosforth:Ermelo!AI112)</f>
        <v>0</v>
      </c>
      <c r="AJ112" s="12">
        <f>SUM(Gosforth:Ermelo!AJ112)</f>
        <v>0</v>
      </c>
      <c r="AK112" s="12">
        <f>SUM(Gosforth:Ermelo!AK112)</f>
        <v>0</v>
      </c>
      <c r="AL112" s="12">
        <f>SUM(Gosforth:Ermelo!AL112)</f>
        <v>0</v>
      </c>
      <c r="AM112" s="12">
        <f>SUM(Gosforth:Ermelo!AM112)</f>
        <v>0</v>
      </c>
      <c r="AN112" s="12">
        <f>SUM(Gosforth:Ermelo!AN112)</f>
        <v>0</v>
      </c>
      <c r="AO112" s="12">
        <f>SUM(Gosforth:Ermelo!AO112)</f>
        <v>0</v>
      </c>
      <c r="AP112" s="12">
        <f>SUM(Gosforth:Ermelo!AP112)</f>
        <v>0</v>
      </c>
      <c r="AQ112" s="12">
        <f>SUM(Gosforth:Ermelo!AQ112)</f>
        <v>0</v>
      </c>
      <c r="AR112" s="12">
        <f>SUM(Gosforth:Ermelo!AR112)</f>
        <v>0</v>
      </c>
      <c r="AS112" s="13">
        <f>SUM(Gosforth:Ermelo!AS112)</f>
        <v>0</v>
      </c>
      <c r="AT112" s="14">
        <f>SUM(Gosforth:Ermelo!AT112)</f>
        <v>0</v>
      </c>
      <c r="AU112" s="12">
        <f>SUM(Gosforth:Ermelo!AU112)</f>
        <v>0</v>
      </c>
      <c r="AV112" s="12">
        <f>SUM(Gosforth:Ermelo!AV112)</f>
        <v>0</v>
      </c>
      <c r="AW112" s="12">
        <f>SUM(Gosforth:Ermelo!AW112)</f>
        <v>0</v>
      </c>
      <c r="AX112" s="12">
        <f>SUM(Gosforth:Ermelo!AX112)</f>
        <v>0</v>
      </c>
      <c r="AY112" s="12">
        <f>SUM(Gosforth:Ermelo!AY112)</f>
        <v>0</v>
      </c>
      <c r="AZ112" s="12">
        <f>SUM(Gosforth:Ermelo!AZ112)</f>
        <v>0</v>
      </c>
      <c r="BA112" s="12">
        <f>SUM(Gosforth:Ermelo!BA112)</f>
        <v>0</v>
      </c>
      <c r="BB112" s="12">
        <f>SUM(Gosforth:Ermelo!BB112)</f>
        <v>0</v>
      </c>
      <c r="BC112" s="12">
        <f>SUM(Gosforth:Ermelo!BC112)</f>
        <v>0</v>
      </c>
      <c r="BD112" s="12">
        <f>SUM(Gosforth:Ermelo!BD112)</f>
        <v>0</v>
      </c>
      <c r="BE112" s="13">
        <f>SUM(Gosforth:Ermelo!BE112)</f>
        <v>0</v>
      </c>
      <c r="BF112" s="14">
        <f>SUM(Gosforth:Ermelo!BF112)</f>
        <v>0</v>
      </c>
      <c r="BG112" s="12">
        <f>SUM(Gosforth:Ermelo!BG112)</f>
        <v>0</v>
      </c>
      <c r="BH112" s="12">
        <f>SUM(Gosforth:Ermelo!BH112)</f>
        <v>0</v>
      </c>
      <c r="BI112" s="12">
        <f>SUM(Gosforth:Ermelo!BI112)</f>
        <v>0</v>
      </c>
      <c r="BJ112" s="12">
        <f>SUM(Gosforth:Ermelo!BJ112)</f>
        <v>0</v>
      </c>
      <c r="BK112" s="12">
        <f>SUM(Gosforth:Ermelo!BK112)</f>
        <v>0</v>
      </c>
      <c r="BL112" s="12">
        <f>SUM(Gosforth:Ermelo!BL112)</f>
        <v>0</v>
      </c>
      <c r="BM112" s="12">
        <f>SUM(Gosforth:Ermelo!BM112)</f>
        <v>0</v>
      </c>
      <c r="BN112" s="12">
        <f>SUM(Gosforth:Ermelo!BN112)</f>
        <v>0</v>
      </c>
      <c r="BO112" s="12">
        <f>SUM(Gosforth:Ermelo!BO112)</f>
        <v>0</v>
      </c>
      <c r="BP112" s="12">
        <f>SUM(Gosforth:Ermelo!BP112)</f>
        <v>0</v>
      </c>
      <c r="BQ112" s="13">
        <f>SUM(Gosforth:Ermelo!BQ112)</f>
        <v>0</v>
      </c>
      <c r="BR112" s="14">
        <f>SUM(Gosforth:Ermelo!BR112)</f>
        <v>0</v>
      </c>
      <c r="BS112" s="12">
        <f>SUM(Gosforth:Ermelo!BS112)</f>
        <v>0</v>
      </c>
      <c r="BT112" s="12">
        <f>SUM(Gosforth:Ermelo!BT112)</f>
        <v>0</v>
      </c>
      <c r="BU112" s="12">
        <f>SUM(Gosforth:Ermelo!BU112)</f>
        <v>0</v>
      </c>
      <c r="BV112" s="12">
        <f>SUM(Gosforth:Ermelo!BV112)</f>
        <v>0</v>
      </c>
      <c r="BW112" s="12">
        <f>SUM(Gosforth:Ermelo!BW112)</f>
        <v>0</v>
      </c>
      <c r="BX112" s="12">
        <f>SUM(Gosforth:Ermelo!BX112)</f>
        <v>0</v>
      </c>
      <c r="BY112" s="12">
        <f>SUM(Gosforth:Ermelo!BY112)</f>
        <v>0</v>
      </c>
      <c r="BZ112" s="12">
        <f>SUM(Gosforth:Ermelo!BZ112)</f>
        <v>0</v>
      </c>
      <c r="CA112" s="12">
        <f>SUM(Gosforth:Ermelo!CA112)</f>
        <v>0</v>
      </c>
      <c r="CB112" s="12">
        <f>SUM(Gosforth:Ermelo!CB112)</f>
        <v>0</v>
      </c>
      <c r="CC112" s="13">
        <f>SUM(Gosforth:Ermelo!CC112)</f>
        <v>0</v>
      </c>
    </row>
    <row r="113" spans="1:81" ht="15">
      <c r="A113" s="141"/>
      <c r="B113" s="57" t="s">
        <v>206</v>
      </c>
      <c r="C113" s="58" t="s">
        <v>196</v>
      </c>
      <c r="D113" s="72" t="s">
        <v>128</v>
      </c>
      <c r="E113" s="74">
        <f>SUM(Gosforth:Ermelo!E113)</f>
        <v>5</v>
      </c>
      <c r="F113" s="227" t="b">
        <f>(Gosforth!G113+Dalpark!G113+Leandra!G113+Trichardt!G113+Ermelo!G113)=G113</f>
        <v>1</v>
      </c>
      <c r="G113" s="122">
        <f t="shared" si="56"/>
        <v>0</v>
      </c>
      <c r="H113" s="120">
        <f>SUM(Gosforth:Ermelo!H113)</f>
        <v>0</v>
      </c>
      <c r="I113" s="13">
        <f>SUM(Gosforth:Ermelo!I113)</f>
        <v>0</v>
      </c>
      <c r="J113" s="120">
        <f>SUM(Gosforth:Ermelo!J113)</f>
        <v>0</v>
      </c>
      <c r="K113" s="12">
        <f>SUM(Gosforth:Ermelo!K113)</f>
        <v>0</v>
      </c>
      <c r="L113" s="12">
        <f>SUM(Gosforth:Ermelo!L113)</f>
        <v>0</v>
      </c>
      <c r="M113" s="12">
        <f>SUM(Gosforth:Ermelo!M113)</f>
        <v>0</v>
      </c>
      <c r="N113" s="12">
        <f>SUM(Gosforth:Ermelo!N113)</f>
        <v>0</v>
      </c>
      <c r="O113" s="12">
        <f>SUM(Gosforth:Ermelo!O113)</f>
        <v>0</v>
      </c>
      <c r="P113" s="12">
        <f>SUM(Gosforth:Ermelo!P113)</f>
        <v>0</v>
      </c>
      <c r="Q113" s="12">
        <f>SUM(Gosforth:Ermelo!Q113)</f>
        <v>0</v>
      </c>
      <c r="R113" s="12">
        <f>SUM(Gosforth:Ermelo!R113)</f>
        <v>0</v>
      </c>
      <c r="S113" s="12">
        <f>SUM(Gosforth:Ermelo!S113)</f>
        <v>0</v>
      </c>
      <c r="T113" s="12">
        <f>SUM(Gosforth:Ermelo!T113)</f>
        <v>0</v>
      </c>
      <c r="U113" s="13">
        <f>SUM(Gosforth:Ermelo!U113)</f>
        <v>0</v>
      </c>
      <c r="V113" s="14">
        <f>SUM(Gosforth:Ermelo!V113)</f>
        <v>0</v>
      </c>
      <c r="W113" s="12">
        <f>SUM(Gosforth:Ermelo!W113)</f>
        <v>0</v>
      </c>
      <c r="X113" s="12">
        <f>SUM(Gosforth:Ermelo!X113)</f>
        <v>0</v>
      </c>
      <c r="Y113" s="12">
        <f>SUM(Gosforth:Ermelo!Y113)</f>
        <v>0</v>
      </c>
      <c r="Z113" s="12">
        <f>SUM(Gosforth:Ermelo!Z113)</f>
        <v>0</v>
      </c>
      <c r="AA113" s="12">
        <f>SUM(Gosforth:Ermelo!AA113)</f>
        <v>0</v>
      </c>
      <c r="AB113" s="12">
        <f>SUM(Gosforth:Ermelo!AB113)</f>
        <v>0</v>
      </c>
      <c r="AC113" s="12">
        <f>SUM(Gosforth:Ermelo!AC113)</f>
        <v>0</v>
      </c>
      <c r="AD113" s="12">
        <f>SUM(Gosforth:Ermelo!AD113)</f>
        <v>0</v>
      </c>
      <c r="AE113" s="12">
        <f>SUM(Gosforth:Ermelo!AE113)</f>
        <v>0</v>
      </c>
      <c r="AF113" s="12">
        <f>SUM(Gosforth:Ermelo!AF113)</f>
        <v>0</v>
      </c>
      <c r="AG113" s="13">
        <f>SUM(Gosforth:Ermelo!AG113)</f>
        <v>0</v>
      </c>
      <c r="AH113" s="14">
        <f>SUM(Gosforth:Ermelo!AH113)</f>
        <v>0</v>
      </c>
      <c r="AI113" s="12">
        <f>SUM(Gosforth:Ermelo!AI113)</f>
        <v>0</v>
      </c>
      <c r="AJ113" s="12">
        <f>SUM(Gosforth:Ermelo!AJ113)</f>
        <v>0</v>
      </c>
      <c r="AK113" s="12">
        <f>SUM(Gosforth:Ermelo!AK113)</f>
        <v>0</v>
      </c>
      <c r="AL113" s="12">
        <f>SUM(Gosforth:Ermelo!AL113)</f>
        <v>0</v>
      </c>
      <c r="AM113" s="12">
        <f>SUM(Gosforth:Ermelo!AM113)</f>
        <v>0</v>
      </c>
      <c r="AN113" s="12">
        <f>SUM(Gosforth:Ermelo!AN113)</f>
        <v>0</v>
      </c>
      <c r="AO113" s="12">
        <f>SUM(Gosforth:Ermelo!AO113)</f>
        <v>0</v>
      </c>
      <c r="AP113" s="12">
        <f>SUM(Gosforth:Ermelo!AP113)</f>
        <v>0</v>
      </c>
      <c r="AQ113" s="12">
        <f>SUM(Gosforth:Ermelo!AQ113)</f>
        <v>0</v>
      </c>
      <c r="AR113" s="12">
        <f>SUM(Gosforth:Ermelo!AR113)</f>
        <v>0</v>
      </c>
      <c r="AS113" s="13">
        <f>SUM(Gosforth:Ermelo!AS113)</f>
        <v>0</v>
      </c>
      <c r="AT113" s="14">
        <f>SUM(Gosforth:Ermelo!AT113)</f>
        <v>0</v>
      </c>
      <c r="AU113" s="12">
        <f>SUM(Gosforth:Ermelo!AU113)</f>
        <v>0</v>
      </c>
      <c r="AV113" s="12">
        <f>SUM(Gosforth:Ermelo!AV113)</f>
        <v>0</v>
      </c>
      <c r="AW113" s="12">
        <f>SUM(Gosforth:Ermelo!AW113)</f>
        <v>0</v>
      </c>
      <c r="AX113" s="12">
        <f>SUM(Gosforth:Ermelo!AX113)</f>
        <v>0</v>
      </c>
      <c r="AY113" s="12">
        <f>SUM(Gosforth:Ermelo!AY113)</f>
        <v>0</v>
      </c>
      <c r="AZ113" s="12">
        <f>SUM(Gosforth:Ermelo!AZ113)</f>
        <v>0</v>
      </c>
      <c r="BA113" s="12">
        <f>SUM(Gosforth:Ermelo!BA113)</f>
        <v>0</v>
      </c>
      <c r="BB113" s="12">
        <f>SUM(Gosforth:Ermelo!BB113)</f>
        <v>0</v>
      </c>
      <c r="BC113" s="12">
        <f>SUM(Gosforth:Ermelo!BC113)</f>
        <v>0</v>
      </c>
      <c r="BD113" s="12">
        <f>SUM(Gosforth:Ermelo!BD113)</f>
        <v>0</v>
      </c>
      <c r="BE113" s="13">
        <f>SUM(Gosforth:Ermelo!BE113)</f>
        <v>0</v>
      </c>
      <c r="BF113" s="14">
        <f>SUM(Gosforth:Ermelo!BF113)</f>
        <v>0</v>
      </c>
      <c r="BG113" s="12">
        <f>SUM(Gosforth:Ermelo!BG113)</f>
        <v>0</v>
      </c>
      <c r="BH113" s="12">
        <f>SUM(Gosforth:Ermelo!BH113)</f>
        <v>0</v>
      </c>
      <c r="BI113" s="12">
        <f>SUM(Gosforth:Ermelo!BI113)</f>
        <v>0</v>
      </c>
      <c r="BJ113" s="12">
        <f>SUM(Gosforth:Ermelo!BJ113)</f>
        <v>0</v>
      </c>
      <c r="BK113" s="12">
        <f>SUM(Gosforth:Ermelo!BK113)</f>
        <v>0</v>
      </c>
      <c r="BL113" s="12">
        <f>SUM(Gosforth:Ermelo!BL113)</f>
        <v>0</v>
      </c>
      <c r="BM113" s="12">
        <f>SUM(Gosforth:Ermelo!BM113)</f>
        <v>0</v>
      </c>
      <c r="BN113" s="12">
        <f>SUM(Gosforth:Ermelo!BN113)</f>
        <v>0</v>
      </c>
      <c r="BO113" s="12">
        <f>SUM(Gosforth:Ermelo!BO113)</f>
        <v>0</v>
      </c>
      <c r="BP113" s="12">
        <f>SUM(Gosforth:Ermelo!BP113)</f>
        <v>0</v>
      </c>
      <c r="BQ113" s="13">
        <f>SUM(Gosforth:Ermelo!BQ113)</f>
        <v>0</v>
      </c>
      <c r="BR113" s="14">
        <f>SUM(Gosforth:Ermelo!BR113)</f>
        <v>0</v>
      </c>
      <c r="BS113" s="12">
        <f>SUM(Gosforth:Ermelo!BS113)</f>
        <v>0</v>
      </c>
      <c r="BT113" s="12">
        <f>SUM(Gosforth:Ermelo!BT113)</f>
        <v>0</v>
      </c>
      <c r="BU113" s="12">
        <f>SUM(Gosforth:Ermelo!BU113)</f>
        <v>0</v>
      </c>
      <c r="BV113" s="12">
        <f>SUM(Gosforth:Ermelo!BV113)</f>
        <v>0</v>
      </c>
      <c r="BW113" s="12">
        <f>SUM(Gosforth:Ermelo!BW113)</f>
        <v>0</v>
      </c>
      <c r="BX113" s="12">
        <f>SUM(Gosforth:Ermelo!BX113)</f>
        <v>0</v>
      </c>
      <c r="BY113" s="12">
        <f>SUM(Gosforth:Ermelo!BY113)</f>
        <v>0</v>
      </c>
      <c r="BZ113" s="12">
        <f>SUM(Gosforth:Ermelo!BZ113)</f>
        <v>0</v>
      </c>
      <c r="CA113" s="12">
        <f>SUM(Gosforth:Ermelo!CA113)</f>
        <v>0</v>
      </c>
      <c r="CB113" s="12">
        <f>SUM(Gosforth:Ermelo!CB113)</f>
        <v>0</v>
      </c>
      <c r="CC113" s="13">
        <f>SUM(Gosforth:Ermelo!CC113)</f>
        <v>0</v>
      </c>
    </row>
    <row r="114" spans="1:81" ht="15">
      <c r="A114" s="141"/>
      <c r="B114" s="57" t="s">
        <v>207</v>
      </c>
      <c r="C114" s="58" t="s">
        <v>198</v>
      </c>
      <c r="D114" s="72" t="s">
        <v>128</v>
      </c>
      <c r="E114" s="74">
        <f>SUM(Gosforth:Ermelo!E114)</f>
        <v>5</v>
      </c>
      <c r="F114" s="227" t="b">
        <f>(Gosforth!G114+Dalpark!G114+Leandra!G114+Trichardt!G114+Ermelo!G114)=G114</f>
        <v>1</v>
      </c>
      <c r="G114" s="122">
        <f t="shared" si="56"/>
        <v>0</v>
      </c>
      <c r="H114" s="120">
        <f>SUM(Gosforth:Ermelo!H114)</f>
        <v>0</v>
      </c>
      <c r="I114" s="13">
        <f>SUM(Gosforth:Ermelo!I114)</f>
        <v>0</v>
      </c>
      <c r="J114" s="120">
        <f>SUM(Gosforth:Ermelo!J114)</f>
        <v>0</v>
      </c>
      <c r="K114" s="12">
        <f>SUM(Gosforth:Ermelo!K114)</f>
        <v>0</v>
      </c>
      <c r="L114" s="12">
        <f>SUM(Gosforth:Ermelo!L114)</f>
        <v>0</v>
      </c>
      <c r="M114" s="12">
        <f>SUM(Gosforth:Ermelo!M114)</f>
        <v>0</v>
      </c>
      <c r="N114" s="12">
        <f>SUM(Gosforth:Ermelo!N114)</f>
        <v>0</v>
      </c>
      <c r="O114" s="12">
        <f>SUM(Gosforth:Ermelo!O114)</f>
        <v>0</v>
      </c>
      <c r="P114" s="12">
        <f>SUM(Gosforth:Ermelo!P114)</f>
        <v>0</v>
      </c>
      <c r="Q114" s="12">
        <f>SUM(Gosforth:Ermelo!Q114)</f>
        <v>0</v>
      </c>
      <c r="R114" s="12">
        <f>SUM(Gosforth:Ermelo!R114)</f>
        <v>0</v>
      </c>
      <c r="S114" s="12">
        <f>SUM(Gosforth:Ermelo!S114)</f>
        <v>0</v>
      </c>
      <c r="T114" s="12">
        <f>SUM(Gosforth:Ermelo!T114)</f>
        <v>0</v>
      </c>
      <c r="U114" s="13">
        <f>SUM(Gosforth:Ermelo!U114)</f>
        <v>0</v>
      </c>
      <c r="V114" s="14">
        <f>SUM(Gosforth:Ermelo!V114)</f>
        <v>0</v>
      </c>
      <c r="W114" s="12">
        <f>SUM(Gosforth:Ermelo!W114)</f>
        <v>0</v>
      </c>
      <c r="X114" s="12">
        <f>SUM(Gosforth:Ermelo!X114)</f>
        <v>0</v>
      </c>
      <c r="Y114" s="12">
        <f>SUM(Gosforth:Ermelo!Y114)</f>
        <v>0</v>
      </c>
      <c r="Z114" s="12">
        <f>SUM(Gosforth:Ermelo!Z114)</f>
        <v>0</v>
      </c>
      <c r="AA114" s="12">
        <f>SUM(Gosforth:Ermelo!AA114)</f>
        <v>0</v>
      </c>
      <c r="AB114" s="12">
        <f>SUM(Gosforth:Ermelo!AB114)</f>
        <v>0</v>
      </c>
      <c r="AC114" s="12">
        <f>SUM(Gosforth:Ermelo!AC114)</f>
        <v>0</v>
      </c>
      <c r="AD114" s="12">
        <f>SUM(Gosforth:Ermelo!AD114)</f>
        <v>0</v>
      </c>
      <c r="AE114" s="12">
        <f>SUM(Gosforth:Ermelo!AE114)</f>
        <v>0</v>
      </c>
      <c r="AF114" s="12">
        <f>SUM(Gosforth:Ermelo!AF114)</f>
        <v>0</v>
      </c>
      <c r="AG114" s="13">
        <f>SUM(Gosforth:Ermelo!AG114)</f>
        <v>0</v>
      </c>
      <c r="AH114" s="14">
        <f>SUM(Gosforth:Ermelo!AH114)</f>
        <v>0</v>
      </c>
      <c r="AI114" s="12">
        <f>SUM(Gosforth:Ermelo!AI114)</f>
        <v>0</v>
      </c>
      <c r="AJ114" s="12">
        <f>SUM(Gosforth:Ermelo!AJ114)</f>
        <v>0</v>
      </c>
      <c r="AK114" s="12">
        <f>SUM(Gosforth:Ermelo!AK114)</f>
        <v>0</v>
      </c>
      <c r="AL114" s="12">
        <f>SUM(Gosforth:Ermelo!AL114)</f>
        <v>0</v>
      </c>
      <c r="AM114" s="12">
        <f>SUM(Gosforth:Ermelo!AM114)</f>
        <v>0</v>
      </c>
      <c r="AN114" s="12">
        <f>SUM(Gosforth:Ermelo!AN114)</f>
        <v>0</v>
      </c>
      <c r="AO114" s="12">
        <f>SUM(Gosforth:Ermelo!AO114)</f>
        <v>0</v>
      </c>
      <c r="AP114" s="12">
        <f>SUM(Gosforth:Ermelo!AP114)</f>
        <v>0</v>
      </c>
      <c r="AQ114" s="12">
        <f>SUM(Gosforth:Ermelo!AQ114)</f>
        <v>0</v>
      </c>
      <c r="AR114" s="12">
        <f>SUM(Gosforth:Ermelo!AR114)</f>
        <v>0</v>
      </c>
      <c r="AS114" s="13">
        <f>SUM(Gosforth:Ermelo!AS114)</f>
        <v>0</v>
      </c>
      <c r="AT114" s="14">
        <f>SUM(Gosforth:Ermelo!AT114)</f>
        <v>0</v>
      </c>
      <c r="AU114" s="12">
        <f>SUM(Gosforth:Ermelo!AU114)</f>
        <v>0</v>
      </c>
      <c r="AV114" s="12">
        <f>SUM(Gosforth:Ermelo!AV114)</f>
        <v>0</v>
      </c>
      <c r="AW114" s="12">
        <f>SUM(Gosforth:Ermelo!AW114)</f>
        <v>0</v>
      </c>
      <c r="AX114" s="12">
        <f>SUM(Gosforth:Ermelo!AX114)</f>
        <v>0</v>
      </c>
      <c r="AY114" s="12">
        <f>SUM(Gosforth:Ermelo!AY114)</f>
        <v>0</v>
      </c>
      <c r="AZ114" s="12">
        <f>SUM(Gosforth:Ermelo!AZ114)</f>
        <v>0</v>
      </c>
      <c r="BA114" s="12">
        <f>SUM(Gosforth:Ermelo!BA114)</f>
        <v>0</v>
      </c>
      <c r="BB114" s="12">
        <f>SUM(Gosforth:Ermelo!BB114)</f>
        <v>0</v>
      </c>
      <c r="BC114" s="12">
        <f>SUM(Gosforth:Ermelo!BC114)</f>
        <v>0</v>
      </c>
      <c r="BD114" s="12">
        <f>SUM(Gosforth:Ermelo!BD114)</f>
        <v>0</v>
      </c>
      <c r="BE114" s="13">
        <f>SUM(Gosforth:Ermelo!BE114)</f>
        <v>0</v>
      </c>
      <c r="BF114" s="14">
        <f>SUM(Gosforth:Ermelo!BF114)</f>
        <v>0</v>
      </c>
      <c r="BG114" s="12">
        <f>SUM(Gosforth:Ermelo!BG114)</f>
        <v>0</v>
      </c>
      <c r="BH114" s="12">
        <f>SUM(Gosforth:Ermelo!BH114)</f>
        <v>0</v>
      </c>
      <c r="BI114" s="12">
        <f>SUM(Gosforth:Ermelo!BI114)</f>
        <v>0</v>
      </c>
      <c r="BJ114" s="12">
        <f>SUM(Gosforth:Ermelo!BJ114)</f>
        <v>0</v>
      </c>
      <c r="BK114" s="12">
        <f>SUM(Gosforth:Ermelo!BK114)</f>
        <v>0</v>
      </c>
      <c r="BL114" s="12">
        <f>SUM(Gosforth:Ermelo!BL114)</f>
        <v>0</v>
      </c>
      <c r="BM114" s="12">
        <f>SUM(Gosforth:Ermelo!BM114)</f>
        <v>0</v>
      </c>
      <c r="BN114" s="12">
        <f>SUM(Gosforth:Ermelo!BN114)</f>
        <v>0</v>
      </c>
      <c r="BO114" s="12">
        <f>SUM(Gosforth:Ermelo!BO114)</f>
        <v>0</v>
      </c>
      <c r="BP114" s="12">
        <f>SUM(Gosforth:Ermelo!BP114)</f>
        <v>0</v>
      </c>
      <c r="BQ114" s="13">
        <f>SUM(Gosforth:Ermelo!BQ114)</f>
        <v>0</v>
      </c>
      <c r="BR114" s="14">
        <f>SUM(Gosforth:Ermelo!BR114)</f>
        <v>0</v>
      </c>
      <c r="BS114" s="12">
        <f>SUM(Gosforth:Ermelo!BS114)</f>
        <v>0</v>
      </c>
      <c r="BT114" s="12">
        <f>SUM(Gosforth:Ermelo!BT114)</f>
        <v>0</v>
      </c>
      <c r="BU114" s="12">
        <f>SUM(Gosforth:Ermelo!BU114)</f>
        <v>0</v>
      </c>
      <c r="BV114" s="12">
        <f>SUM(Gosforth:Ermelo!BV114)</f>
        <v>0</v>
      </c>
      <c r="BW114" s="12">
        <f>SUM(Gosforth:Ermelo!BW114)</f>
        <v>0</v>
      </c>
      <c r="BX114" s="12">
        <f>SUM(Gosforth:Ermelo!BX114)</f>
        <v>0</v>
      </c>
      <c r="BY114" s="12">
        <f>SUM(Gosforth:Ermelo!BY114)</f>
        <v>0</v>
      </c>
      <c r="BZ114" s="12">
        <f>SUM(Gosforth:Ermelo!BZ114)</f>
        <v>0</v>
      </c>
      <c r="CA114" s="12">
        <f>SUM(Gosforth:Ermelo!CA114)</f>
        <v>0</v>
      </c>
      <c r="CB114" s="12">
        <f>SUM(Gosforth:Ermelo!CB114)</f>
        <v>0</v>
      </c>
      <c r="CC114" s="13">
        <f>SUM(Gosforth:Ermelo!CC114)</f>
        <v>0</v>
      </c>
    </row>
    <row r="115" spans="1:81" ht="30">
      <c r="A115" s="141"/>
      <c r="B115" s="174" t="s">
        <v>208</v>
      </c>
      <c r="C115" s="175" t="s">
        <v>209</v>
      </c>
      <c r="D115" s="72" t="s">
        <v>128</v>
      </c>
      <c r="E115" s="74">
        <f>SUM(Gosforth:Ermelo!E115)</f>
        <v>5</v>
      </c>
      <c r="F115" s="227" t="b">
        <f>(Gosforth!G115+Dalpark!G115+Leandra!G115+Trichardt!G115+Ermelo!G115)=G115</f>
        <v>1</v>
      </c>
      <c r="G115" s="239">
        <f t="shared" ref="G115" si="57">+SUM(H115:CC115)</f>
        <v>0</v>
      </c>
      <c r="H115" s="272">
        <f>SUM(Gosforth:Ermelo!H115)</f>
        <v>0</v>
      </c>
      <c r="I115" s="273">
        <f>SUM(Gosforth:Ermelo!I115)</f>
        <v>0</v>
      </c>
      <c r="J115" s="272">
        <f>SUM(Gosforth:Ermelo!J115)</f>
        <v>0</v>
      </c>
      <c r="K115" s="274">
        <f>SUM(Gosforth:Ermelo!K115)</f>
        <v>0</v>
      </c>
      <c r="L115" s="274">
        <f>SUM(Gosforth:Ermelo!L115)</f>
        <v>0</v>
      </c>
      <c r="M115" s="274">
        <f>SUM(Gosforth:Ermelo!M115)</f>
        <v>0</v>
      </c>
      <c r="N115" s="274">
        <f>SUM(Gosforth:Ermelo!N115)</f>
        <v>0</v>
      </c>
      <c r="O115" s="274">
        <f>SUM(Gosforth:Ermelo!O115)</f>
        <v>0</v>
      </c>
      <c r="P115" s="274">
        <f>SUM(Gosforth:Ermelo!P115)</f>
        <v>0</v>
      </c>
      <c r="Q115" s="274">
        <f>SUM(Gosforth:Ermelo!Q115)</f>
        <v>0</v>
      </c>
      <c r="R115" s="274">
        <f>SUM(Gosforth:Ermelo!R115)</f>
        <v>0</v>
      </c>
      <c r="S115" s="274">
        <f>SUM(Gosforth:Ermelo!S115)</f>
        <v>0</v>
      </c>
      <c r="T115" s="274">
        <f>SUM(Gosforth:Ermelo!T115)</f>
        <v>0</v>
      </c>
      <c r="U115" s="273">
        <f>SUM(Gosforth:Ermelo!U115)</f>
        <v>0</v>
      </c>
      <c r="V115" s="275">
        <f>SUM(Gosforth:Ermelo!V115)</f>
        <v>0</v>
      </c>
      <c r="W115" s="274">
        <f>SUM(Gosforth:Ermelo!W115)</f>
        <v>0</v>
      </c>
      <c r="X115" s="274">
        <f>SUM(Gosforth:Ermelo!X115)</f>
        <v>0</v>
      </c>
      <c r="Y115" s="274">
        <f>SUM(Gosforth:Ermelo!Y115)</f>
        <v>0</v>
      </c>
      <c r="Z115" s="274">
        <f>SUM(Gosforth:Ermelo!Z115)</f>
        <v>0</v>
      </c>
      <c r="AA115" s="274">
        <f>SUM(Gosforth:Ermelo!AA115)</f>
        <v>0</v>
      </c>
      <c r="AB115" s="274">
        <f>SUM(Gosforth:Ermelo!AB115)</f>
        <v>0</v>
      </c>
      <c r="AC115" s="274">
        <f>SUM(Gosforth:Ermelo!AC115)</f>
        <v>0</v>
      </c>
      <c r="AD115" s="274">
        <f>SUM(Gosforth:Ermelo!AD115)</f>
        <v>0</v>
      </c>
      <c r="AE115" s="274">
        <f>SUM(Gosforth:Ermelo!AE115)</f>
        <v>0</v>
      </c>
      <c r="AF115" s="274">
        <f>SUM(Gosforth:Ermelo!AF115)</f>
        <v>0</v>
      </c>
      <c r="AG115" s="273">
        <f>SUM(Gosforth:Ermelo!AG115)</f>
        <v>0</v>
      </c>
      <c r="AH115" s="275">
        <f>SUM(Gosforth:Ermelo!AH115)</f>
        <v>0</v>
      </c>
      <c r="AI115" s="274">
        <f>SUM(Gosforth:Ermelo!AI115)</f>
        <v>0</v>
      </c>
      <c r="AJ115" s="274">
        <f>SUM(Gosforth:Ermelo!AJ115)</f>
        <v>0</v>
      </c>
      <c r="AK115" s="274">
        <f>SUM(Gosforth:Ermelo!AK115)</f>
        <v>0</v>
      </c>
      <c r="AL115" s="274">
        <f>SUM(Gosforth:Ermelo!AL115)</f>
        <v>0</v>
      </c>
      <c r="AM115" s="274">
        <f>SUM(Gosforth:Ermelo!AM115)</f>
        <v>0</v>
      </c>
      <c r="AN115" s="274">
        <f>SUM(Gosforth:Ermelo!AN115)</f>
        <v>0</v>
      </c>
      <c r="AO115" s="274">
        <f>SUM(Gosforth:Ermelo!AO115)</f>
        <v>0</v>
      </c>
      <c r="AP115" s="274">
        <f>SUM(Gosforth:Ermelo!AP115)</f>
        <v>0</v>
      </c>
      <c r="AQ115" s="274">
        <f>SUM(Gosforth:Ermelo!AQ115)</f>
        <v>0</v>
      </c>
      <c r="AR115" s="274">
        <f>SUM(Gosforth:Ermelo!AR115)</f>
        <v>0</v>
      </c>
      <c r="AS115" s="273">
        <f>SUM(Gosforth:Ermelo!AS115)</f>
        <v>0</v>
      </c>
      <c r="AT115" s="275">
        <f>SUM(Gosforth:Ermelo!AT115)</f>
        <v>0</v>
      </c>
      <c r="AU115" s="274">
        <f>SUM(Gosforth:Ermelo!AU115)</f>
        <v>0</v>
      </c>
      <c r="AV115" s="274">
        <f>SUM(Gosforth:Ermelo!AV115)</f>
        <v>0</v>
      </c>
      <c r="AW115" s="274">
        <f>SUM(Gosforth:Ermelo!AW115)</f>
        <v>0</v>
      </c>
      <c r="AX115" s="274">
        <f>SUM(Gosforth:Ermelo!AX115)</f>
        <v>0</v>
      </c>
      <c r="AY115" s="274">
        <f>SUM(Gosforth:Ermelo!AY115)</f>
        <v>0</v>
      </c>
      <c r="AZ115" s="274">
        <f>SUM(Gosforth:Ermelo!AZ115)</f>
        <v>0</v>
      </c>
      <c r="BA115" s="274">
        <f>SUM(Gosforth:Ermelo!BA115)</f>
        <v>0</v>
      </c>
      <c r="BB115" s="274">
        <f>SUM(Gosforth:Ermelo!BB115)</f>
        <v>0</v>
      </c>
      <c r="BC115" s="274">
        <f>SUM(Gosforth:Ermelo!BC115)</f>
        <v>0</v>
      </c>
      <c r="BD115" s="274">
        <f>SUM(Gosforth:Ermelo!BD115)</f>
        <v>0</v>
      </c>
      <c r="BE115" s="273">
        <f>SUM(Gosforth:Ermelo!BE115)</f>
        <v>0</v>
      </c>
      <c r="BF115" s="275">
        <f>SUM(Gosforth:Ermelo!BF115)</f>
        <v>0</v>
      </c>
      <c r="BG115" s="274">
        <f>SUM(Gosforth:Ermelo!BG115)</f>
        <v>0</v>
      </c>
      <c r="BH115" s="274">
        <f>SUM(Gosforth:Ermelo!BH115)</f>
        <v>0</v>
      </c>
      <c r="BI115" s="274">
        <f>SUM(Gosforth:Ermelo!BI115)</f>
        <v>0</v>
      </c>
      <c r="BJ115" s="274">
        <f>SUM(Gosforth:Ermelo!BJ115)</f>
        <v>0</v>
      </c>
      <c r="BK115" s="274">
        <f>SUM(Gosforth:Ermelo!BK115)</f>
        <v>0</v>
      </c>
      <c r="BL115" s="274">
        <f>SUM(Gosforth:Ermelo!BL115)</f>
        <v>0</v>
      </c>
      <c r="BM115" s="274">
        <f>SUM(Gosforth:Ermelo!BM115)</f>
        <v>0</v>
      </c>
      <c r="BN115" s="274">
        <f>SUM(Gosforth:Ermelo!BN115)</f>
        <v>0</v>
      </c>
      <c r="BO115" s="274">
        <f>SUM(Gosforth:Ermelo!BO115)</f>
        <v>0</v>
      </c>
      <c r="BP115" s="274">
        <f>SUM(Gosforth:Ermelo!BP115)</f>
        <v>0</v>
      </c>
      <c r="BQ115" s="273">
        <f>SUM(Gosforth:Ermelo!BQ115)</f>
        <v>0</v>
      </c>
      <c r="BR115" s="275">
        <f>SUM(Gosforth:Ermelo!BR115)</f>
        <v>0</v>
      </c>
      <c r="BS115" s="274">
        <f>SUM(Gosforth:Ermelo!BS115)</f>
        <v>0</v>
      </c>
      <c r="BT115" s="274">
        <f>SUM(Gosforth:Ermelo!BT115)</f>
        <v>0</v>
      </c>
      <c r="BU115" s="274">
        <f>SUM(Gosforth:Ermelo!BU115)</f>
        <v>0</v>
      </c>
      <c r="BV115" s="274">
        <f>SUM(Gosforth:Ermelo!BV115)</f>
        <v>0</v>
      </c>
      <c r="BW115" s="274">
        <f>SUM(Gosforth:Ermelo!BW115)</f>
        <v>0</v>
      </c>
      <c r="BX115" s="274">
        <f>SUM(Gosforth:Ermelo!BX115)</f>
        <v>0</v>
      </c>
      <c r="BY115" s="274">
        <f>SUM(Gosforth:Ermelo!BY115)</f>
        <v>0</v>
      </c>
      <c r="BZ115" s="274">
        <f>SUM(Gosforth:Ermelo!BZ115)</f>
        <v>0</v>
      </c>
      <c r="CA115" s="274">
        <f>SUM(Gosforth:Ermelo!CA115)</f>
        <v>0</v>
      </c>
      <c r="CB115" s="274">
        <f>SUM(Gosforth:Ermelo!CB115)</f>
        <v>0</v>
      </c>
      <c r="CC115" s="273">
        <f>SUM(Gosforth:Ermelo!CC115)</f>
        <v>0</v>
      </c>
    </row>
    <row r="116" spans="1:81" ht="12.75" customHeight="1">
      <c r="B116" s="177" t="s">
        <v>210</v>
      </c>
      <c r="C116" s="178" t="s">
        <v>211</v>
      </c>
      <c r="D116" s="176"/>
      <c r="E116" s="176"/>
      <c r="F116" s="227" t="b">
        <f>(Gosforth!G116+Dalpark!G116+Leandra!G116+Trichardt!G116+Ermelo!G116)=G116</f>
        <v>1</v>
      </c>
      <c r="G116" s="169">
        <f t="shared" ref="G116:AL116" si="58">+SUM(G117:G149)</f>
        <v>0</v>
      </c>
      <c r="H116" s="123">
        <f t="shared" si="58"/>
        <v>0</v>
      </c>
      <c r="I116" s="20">
        <f t="shared" si="58"/>
        <v>0</v>
      </c>
      <c r="J116" s="123">
        <f t="shared" si="58"/>
        <v>0</v>
      </c>
      <c r="K116" s="19">
        <f t="shared" si="58"/>
        <v>0</v>
      </c>
      <c r="L116" s="19">
        <f t="shared" si="58"/>
        <v>0</v>
      </c>
      <c r="M116" s="19">
        <f t="shared" si="58"/>
        <v>0</v>
      </c>
      <c r="N116" s="19">
        <f t="shared" si="58"/>
        <v>0</v>
      </c>
      <c r="O116" s="19">
        <f t="shared" si="58"/>
        <v>0</v>
      </c>
      <c r="P116" s="19">
        <f t="shared" si="58"/>
        <v>0</v>
      </c>
      <c r="Q116" s="19">
        <f t="shared" si="58"/>
        <v>0</v>
      </c>
      <c r="R116" s="19">
        <f t="shared" si="58"/>
        <v>0</v>
      </c>
      <c r="S116" s="19">
        <f t="shared" si="58"/>
        <v>0</v>
      </c>
      <c r="T116" s="19">
        <f t="shared" si="58"/>
        <v>0</v>
      </c>
      <c r="U116" s="20">
        <f t="shared" si="58"/>
        <v>0</v>
      </c>
      <c r="V116" s="21">
        <f t="shared" si="58"/>
        <v>0</v>
      </c>
      <c r="W116" s="19">
        <f t="shared" si="58"/>
        <v>0</v>
      </c>
      <c r="X116" s="19">
        <f t="shared" si="58"/>
        <v>0</v>
      </c>
      <c r="Y116" s="19">
        <f t="shared" si="58"/>
        <v>0</v>
      </c>
      <c r="Z116" s="19">
        <f t="shared" si="58"/>
        <v>0</v>
      </c>
      <c r="AA116" s="19">
        <f t="shared" si="58"/>
        <v>0</v>
      </c>
      <c r="AB116" s="19">
        <f t="shared" si="58"/>
        <v>0</v>
      </c>
      <c r="AC116" s="19">
        <f t="shared" si="58"/>
        <v>0</v>
      </c>
      <c r="AD116" s="19">
        <f t="shared" si="58"/>
        <v>0</v>
      </c>
      <c r="AE116" s="19">
        <f t="shared" si="58"/>
        <v>0</v>
      </c>
      <c r="AF116" s="19">
        <f t="shared" si="58"/>
        <v>0</v>
      </c>
      <c r="AG116" s="20">
        <f t="shared" si="58"/>
        <v>0</v>
      </c>
      <c r="AH116" s="21">
        <f t="shared" si="58"/>
        <v>0</v>
      </c>
      <c r="AI116" s="19">
        <f t="shared" si="58"/>
        <v>0</v>
      </c>
      <c r="AJ116" s="19">
        <f t="shared" si="58"/>
        <v>0</v>
      </c>
      <c r="AK116" s="19">
        <f t="shared" si="58"/>
        <v>0</v>
      </c>
      <c r="AL116" s="19">
        <f t="shared" si="58"/>
        <v>0</v>
      </c>
      <c r="AM116" s="19">
        <f t="shared" ref="AM116:BR116" si="59">+SUM(AM117:AM149)</f>
        <v>0</v>
      </c>
      <c r="AN116" s="19">
        <f t="shared" si="59"/>
        <v>0</v>
      </c>
      <c r="AO116" s="19">
        <f t="shared" si="59"/>
        <v>0</v>
      </c>
      <c r="AP116" s="19">
        <f t="shared" si="59"/>
        <v>0</v>
      </c>
      <c r="AQ116" s="19">
        <f t="shared" si="59"/>
        <v>0</v>
      </c>
      <c r="AR116" s="19">
        <f t="shared" si="59"/>
        <v>0</v>
      </c>
      <c r="AS116" s="20">
        <f t="shared" si="59"/>
        <v>0</v>
      </c>
      <c r="AT116" s="21">
        <f t="shared" si="59"/>
        <v>0</v>
      </c>
      <c r="AU116" s="19">
        <f t="shared" si="59"/>
        <v>0</v>
      </c>
      <c r="AV116" s="19">
        <f t="shared" si="59"/>
        <v>0</v>
      </c>
      <c r="AW116" s="19">
        <f t="shared" si="59"/>
        <v>0</v>
      </c>
      <c r="AX116" s="19">
        <f t="shared" si="59"/>
        <v>0</v>
      </c>
      <c r="AY116" s="19">
        <f t="shared" si="59"/>
        <v>0</v>
      </c>
      <c r="AZ116" s="19">
        <f t="shared" si="59"/>
        <v>0</v>
      </c>
      <c r="BA116" s="19">
        <f t="shared" si="59"/>
        <v>0</v>
      </c>
      <c r="BB116" s="19">
        <f t="shared" si="59"/>
        <v>0</v>
      </c>
      <c r="BC116" s="19">
        <f t="shared" si="59"/>
        <v>0</v>
      </c>
      <c r="BD116" s="19">
        <f t="shared" si="59"/>
        <v>0</v>
      </c>
      <c r="BE116" s="20">
        <f t="shared" si="59"/>
        <v>0</v>
      </c>
      <c r="BF116" s="21">
        <f t="shared" si="59"/>
        <v>0</v>
      </c>
      <c r="BG116" s="19">
        <f t="shared" si="59"/>
        <v>0</v>
      </c>
      <c r="BH116" s="19">
        <f t="shared" si="59"/>
        <v>0</v>
      </c>
      <c r="BI116" s="19">
        <f t="shared" si="59"/>
        <v>0</v>
      </c>
      <c r="BJ116" s="19">
        <f t="shared" si="59"/>
        <v>0</v>
      </c>
      <c r="BK116" s="19">
        <f t="shared" si="59"/>
        <v>0</v>
      </c>
      <c r="BL116" s="19">
        <f t="shared" si="59"/>
        <v>0</v>
      </c>
      <c r="BM116" s="19">
        <f t="shared" si="59"/>
        <v>0</v>
      </c>
      <c r="BN116" s="19">
        <f t="shared" si="59"/>
        <v>0</v>
      </c>
      <c r="BO116" s="19">
        <f t="shared" si="59"/>
        <v>0</v>
      </c>
      <c r="BP116" s="19">
        <f t="shared" si="59"/>
        <v>0</v>
      </c>
      <c r="BQ116" s="20">
        <f t="shared" si="59"/>
        <v>0</v>
      </c>
      <c r="BR116" s="21">
        <f t="shared" si="59"/>
        <v>0</v>
      </c>
      <c r="BS116" s="19">
        <f t="shared" ref="BS116:CC116" si="60">+SUM(BS117:BS149)</f>
        <v>0</v>
      </c>
      <c r="BT116" s="19">
        <f t="shared" si="60"/>
        <v>0</v>
      </c>
      <c r="BU116" s="19">
        <f t="shared" si="60"/>
        <v>0</v>
      </c>
      <c r="BV116" s="19">
        <f t="shared" si="60"/>
        <v>0</v>
      </c>
      <c r="BW116" s="19">
        <f t="shared" si="60"/>
        <v>0</v>
      </c>
      <c r="BX116" s="19">
        <f t="shared" si="60"/>
        <v>0</v>
      </c>
      <c r="BY116" s="19">
        <f t="shared" si="60"/>
        <v>0</v>
      </c>
      <c r="BZ116" s="19">
        <f t="shared" si="60"/>
        <v>0</v>
      </c>
      <c r="CA116" s="19">
        <f t="shared" si="60"/>
        <v>0</v>
      </c>
      <c r="CB116" s="19">
        <f t="shared" si="60"/>
        <v>0</v>
      </c>
      <c r="CC116" s="20">
        <f t="shared" si="60"/>
        <v>0</v>
      </c>
    </row>
    <row r="117" spans="1:81" ht="15">
      <c r="A117" s="141"/>
      <c r="B117" s="57" t="s">
        <v>212</v>
      </c>
      <c r="C117" s="100" t="s">
        <v>213</v>
      </c>
      <c r="D117" s="72" t="s">
        <v>128</v>
      </c>
      <c r="E117" s="74">
        <f>SUM(Gosforth:Ermelo!E117)</f>
        <v>5</v>
      </c>
      <c r="F117" s="227" t="b">
        <f>(Gosforth!G117+Dalpark!G117+Leandra!G117+Trichardt!G117+Ermelo!G117)=G117</f>
        <v>1</v>
      </c>
      <c r="G117" s="122">
        <f t="shared" ref="G117:G149" si="61">+SUM(H117:CC117)</f>
        <v>0</v>
      </c>
      <c r="H117" s="120">
        <f>SUM(Gosforth:Ermelo!H117)</f>
        <v>0</v>
      </c>
      <c r="I117" s="13">
        <f>SUM(Gosforth:Ermelo!I117)</f>
        <v>0</v>
      </c>
      <c r="J117" s="120">
        <f>SUM(Gosforth:Ermelo!J117)</f>
        <v>0</v>
      </c>
      <c r="K117" s="12">
        <f>SUM(Gosforth:Ermelo!K117)</f>
        <v>0</v>
      </c>
      <c r="L117" s="12">
        <f>SUM(Gosforth:Ermelo!L117)</f>
        <v>0</v>
      </c>
      <c r="M117" s="12">
        <f>SUM(Gosforth:Ermelo!M117)</f>
        <v>0</v>
      </c>
      <c r="N117" s="12">
        <f>SUM(Gosforth:Ermelo!N117)</f>
        <v>0</v>
      </c>
      <c r="O117" s="12">
        <f>SUM(Gosforth:Ermelo!O117)</f>
        <v>0</v>
      </c>
      <c r="P117" s="12">
        <f>SUM(Gosforth:Ermelo!P117)</f>
        <v>0</v>
      </c>
      <c r="Q117" s="12">
        <f>SUM(Gosforth:Ermelo!Q117)</f>
        <v>0</v>
      </c>
      <c r="R117" s="12">
        <f>SUM(Gosforth:Ermelo!R117)</f>
        <v>0</v>
      </c>
      <c r="S117" s="12">
        <f>SUM(Gosforth:Ermelo!S117)</f>
        <v>0</v>
      </c>
      <c r="T117" s="12">
        <f>SUM(Gosforth:Ermelo!T117)</f>
        <v>0</v>
      </c>
      <c r="U117" s="13">
        <f>SUM(Gosforth:Ermelo!U117)</f>
        <v>0</v>
      </c>
      <c r="V117" s="14">
        <f>SUM(Gosforth:Ermelo!V117)</f>
        <v>0</v>
      </c>
      <c r="W117" s="12">
        <f>SUM(Gosforth:Ermelo!W117)</f>
        <v>0</v>
      </c>
      <c r="X117" s="12">
        <f>SUM(Gosforth:Ermelo!X117)</f>
        <v>0</v>
      </c>
      <c r="Y117" s="12">
        <f>SUM(Gosforth:Ermelo!Y117)</f>
        <v>0</v>
      </c>
      <c r="Z117" s="12">
        <f>SUM(Gosforth:Ermelo!Z117)</f>
        <v>0</v>
      </c>
      <c r="AA117" s="12">
        <f>SUM(Gosforth:Ermelo!AA117)</f>
        <v>0</v>
      </c>
      <c r="AB117" s="12">
        <f>SUM(Gosforth:Ermelo!AB117)</f>
        <v>0</v>
      </c>
      <c r="AC117" s="12">
        <f>SUM(Gosforth:Ermelo!AC117)</f>
        <v>0</v>
      </c>
      <c r="AD117" s="12">
        <f>SUM(Gosforth:Ermelo!AD117)</f>
        <v>0</v>
      </c>
      <c r="AE117" s="12">
        <f>SUM(Gosforth:Ermelo!AE117)</f>
        <v>0</v>
      </c>
      <c r="AF117" s="12">
        <f>SUM(Gosforth:Ermelo!AF117)</f>
        <v>0</v>
      </c>
      <c r="AG117" s="13">
        <f>SUM(Gosforth:Ermelo!AG117)</f>
        <v>0</v>
      </c>
      <c r="AH117" s="14">
        <f>SUM(Gosforth:Ermelo!AH117)</f>
        <v>0</v>
      </c>
      <c r="AI117" s="12">
        <f>SUM(Gosforth:Ermelo!AI117)</f>
        <v>0</v>
      </c>
      <c r="AJ117" s="12">
        <f>SUM(Gosforth:Ermelo!AJ117)</f>
        <v>0</v>
      </c>
      <c r="AK117" s="12">
        <f>SUM(Gosforth:Ermelo!AK117)</f>
        <v>0</v>
      </c>
      <c r="AL117" s="12">
        <f>SUM(Gosforth:Ermelo!AL117)</f>
        <v>0</v>
      </c>
      <c r="AM117" s="12">
        <f>SUM(Gosforth:Ermelo!AM117)</f>
        <v>0</v>
      </c>
      <c r="AN117" s="12">
        <f>SUM(Gosforth:Ermelo!AN117)</f>
        <v>0</v>
      </c>
      <c r="AO117" s="12">
        <f>SUM(Gosforth:Ermelo!AO117)</f>
        <v>0</v>
      </c>
      <c r="AP117" s="12">
        <f>SUM(Gosforth:Ermelo!AP117)</f>
        <v>0</v>
      </c>
      <c r="AQ117" s="12">
        <f>SUM(Gosforth:Ermelo!AQ117)</f>
        <v>0</v>
      </c>
      <c r="AR117" s="12">
        <f>SUM(Gosforth:Ermelo!AR117)</f>
        <v>0</v>
      </c>
      <c r="AS117" s="13">
        <f>SUM(Gosforth:Ermelo!AS117)</f>
        <v>0</v>
      </c>
      <c r="AT117" s="14">
        <f>SUM(Gosforth:Ermelo!AT117)</f>
        <v>0</v>
      </c>
      <c r="AU117" s="12">
        <f>SUM(Gosforth:Ermelo!AU117)</f>
        <v>0</v>
      </c>
      <c r="AV117" s="12">
        <f>SUM(Gosforth:Ermelo!AV117)</f>
        <v>0</v>
      </c>
      <c r="AW117" s="12">
        <f>SUM(Gosforth:Ermelo!AW117)</f>
        <v>0</v>
      </c>
      <c r="AX117" s="12">
        <f>SUM(Gosforth:Ermelo!AX117)</f>
        <v>0</v>
      </c>
      <c r="AY117" s="12">
        <f>SUM(Gosforth:Ermelo!AY117)</f>
        <v>0</v>
      </c>
      <c r="AZ117" s="12">
        <f>SUM(Gosforth:Ermelo!AZ117)</f>
        <v>0</v>
      </c>
      <c r="BA117" s="12">
        <f>SUM(Gosforth:Ermelo!BA117)</f>
        <v>0</v>
      </c>
      <c r="BB117" s="12">
        <f>SUM(Gosforth:Ermelo!BB117)</f>
        <v>0</v>
      </c>
      <c r="BC117" s="12">
        <f>SUM(Gosforth:Ermelo!BC117)</f>
        <v>0</v>
      </c>
      <c r="BD117" s="12">
        <f>SUM(Gosforth:Ermelo!BD117)</f>
        <v>0</v>
      </c>
      <c r="BE117" s="13">
        <f>SUM(Gosforth:Ermelo!BE117)</f>
        <v>0</v>
      </c>
      <c r="BF117" s="14">
        <f>SUM(Gosforth:Ermelo!BF117)</f>
        <v>0</v>
      </c>
      <c r="BG117" s="12">
        <f>SUM(Gosforth:Ermelo!BG117)</f>
        <v>0</v>
      </c>
      <c r="BH117" s="12">
        <f>SUM(Gosforth:Ermelo!BH117)</f>
        <v>0</v>
      </c>
      <c r="BI117" s="12">
        <f>SUM(Gosforth:Ermelo!BI117)</f>
        <v>0</v>
      </c>
      <c r="BJ117" s="12">
        <f>SUM(Gosforth:Ermelo!BJ117)</f>
        <v>0</v>
      </c>
      <c r="BK117" s="12">
        <f>SUM(Gosforth:Ermelo!BK117)</f>
        <v>0</v>
      </c>
      <c r="BL117" s="12">
        <f>SUM(Gosforth:Ermelo!BL117)</f>
        <v>0</v>
      </c>
      <c r="BM117" s="12">
        <f>SUM(Gosforth:Ermelo!BM117)</f>
        <v>0</v>
      </c>
      <c r="BN117" s="12">
        <f>SUM(Gosforth:Ermelo!BN117)</f>
        <v>0</v>
      </c>
      <c r="BO117" s="12">
        <f>SUM(Gosforth:Ermelo!BO117)</f>
        <v>0</v>
      </c>
      <c r="BP117" s="12">
        <f>SUM(Gosforth:Ermelo!BP117)</f>
        <v>0</v>
      </c>
      <c r="BQ117" s="13">
        <f>SUM(Gosforth:Ermelo!BQ117)</f>
        <v>0</v>
      </c>
      <c r="BR117" s="14">
        <f>SUM(Gosforth:Ermelo!BR117)</f>
        <v>0</v>
      </c>
      <c r="BS117" s="12">
        <f>SUM(Gosforth:Ermelo!BS117)</f>
        <v>0</v>
      </c>
      <c r="BT117" s="12">
        <f>SUM(Gosforth:Ermelo!BT117)</f>
        <v>0</v>
      </c>
      <c r="BU117" s="12">
        <f>SUM(Gosforth:Ermelo!BU117)</f>
        <v>0</v>
      </c>
      <c r="BV117" s="12">
        <f>SUM(Gosforth:Ermelo!BV117)</f>
        <v>0</v>
      </c>
      <c r="BW117" s="12">
        <f>SUM(Gosforth:Ermelo!BW117)</f>
        <v>0</v>
      </c>
      <c r="BX117" s="12">
        <f>SUM(Gosforth:Ermelo!BX117)</f>
        <v>0</v>
      </c>
      <c r="BY117" s="12">
        <f>SUM(Gosforth:Ermelo!BY117)</f>
        <v>0</v>
      </c>
      <c r="BZ117" s="12">
        <f>SUM(Gosforth:Ermelo!BZ117)</f>
        <v>0</v>
      </c>
      <c r="CA117" s="12">
        <f>SUM(Gosforth:Ermelo!CA117)</f>
        <v>0</v>
      </c>
      <c r="CB117" s="12">
        <f>SUM(Gosforth:Ermelo!CB117)</f>
        <v>0</v>
      </c>
      <c r="CC117" s="13">
        <f>SUM(Gosforth:Ermelo!CC117)</f>
        <v>0</v>
      </c>
    </row>
    <row r="118" spans="1:81" ht="15">
      <c r="A118" s="141"/>
      <c r="B118" s="57" t="s">
        <v>214</v>
      </c>
      <c r="C118" s="100" t="s">
        <v>215</v>
      </c>
      <c r="D118" s="72" t="s">
        <v>128</v>
      </c>
      <c r="E118" s="74">
        <f>SUM(Gosforth:Ermelo!E118)</f>
        <v>5</v>
      </c>
      <c r="F118" s="227" t="b">
        <f>(Gosforth!G118+Dalpark!G118+Leandra!G118+Trichardt!G118+Ermelo!G118)=G118</f>
        <v>1</v>
      </c>
      <c r="G118" s="122">
        <f t="shared" si="61"/>
        <v>0</v>
      </c>
      <c r="H118" s="120">
        <f>SUM(Gosforth:Ermelo!H118)</f>
        <v>0</v>
      </c>
      <c r="I118" s="13">
        <f>SUM(Gosforth:Ermelo!I118)</f>
        <v>0</v>
      </c>
      <c r="J118" s="120">
        <f>SUM(Gosforth:Ermelo!J118)</f>
        <v>0</v>
      </c>
      <c r="K118" s="12">
        <f>SUM(Gosforth:Ermelo!K118)</f>
        <v>0</v>
      </c>
      <c r="L118" s="12">
        <f>SUM(Gosforth:Ermelo!L118)</f>
        <v>0</v>
      </c>
      <c r="M118" s="12">
        <f>SUM(Gosforth:Ermelo!M118)</f>
        <v>0</v>
      </c>
      <c r="N118" s="12">
        <f>SUM(Gosforth:Ermelo!N118)</f>
        <v>0</v>
      </c>
      <c r="O118" s="12">
        <f>SUM(Gosforth:Ermelo!O118)</f>
        <v>0</v>
      </c>
      <c r="P118" s="12">
        <f>SUM(Gosforth:Ermelo!P118)</f>
        <v>0</v>
      </c>
      <c r="Q118" s="12">
        <f>SUM(Gosforth:Ermelo!Q118)</f>
        <v>0</v>
      </c>
      <c r="R118" s="12">
        <f>SUM(Gosforth:Ermelo!R118)</f>
        <v>0</v>
      </c>
      <c r="S118" s="12">
        <f>SUM(Gosforth:Ermelo!S118)</f>
        <v>0</v>
      </c>
      <c r="T118" s="12">
        <f>SUM(Gosforth:Ermelo!T118)</f>
        <v>0</v>
      </c>
      <c r="U118" s="13">
        <f>SUM(Gosforth:Ermelo!U118)</f>
        <v>0</v>
      </c>
      <c r="V118" s="14">
        <f>SUM(Gosforth:Ermelo!V118)</f>
        <v>0</v>
      </c>
      <c r="W118" s="12">
        <f>SUM(Gosforth:Ermelo!W118)</f>
        <v>0</v>
      </c>
      <c r="X118" s="12">
        <f>SUM(Gosforth:Ermelo!X118)</f>
        <v>0</v>
      </c>
      <c r="Y118" s="12">
        <f>SUM(Gosforth:Ermelo!Y118)</f>
        <v>0</v>
      </c>
      <c r="Z118" s="12">
        <f>SUM(Gosforth:Ermelo!Z118)</f>
        <v>0</v>
      </c>
      <c r="AA118" s="12">
        <f>SUM(Gosforth:Ermelo!AA118)</f>
        <v>0</v>
      </c>
      <c r="AB118" s="12">
        <f>SUM(Gosforth:Ermelo!AB118)</f>
        <v>0</v>
      </c>
      <c r="AC118" s="12">
        <f>SUM(Gosforth:Ermelo!AC118)</f>
        <v>0</v>
      </c>
      <c r="AD118" s="12">
        <f>SUM(Gosforth:Ermelo!AD118)</f>
        <v>0</v>
      </c>
      <c r="AE118" s="12">
        <f>SUM(Gosforth:Ermelo!AE118)</f>
        <v>0</v>
      </c>
      <c r="AF118" s="12">
        <f>SUM(Gosforth:Ermelo!AF118)</f>
        <v>0</v>
      </c>
      <c r="AG118" s="13">
        <f>SUM(Gosforth:Ermelo!AG118)</f>
        <v>0</v>
      </c>
      <c r="AH118" s="14">
        <f>SUM(Gosforth:Ermelo!AH118)</f>
        <v>0</v>
      </c>
      <c r="AI118" s="12">
        <f>SUM(Gosforth:Ermelo!AI118)</f>
        <v>0</v>
      </c>
      <c r="AJ118" s="12">
        <f>SUM(Gosforth:Ermelo!AJ118)</f>
        <v>0</v>
      </c>
      <c r="AK118" s="12">
        <f>SUM(Gosforth:Ermelo!AK118)</f>
        <v>0</v>
      </c>
      <c r="AL118" s="12">
        <f>SUM(Gosforth:Ermelo!AL118)</f>
        <v>0</v>
      </c>
      <c r="AM118" s="12">
        <f>SUM(Gosforth:Ermelo!AM118)</f>
        <v>0</v>
      </c>
      <c r="AN118" s="12">
        <f>SUM(Gosforth:Ermelo!AN118)</f>
        <v>0</v>
      </c>
      <c r="AO118" s="12">
        <f>SUM(Gosforth:Ermelo!AO118)</f>
        <v>0</v>
      </c>
      <c r="AP118" s="12">
        <f>SUM(Gosforth:Ermelo!AP118)</f>
        <v>0</v>
      </c>
      <c r="AQ118" s="12">
        <f>SUM(Gosforth:Ermelo!AQ118)</f>
        <v>0</v>
      </c>
      <c r="AR118" s="12">
        <f>SUM(Gosforth:Ermelo!AR118)</f>
        <v>0</v>
      </c>
      <c r="AS118" s="13">
        <f>SUM(Gosforth:Ermelo!AS118)</f>
        <v>0</v>
      </c>
      <c r="AT118" s="14">
        <f>SUM(Gosforth:Ermelo!AT118)</f>
        <v>0</v>
      </c>
      <c r="AU118" s="12">
        <f>SUM(Gosforth:Ermelo!AU118)</f>
        <v>0</v>
      </c>
      <c r="AV118" s="12">
        <f>SUM(Gosforth:Ermelo!AV118)</f>
        <v>0</v>
      </c>
      <c r="AW118" s="12">
        <f>SUM(Gosforth:Ermelo!AW118)</f>
        <v>0</v>
      </c>
      <c r="AX118" s="12">
        <f>SUM(Gosforth:Ermelo!AX118)</f>
        <v>0</v>
      </c>
      <c r="AY118" s="12">
        <f>SUM(Gosforth:Ermelo!AY118)</f>
        <v>0</v>
      </c>
      <c r="AZ118" s="12">
        <f>SUM(Gosforth:Ermelo!AZ118)</f>
        <v>0</v>
      </c>
      <c r="BA118" s="12">
        <f>SUM(Gosforth:Ermelo!BA118)</f>
        <v>0</v>
      </c>
      <c r="BB118" s="12">
        <f>SUM(Gosforth:Ermelo!BB118)</f>
        <v>0</v>
      </c>
      <c r="BC118" s="12">
        <f>SUM(Gosforth:Ermelo!BC118)</f>
        <v>0</v>
      </c>
      <c r="BD118" s="12">
        <f>SUM(Gosforth:Ermelo!BD118)</f>
        <v>0</v>
      </c>
      <c r="BE118" s="13">
        <f>SUM(Gosforth:Ermelo!BE118)</f>
        <v>0</v>
      </c>
      <c r="BF118" s="14">
        <f>SUM(Gosforth:Ermelo!BF118)</f>
        <v>0</v>
      </c>
      <c r="BG118" s="12">
        <f>SUM(Gosforth:Ermelo!BG118)</f>
        <v>0</v>
      </c>
      <c r="BH118" s="12">
        <f>SUM(Gosforth:Ermelo!BH118)</f>
        <v>0</v>
      </c>
      <c r="BI118" s="12">
        <f>SUM(Gosforth:Ermelo!BI118)</f>
        <v>0</v>
      </c>
      <c r="BJ118" s="12">
        <f>SUM(Gosforth:Ermelo!BJ118)</f>
        <v>0</v>
      </c>
      <c r="BK118" s="12">
        <f>SUM(Gosforth:Ermelo!BK118)</f>
        <v>0</v>
      </c>
      <c r="BL118" s="12">
        <f>SUM(Gosforth:Ermelo!BL118)</f>
        <v>0</v>
      </c>
      <c r="BM118" s="12">
        <f>SUM(Gosforth:Ermelo!BM118)</f>
        <v>0</v>
      </c>
      <c r="BN118" s="12">
        <f>SUM(Gosforth:Ermelo!BN118)</f>
        <v>0</v>
      </c>
      <c r="BO118" s="12">
        <f>SUM(Gosforth:Ermelo!BO118)</f>
        <v>0</v>
      </c>
      <c r="BP118" s="12">
        <f>SUM(Gosforth:Ermelo!BP118)</f>
        <v>0</v>
      </c>
      <c r="BQ118" s="13">
        <f>SUM(Gosforth:Ermelo!BQ118)</f>
        <v>0</v>
      </c>
      <c r="BR118" s="14">
        <f>SUM(Gosforth:Ermelo!BR118)</f>
        <v>0</v>
      </c>
      <c r="BS118" s="12">
        <f>SUM(Gosforth:Ermelo!BS118)</f>
        <v>0</v>
      </c>
      <c r="BT118" s="12">
        <f>SUM(Gosforth:Ermelo!BT118)</f>
        <v>0</v>
      </c>
      <c r="BU118" s="12">
        <f>SUM(Gosforth:Ermelo!BU118)</f>
        <v>0</v>
      </c>
      <c r="BV118" s="12">
        <f>SUM(Gosforth:Ermelo!BV118)</f>
        <v>0</v>
      </c>
      <c r="BW118" s="12">
        <f>SUM(Gosforth:Ermelo!BW118)</f>
        <v>0</v>
      </c>
      <c r="BX118" s="12">
        <f>SUM(Gosforth:Ermelo!BX118)</f>
        <v>0</v>
      </c>
      <c r="BY118" s="12">
        <f>SUM(Gosforth:Ermelo!BY118)</f>
        <v>0</v>
      </c>
      <c r="BZ118" s="12">
        <f>SUM(Gosforth:Ermelo!BZ118)</f>
        <v>0</v>
      </c>
      <c r="CA118" s="12">
        <f>SUM(Gosforth:Ermelo!CA118)</f>
        <v>0</v>
      </c>
      <c r="CB118" s="12">
        <f>SUM(Gosforth:Ermelo!CB118)</f>
        <v>0</v>
      </c>
      <c r="CC118" s="13">
        <f>SUM(Gosforth:Ermelo!CC118)</f>
        <v>0</v>
      </c>
    </row>
    <row r="119" spans="1:81" ht="15">
      <c r="A119" s="141"/>
      <c r="B119" s="57" t="s">
        <v>216</v>
      </c>
      <c r="C119" s="100" t="s">
        <v>217</v>
      </c>
      <c r="D119" s="72" t="s">
        <v>128</v>
      </c>
      <c r="E119" s="74">
        <f>SUM(Gosforth:Ermelo!E119)</f>
        <v>5</v>
      </c>
      <c r="F119" s="227" t="b">
        <f>(Gosforth!G119+Dalpark!G119+Leandra!G119+Trichardt!G119+Ermelo!G119)=G119</f>
        <v>1</v>
      </c>
      <c r="G119" s="122">
        <f t="shared" si="61"/>
        <v>0</v>
      </c>
      <c r="H119" s="120">
        <f>SUM(Gosforth:Ermelo!H119)</f>
        <v>0</v>
      </c>
      <c r="I119" s="13">
        <f>SUM(Gosforth:Ermelo!I119)</f>
        <v>0</v>
      </c>
      <c r="J119" s="120">
        <f>SUM(Gosforth:Ermelo!J119)</f>
        <v>0</v>
      </c>
      <c r="K119" s="12">
        <f>SUM(Gosforth:Ermelo!K119)</f>
        <v>0</v>
      </c>
      <c r="L119" s="12">
        <f>SUM(Gosforth:Ermelo!L119)</f>
        <v>0</v>
      </c>
      <c r="M119" s="12">
        <f>SUM(Gosforth:Ermelo!M119)</f>
        <v>0</v>
      </c>
      <c r="N119" s="12">
        <f>SUM(Gosforth:Ermelo!N119)</f>
        <v>0</v>
      </c>
      <c r="O119" s="12">
        <f>SUM(Gosforth:Ermelo!O119)</f>
        <v>0</v>
      </c>
      <c r="P119" s="12">
        <f>SUM(Gosforth:Ermelo!P119)</f>
        <v>0</v>
      </c>
      <c r="Q119" s="12">
        <f>SUM(Gosforth:Ermelo!Q119)</f>
        <v>0</v>
      </c>
      <c r="R119" s="12">
        <f>SUM(Gosforth:Ermelo!R119)</f>
        <v>0</v>
      </c>
      <c r="S119" s="12">
        <f>SUM(Gosforth:Ermelo!S119)</f>
        <v>0</v>
      </c>
      <c r="T119" s="12">
        <f>SUM(Gosforth:Ermelo!T119)</f>
        <v>0</v>
      </c>
      <c r="U119" s="13">
        <f>SUM(Gosforth:Ermelo!U119)</f>
        <v>0</v>
      </c>
      <c r="V119" s="14">
        <f>SUM(Gosforth:Ermelo!V119)</f>
        <v>0</v>
      </c>
      <c r="W119" s="12">
        <f>SUM(Gosforth:Ermelo!W119)</f>
        <v>0</v>
      </c>
      <c r="X119" s="12">
        <f>SUM(Gosforth:Ermelo!X119)</f>
        <v>0</v>
      </c>
      <c r="Y119" s="12">
        <f>SUM(Gosforth:Ermelo!Y119)</f>
        <v>0</v>
      </c>
      <c r="Z119" s="12">
        <f>SUM(Gosforth:Ermelo!Z119)</f>
        <v>0</v>
      </c>
      <c r="AA119" s="12">
        <f>SUM(Gosforth:Ermelo!AA119)</f>
        <v>0</v>
      </c>
      <c r="AB119" s="12">
        <f>SUM(Gosforth:Ermelo!AB119)</f>
        <v>0</v>
      </c>
      <c r="AC119" s="12">
        <f>SUM(Gosforth:Ermelo!AC119)</f>
        <v>0</v>
      </c>
      <c r="AD119" s="12">
        <f>SUM(Gosforth:Ermelo!AD119)</f>
        <v>0</v>
      </c>
      <c r="AE119" s="12">
        <f>SUM(Gosforth:Ermelo!AE119)</f>
        <v>0</v>
      </c>
      <c r="AF119" s="12">
        <f>SUM(Gosforth:Ermelo!AF119)</f>
        <v>0</v>
      </c>
      <c r="AG119" s="13">
        <f>SUM(Gosforth:Ermelo!AG119)</f>
        <v>0</v>
      </c>
      <c r="AH119" s="14">
        <f>SUM(Gosforth:Ermelo!AH119)</f>
        <v>0</v>
      </c>
      <c r="AI119" s="12">
        <f>SUM(Gosforth:Ermelo!AI119)</f>
        <v>0</v>
      </c>
      <c r="AJ119" s="12">
        <f>SUM(Gosforth:Ermelo!AJ119)</f>
        <v>0</v>
      </c>
      <c r="AK119" s="12">
        <f>SUM(Gosforth:Ermelo!AK119)</f>
        <v>0</v>
      </c>
      <c r="AL119" s="12">
        <f>SUM(Gosforth:Ermelo!AL119)</f>
        <v>0</v>
      </c>
      <c r="AM119" s="12">
        <f>SUM(Gosforth:Ermelo!AM119)</f>
        <v>0</v>
      </c>
      <c r="AN119" s="12">
        <f>SUM(Gosforth:Ermelo!AN119)</f>
        <v>0</v>
      </c>
      <c r="AO119" s="12">
        <f>SUM(Gosforth:Ermelo!AO119)</f>
        <v>0</v>
      </c>
      <c r="AP119" s="12">
        <f>SUM(Gosforth:Ermelo!AP119)</f>
        <v>0</v>
      </c>
      <c r="AQ119" s="12">
        <f>SUM(Gosforth:Ermelo!AQ119)</f>
        <v>0</v>
      </c>
      <c r="AR119" s="12">
        <f>SUM(Gosforth:Ermelo!AR119)</f>
        <v>0</v>
      </c>
      <c r="AS119" s="13">
        <f>SUM(Gosforth:Ermelo!AS119)</f>
        <v>0</v>
      </c>
      <c r="AT119" s="14">
        <f>SUM(Gosforth:Ermelo!AT119)</f>
        <v>0</v>
      </c>
      <c r="AU119" s="12">
        <f>SUM(Gosforth:Ermelo!AU119)</f>
        <v>0</v>
      </c>
      <c r="AV119" s="12">
        <f>SUM(Gosforth:Ermelo!AV119)</f>
        <v>0</v>
      </c>
      <c r="AW119" s="12">
        <f>SUM(Gosforth:Ermelo!AW119)</f>
        <v>0</v>
      </c>
      <c r="AX119" s="12">
        <f>SUM(Gosforth:Ermelo!AX119)</f>
        <v>0</v>
      </c>
      <c r="AY119" s="12">
        <f>SUM(Gosforth:Ermelo!AY119)</f>
        <v>0</v>
      </c>
      <c r="AZ119" s="12">
        <f>SUM(Gosforth:Ermelo!AZ119)</f>
        <v>0</v>
      </c>
      <c r="BA119" s="12">
        <f>SUM(Gosforth:Ermelo!BA119)</f>
        <v>0</v>
      </c>
      <c r="BB119" s="12">
        <f>SUM(Gosforth:Ermelo!BB119)</f>
        <v>0</v>
      </c>
      <c r="BC119" s="12">
        <f>SUM(Gosforth:Ermelo!BC119)</f>
        <v>0</v>
      </c>
      <c r="BD119" s="12">
        <f>SUM(Gosforth:Ermelo!BD119)</f>
        <v>0</v>
      </c>
      <c r="BE119" s="13">
        <f>SUM(Gosforth:Ermelo!BE119)</f>
        <v>0</v>
      </c>
      <c r="BF119" s="14">
        <f>SUM(Gosforth:Ermelo!BF119)</f>
        <v>0</v>
      </c>
      <c r="BG119" s="12">
        <f>SUM(Gosforth:Ermelo!BG119)</f>
        <v>0</v>
      </c>
      <c r="BH119" s="12">
        <f>SUM(Gosforth:Ermelo!BH119)</f>
        <v>0</v>
      </c>
      <c r="BI119" s="12">
        <f>SUM(Gosforth:Ermelo!BI119)</f>
        <v>0</v>
      </c>
      <c r="BJ119" s="12">
        <f>SUM(Gosforth:Ermelo!BJ119)</f>
        <v>0</v>
      </c>
      <c r="BK119" s="12">
        <f>SUM(Gosforth:Ermelo!BK119)</f>
        <v>0</v>
      </c>
      <c r="BL119" s="12">
        <f>SUM(Gosforth:Ermelo!BL119)</f>
        <v>0</v>
      </c>
      <c r="BM119" s="12">
        <f>SUM(Gosforth:Ermelo!BM119)</f>
        <v>0</v>
      </c>
      <c r="BN119" s="12">
        <f>SUM(Gosforth:Ermelo!BN119)</f>
        <v>0</v>
      </c>
      <c r="BO119" s="12">
        <f>SUM(Gosforth:Ermelo!BO119)</f>
        <v>0</v>
      </c>
      <c r="BP119" s="12">
        <f>SUM(Gosforth:Ermelo!BP119)</f>
        <v>0</v>
      </c>
      <c r="BQ119" s="13">
        <f>SUM(Gosforth:Ermelo!BQ119)</f>
        <v>0</v>
      </c>
      <c r="BR119" s="14">
        <f>SUM(Gosforth:Ermelo!BR119)</f>
        <v>0</v>
      </c>
      <c r="BS119" s="12">
        <f>SUM(Gosforth:Ermelo!BS119)</f>
        <v>0</v>
      </c>
      <c r="BT119" s="12">
        <f>SUM(Gosforth:Ermelo!BT119)</f>
        <v>0</v>
      </c>
      <c r="BU119" s="12">
        <f>SUM(Gosforth:Ermelo!BU119)</f>
        <v>0</v>
      </c>
      <c r="BV119" s="12">
        <f>SUM(Gosforth:Ermelo!BV119)</f>
        <v>0</v>
      </c>
      <c r="BW119" s="12">
        <f>SUM(Gosforth:Ermelo!BW119)</f>
        <v>0</v>
      </c>
      <c r="BX119" s="12">
        <f>SUM(Gosforth:Ermelo!BX119)</f>
        <v>0</v>
      </c>
      <c r="BY119" s="12">
        <f>SUM(Gosforth:Ermelo!BY119)</f>
        <v>0</v>
      </c>
      <c r="BZ119" s="12">
        <f>SUM(Gosforth:Ermelo!BZ119)</f>
        <v>0</v>
      </c>
      <c r="CA119" s="12">
        <f>SUM(Gosforth:Ermelo!CA119)</f>
        <v>0</v>
      </c>
      <c r="CB119" s="12">
        <f>SUM(Gosforth:Ermelo!CB119)</f>
        <v>0</v>
      </c>
      <c r="CC119" s="13">
        <f>SUM(Gosforth:Ermelo!CC119)</f>
        <v>0</v>
      </c>
    </row>
    <row r="120" spans="1:81" ht="15">
      <c r="A120" s="141"/>
      <c r="B120" s="57" t="s">
        <v>218</v>
      </c>
      <c r="C120" s="100" t="s">
        <v>219</v>
      </c>
      <c r="D120" s="72" t="s">
        <v>128</v>
      </c>
      <c r="E120" s="74">
        <f>SUM(Gosforth:Ermelo!E120)</f>
        <v>5</v>
      </c>
      <c r="F120" s="227" t="b">
        <f>(Gosforth!G120+Dalpark!G120+Leandra!G120+Trichardt!G120+Ermelo!G120)=G120</f>
        <v>1</v>
      </c>
      <c r="G120" s="122">
        <f t="shared" si="61"/>
        <v>0</v>
      </c>
      <c r="H120" s="120">
        <f>SUM(Gosforth:Ermelo!H120)</f>
        <v>0</v>
      </c>
      <c r="I120" s="13">
        <f>SUM(Gosforth:Ermelo!I120)</f>
        <v>0</v>
      </c>
      <c r="J120" s="120">
        <f>SUM(Gosforth:Ermelo!J120)</f>
        <v>0</v>
      </c>
      <c r="K120" s="12">
        <f>SUM(Gosforth:Ermelo!K120)</f>
        <v>0</v>
      </c>
      <c r="L120" s="12">
        <f>SUM(Gosforth:Ermelo!L120)</f>
        <v>0</v>
      </c>
      <c r="M120" s="12">
        <f>SUM(Gosforth:Ermelo!M120)</f>
        <v>0</v>
      </c>
      <c r="N120" s="12">
        <f>SUM(Gosforth:Ermelo!N120)</f>
        <v>0</v>
      </c>
      <c r="O120" s="12">
        <f>SUM(Gosforth:Ermelo!O120)</f>
        <v>0</v>
      </c>
      <c r="P120" s="12">
        <f>SUM(Gosforth:Ermelo!P120)</f>
        <v>0</v>
      </c>
      <c r="Q120" s="12">
        <f>SUM(Gosforth:Ermelo!Q120)</f>
        <v>0</v>
      </c>
      <c r="R120" s="12">
        <f>SUM(Gosforth:Ermelo!R120)</f>
        <v>0</v>
      </c>
      <c r="S120" s="12">
        <f>SUM(Gosforth:Ermelo!S120)</f>
        <v>0</v>
      </c>
      <c r="T120" s="12">
        <f>SUM(Gosforth:Ermelo!T120)</f>
        <v>0</v>
      </c>
      <c r="U120" s="13">
        <f>SUM(Gosforth:Ermelo!U120)</f>
        <v>0</v>
      </c>
      <c r="V120" s="14">
        <f>SUM(Gosforth:Ermelo!V120)</f>
        <v>0</v>
      </c>
      <c r="W120" s="12">
        <f>SUM(Gosforth:Ermelo!W120)</f>
        <v>0</v>
      </c>
      <c r="X120" s="12">
        <f>SUM(Gosforth:Ermelo!X120)</f>
        <v>0</v>
      </c>
      <c r="Y120" s="12">
        <f>SUM(Gosforth:Ermelo!Y120)</f>
        <v>0</v>
      </c>
      <c r="Z120" s="12">
        <f>SUM(Gosforth:Ermelo!Z120)</f>
        <v>0</v>
      </c>
      <c r="AA120" s="12">
        <f>SUM(Gosforth:Ermelo!AA120)</f>
        <v>0</v>
      </c>
      <c r="AB120" s="12">
        <f>SUM(Gosforth:Ermelo!AB120)</f>
        <v>0</v>
      </c>
      <c r="AC120" s="12">
        <f>SUM(Gosforth:Ermelo!AC120)</f>
        <v>0</v>
      </c>
      <c r="AD120" s="12">
        <f>SUM(Gosforth:Ermelo!AD120)</f>
        <v>0</v>
      </c>
      <c r="AE120" s="12">
        <f>SUM(Gosforth:Ermelo!AE120)</f>
        <v>0</v>
      </c>
      <c r="AF120" s="12">
        <f>SUM(Gosforth:Ermelo!AF120)</f>
        <v>0</v>
      </c>
      <c r="AG120" s="13">
        <f>SUM(Gosforth:Ermelo!AG120)</f>
        <v>0</v>
      </c>
      <c r="AH120" s="14">
        <f>SUM(Gosforth:Ermelo!AH120)</f>
        <v>0</v>
      </c>
      <c r="AI120" s="12">
        <f>SUM(Gosforth:Ermelo!AI120)</f>
        <v>0</v>
      </c>
      <c r="AJ120" s="12">
        <f>SUM(Gosforth:Ermelo!AJ120)</f>
        <v>0</v>
      </c>
      <c r="AK120" s="12">
        <f>SUM(Gosforth:Ermelo!AK120)</f>
        <v>0</v>
      </c>
      <c r="AL120" s="12">
        <f>SUM(Gosforth:Ermelo!AL120)</f>
        <v>0</v>
      </c>
      <c r="AM120" s="12">
        <f>SUM(Gosforth:Ermelo!AM120)</f>
        <v>0</v>
      </c>
      <c r="AN120" s="12">
        <f>SUM(Gosforth:Ermelo!AN120)</f>
        <v>0</v>
      </c>
      <c r="AO120" s="12">
        <f>SUM(Gosforth:Ermelo!AO120)</f>
        <v>0</v>
      </c>
      <c r="AP120" s="12">
        <f>SUM(Gosforth:Ermelo!AP120)</f>
        <v>0</v>
      </c>
      <c r="AQ120" s="12">
        <f>SUM(Gosforth:Ermelo!AQ120)</f>
        <v>0</v>
      </c>
      <c r="AR120" s="12">
        <f>SUM(Gosforth:Ermelo!AR120)</f>
        <v>0</v>
      </c>
      <c r="AS120" s="13">
        <f>SUM(Gosforth:Ermelo!AS120)</f>
        <v>0</v>
      </c>
      <c r="AT120" s="14">
        <f>SUM(Gosforth:Ermelo!AT120)</f>
        <v>0</v>
      </c>
      <c r="AU120" s="12">
        <f>SUM(Gosforth:Ermelo!AU120)</f>
        <v>0</v>
      </c>
      <c r="AV120" s="12">
        <f>SUM(Gosforth:Ermelo!AV120)</f>
        <v>0</v>
      </c>
      <c r="AW120" s="12">
        <f>SUM(Gosforth:Ermelo!AW120)</f>
        <v>0</v>
      </c>
      <c r="AX120" s="12">
        <f>SUM(Gosforth:Ermelo!AX120)</f>
        <v>0</v>
      </c>
      <c r="AY120" s="12">
        <f>SUM(Gosforth:Ermelo!AY120)</f>
        <v>0</v>
      </c>
      <c r="AZ120" s="12">
        <f>SUM(Gosforth:Ermelo!AZ120)</f>
        <v>0</v>
      </c>
      <c r="BA120" s="12">
        <f>SUM(Gosforth:Ermelo!BA120)</f>
        <v>0</v>
      </c>
      <c r="BB120" s="12">
        <f>SUM(Gosforth:Ermelo!BB120)</f>
        <v>0</v>
      </c>
      <c r="BC120" s="12">
        <f>SUM(Gosforth:Ermelo!BC120)</f>
        <v>0</v>
      </c>
      <c r="BD120" s="12">
        <f>SUM(Gosforth:Ermelo!BD120)</f>
        <v>0</v>
      </c>
      <c r="BE120" s="13">
        <f>SUM(Gosforth:Ermelo!BE120)</f>
        <v>0</v>
      </c>
      <c r="BF120" s="14">
        <f>SUM(Gosforth:Ermelo!BF120)</f>
        <v>0</v>
      </c>
      <c r="BG120" s="12">
        <f>SUM(Gosforth:Ermelo!BG120)</f>
        <v>0</v>
      </c>
      <c r="BH120" s="12">
        <f>SUM(Gosforth:Ermelo!BH120)</f>
        <v>0</v>
      </c>
      <c r="BI120" s="12">
        <f>SUM(Gosforth:Ermelo!BI120)</f>
        <v>0</v>
      </c>
      <c r="BJ120" s="12">
        <f>SUM(Gosforth:Ermelo!BJ120)</f>
        <v>0</v>
      </c>
      <c r="BK120" s="12">
        <f>SUM(Gosforth:Ermelo!BK120)</f>
        <v>0</v>
      </c>
      <c r="BL120" s="12">
        <f>SUM(Gosforth:Ermelo!BL120)</f>
        <v>0</v>
      </c>
      <c r="BM120" s="12">
        <f>SUM(Gosforth:Ermelo!BM120)</f>
        <v>0</v>
      </c>
      <c r="BN120" s="12">
        <f>SUM(Gosforth:Ermelo!BN120)</f>
        <v>0</v>
      </c>
      <c r="BO120" s="12">
        <f>SUM(Gosforth:Ermelo!BO120)</f>
        <v>0</v>
      </c>
      <c r="BP120" s="12">
        <f>SUM(Gosforth:Ermelo!BP120)</f>
        <v>0</v>
      </c>
      <c r="BQ120" s="13">
        <f>SUM(Gosforth:Ermelo!BQ120)</f>
        <v>0</v>
      </c>
      <c r="BR120" s="14">
        <f>SUM(Gosforth:Ermelo!BR120)</f>
        <v>0</v>
      </c>
      <c r="BS120" s="12">
        <f>SUM(Gosforth:Ermelo!BS120)</f>
        <v>0</v>
      </c>
      <c r="BT120" s="12">
        <f>SUM(Gosforth:Ermelo!BT120)</f>
        <v>0</v>
      </c>
      <c r="BU120" s="12">
        <f>SUM(Gosforth:Ermelo!BU120)</f>
        <v>0</v>
      </c>
      <c r="BV120" s="12">
        <f>SUM(Gosforth:Ermelo!BV120)</f>
        <v>0</v>
      </c>
      <c r="BW120" s="12">
        <f>SUM(Gosforth:Ermelo!BW120)</f>
        <v>0</v>
      </c>
      <c r="BX120" s="12">
        <f>SUM(Gosforth:Ermelo!BX120)</f>
        <v>0</v>
      </c>
      <c r="BY120" s="12">
        <f>SUM(Gosforth:Ermelo!BY120)</f>
        <v>0</v>
      </c>
      <c r="BZ120" s="12">
        <f>SUM(Gosforth:Ermelo!BZ120)</f>
        <v>0</v>
      </c>
      <c r="CA120" s="12">
        <f>SUM(Gosforth:Ermelo!CA120)</f>
        <v>0</v>
      </c>
      <c r="CB120" s="12">
        <f>SUM(Gosforth:Ermelo!CB120)</f>
        <v>0</v>
      </c>
      <c r="CC120" s="13">
        <f>SUM(Gosforth:Ermelo!CC120)</f>
        <v>0</v>
      </c>
    </row>
    <row r="121" spans="1:81" ht="27" customHeight="1">
      <c r="A121" s="141"/>
      <c r="B121" s="57" t="s">
        <v>220</v>
      </c>
      <c r="C121" s="100" t="s">
        <v>221</v>
      </c>
      <c r="D121" s="72" t="s">
        <v>128</v>
      </c>
      <c r="E121" s="74">
        <f>SUM(Gosforth:Ermelo!E121)</f>
        <v>5</v>
      </c>
      <c r="F121" s="227" t="b">
        <f>(Gosforth!G121+Dalpark!G121+Leandra!G121+Trichardt!G121+Ermelo!G121)=G121</f>
        <v>1</v>
      </c>
      <c r="G121" s="122">
        <f t="shared" si="61"/>
        <v>0</v>
      </c>
      <c r="H121" s="120">
        <f>SUM(Gosforth:Ermelo!H121)</f>
        <v>0</v>
      </c>
      <c r="I121" s="13">
        <f>SUM(Gosforth:Ermelo!I121)</f>
        <v>0</v>
      </c>
      <c r="J121" s="120">
        <f>SUM(Gosforth:Ermelo!J121)</f>
        <v>0</v>
      </c>
      <c r="K121" s="12">
        <f>SUM(Gosforth:Ermelo!K121)</f>
        <v>0</v>
      </c>
      <c r="L121" s="12">
        <f>SUM(Gosforth:Ermelo!L121)</f>
        <v>0</v>
      </c>
      <c r="M121" s="12">
        <f>SUM(Gosforth:Ermelo!M121)</f>
        <v>0</v>
      </c>
      <c r="N121" s="12">
        <f>SUM(Gosforth:Ermelo!N121)</f>
        <v>0</v>
      </c>
      <c r="O121" s="12">
        <f>SUM(Gosforth:Ermelo!O121)</f>
        <v>0</v>
      </c>
      <c r="P121" s="12">
        <f>SUM(Gosforth:Ermelo!P121)</f>
        <v>0</v>
      </c>
      <c r="Q121" s="12">
        <f>SUM(Gosforth:Ermelo!Q121)</f>
        <v>0</v>
      </c>
      <c r="R121" s="12">
        <f>SUM(Gosforth:Ermelo!R121)</f>
        <v>0</v>
      </c>
      <c r="S121" s="12">
        <f>SUM(Gosforth:Ermelo!S121)</f>
        <v>0</v>
      </c>
      <c r="T121" s="12">
        <f>SUM(Gosforth:Ermelo!T121)</f>
        <v>0</v>
      </c>
      <c r="U121" s="13">
        <f>SUM(Gosforth:Ermelo!U121)</f>
        <v>0</v>
      </c>
      <c r="V121" s="14">
        <f>SUM(Gosforth:Ermelo!V121)</f>
        <v>0</v>
      </c>
      <c r="W121" s="12">
        <f>SUM(Gosforth:Ermelo!W121)</f>
        <v>0</v>
      </c>
      <c r="X121" s="12">
        <f>SUM(Gosforth:Ermelo!X121)</f>
        <v>0</v>
      </c>
      <c r="Y121" s="12">
        <f>SUM(Gosforth:Ermelo!Y121)</f>
        <v>0</v>
      </c>
      <c r="Z121" s="12">
        <f>SUM(Gosforth:Ermelo!Z121)</f>
        <v>0</v>
      </c>
      <c r="AA121" s="12">
        <f>SUM(Gosforth:Ermelo!AA121)</f>
        <v>0</v>
      </c>
      <c r="AB121" s="12">
        <f>SUM(Gosforth:Ermelo!AB121)</f>
        <v>0</v>
      </c>
      <c r="AC121" s="12">
        <f>SUM(Gosforth:Ermelo!AC121)</f>
        <v>0</v>
      </c>
      <c r="AD121" s="12">
        <f>SUM(Gosforth:Ermelo!AD121)</f>
        <v>0</v>
      </c>
      <c r="AE121" s="12">
        <f>SUM(Gosforth:Ermelo!AE121)</f>
        <v>0</v>
      </c>
      <c r="AF121" s="12">
        <f>SUM(Gosforth:Ermelo!AF121)</f>
        <v>0</v>
      </c>
      <c r="AG121" s="13">
        <f>SUM(Gosforth:Ermelo!AG121)</f>
        <v>0</v>
      </c>
      <c r="AH121" s="14">
        <f>SUM(Gosforth:Ermelo!AH121)</f>
        <v>0</v>
      </c>
      <c r="AI121" s="12">
        <f>SUM(Gosforth:Ermelo!AI121)</f>
        <v>0</v>
      </c>
      <c r="AJ121" s="12">
        <f>SUM(Gosforth:Ermelo!AJ121)</f>
        <v>0</v>
      </c>
      <c r="AK121" s="12">
        <f>SUM(Gosforth:Ermelo!AK121)</f>
        <v>0</v>
      </c>
      <c r="AL121" s="12">
        <f>SUM(Gosforth:Ermelo!AL121)</f>
        <v>0</v>
      </c>
      <c r="AM121" s="12">
        <f>SUM(Gosforth:Ermelo!AM121)</f>
        <v>0</v>
      </c>
      <c r="AN121" s="12">
        <f>SUM(Gosforth:Ermelo!AN121)</f>
        <v>0</v>
      </c>
      <c r="AO121" s="12">
        <f>SUM(Gosforth:Ermelo!AO121)</f>
        <v>0</v>
      </c>
      <c r="AP121" s="12">
        <f>SUM(Gosforth:Ermelo!AP121)</f>
        <v>0</v>
      </c>
      <c r="AQ121" s="12">
        <f>SUM(Gosforth:Ermelo!AQ121)</f>
        <v>0</v>
      </c>
      <c r="AR121" s="12">
        <f>SUM(Gosforth:Ermelo!AR121)</f>
        <v>0</v>
      </c>
      <c r="AS121" s="13">
        <f>SUM(Gosforth:Ermelo!AS121)</f>
        <v>0</v>
      </c>
      <c r="AT121" s="14">
        <f>SUM(Gosforth:Ermelo!AT121)</f>
        <v>0</v>
      </c>
      <c r="AU121" s="12">
        <f>SUM(Gosforth:Ermelo!AU121)</f>
        <v>0</v>
      </c>
      <c r="AV121" s="12">
        <f>SUM(Gosforth:Ermelo!AV121)</f>
        <v>0</v>
      </c>
      <c r="AW121" s="12">
        <f>SUM(Gosforth:Ermelo!AW121)</f>
        <v>0</v>
      </c>
      <c r="AX121" s="12">
        <f>SUM(Gosforth:Ermelo!AX121)</f>
        <v>0</v>
      </c>
      <c r="AY121" s="12">
        <f>SUM(Gosforth:Ermelo!AY121)</f>
        <v>0</v>
      </c>
      <c r="AZ121" s="12">
        <f>SUM(Gosforth:Ermelo!AZ121)</f>
        <v>0</v>
      </c>
      <c r="BA121" s="12">
        <f>SUM(Gosforth:Ermelo!BA121)</f>
        <v>0</v>
      </c>
      <c r="BB121" s="12">
        <f>SUM(Gosforth:Ermelo!BB121)</f>
        <v>0</v>
      </c>
      <c r="BC121" s="12">
        <f>SUM(Gosforth:Ermelo!BC121)</f>
        <v>0</v>
      </c>
      <c r="BD121" s="12">
        <f>SUM(Gosforth:Ermelo!BD121)</f>
        <v>0</v>
      </c>
      <c r="BE121" s="13">
        <f>SUM(Gosforth:Ermelo!BE121)</f>
        <v>0</v>
      </c>
      <c r="BF121" s="14">
        <f>SUM(Gosforth:Ermelo!BF121)</f>
        <v>0</v>
      </c>
      <c r="BG121" s="12">
        <f>SUM(Gosforth:Ermelo!BG121)</f>
        <v>0</v>
      </c>
      <c r="BH121" s="12">
        <f>SUM(Gosforth:Ermelo!BH121)</f>
        <v>0</v>
      </c>
      <c r="BI121" s="12">
        <f>SUM(Gosforth:Ermelo!BI121)</f>
        <v>0</v>
      </c>
      <c r="BJ121" s="12">
        <f>SUM(Gosforth:Ermelo!BJ121)</f>
        <v>0</v>
      </c>
      <c r="BK121" s="12">
        <f>SUM(Gosforth:Ermelo!BK121)</f>
        <v>0</v>
      </c>
      <c r="BL121" s="12">
        <f>SUM(Gosforth:Ermelo!BL121)</f>
        <v>0</v>
      </c>
      <c r="BM121" s="12">
        <f>SUM(Gosforth:Ermelo!BM121)</f>
        <v>0</v>
      </c>
      <c r="BN121" s="12">
        <f>SUM(Gosforth:Ermelo!BN121)</f>
        <v>0</v>
      </c>
      <c r="BO121" s="12">
        <f>SUM(Gosforth:Ermelo!BO121)</f>
        <v>0</v>
      </c>
      <c r="BP121" s="12">
        <f>SUM(Gosforth:Ermelo!BP121)</f>
        <v>0</v>
      </c>
      <c r="BQ121" s="13">
        <f>SUM(Gosforth:Ermelo!BQ121)</f>
        <v>0</v>
      </c>
      <c r="BR121" s="14">
        <f>SUM(Gosforth:Ermelo!BR121)</f>
        <v>0</v>
      </c>
      <c r="BS121" s="12">
        <f>SUM(Gosforth:Ermelo!BS121)</f>
        <v>0</v>
      </c>
      <c r="BT121" s="12">
        <f>SUM(Gosforth:Ermelo!BT121)</f>
        <v>0</v>
      </c>
      <c r="BU121" s="12">
        <f>SUM(Gosforth:Ermelo!BU121)</f>
        <v>0</v>
      </c>
      <c r="BV121" s="12">
        <f>SUM(Gosforth:Ermelo!BV121)</f>
        <v>0</v>
      </c>
      <c r="BW121" s="12">
        <f>SUM(Gosforth:Ermelo!BW121)</f>
        <v>0</v>
      </c>
      <c r="BX121" s="12">
        <f>SUM(Gosforth:Ermelo!BX121)</f>
        <v>0</v>
      </c>
      <c r="BY121" s="12">
        <f>SUM(Gosforth:Ermelo!BY121)</f>
        <v>0</v>
      </c>
      <c r="BZ121" s="12">
        <f>SUM(Gosforth:Ermelo!BZ121)</f>
        <v>0</v>
      </c>
      <c r="CA121" s="12">
        <f>SUM(Gosforth:Ermelo!CA121)</f>
        <v>0</v>
      </c>
      <c r="CB121" s="12">
        <f>SUM(Gosforth:Ermelo!CB121)</f>
        <v>0</v>
      </c>
      <c r="CC121" s="13">
        <f>SUM(Gosforth:Ermelo!CC121)</f>
        <v>0</v>
      </c>
    </row>
    <row r="122" spans="1:81" ht="15">
      <c r="A122" s="141"/>
      <c r="B122" s="64" t="s">
        <v>222</v>
      </c>
      <c r="C122" s="324" t="s">
        <v>223</v>
      </c>
      <c r="D122" s="72"/>
      <c r="E122" s="74"/>
      <c r="F122" s="227"/>
      <c r="G122" s="122"/>
      <c r="H122" s="120"/>
      <c r="I122" s="13"/>
      <c r="J122" s="120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3"/>
      <c r="V122" s="14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3"/>
      <c r="AH122" s="14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3"/>
      <c r="AT122" s="14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3"/>
      <c r="BF122" s="14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3"/>
      <c r="BR122" s="14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3"/>
    </row>
    <row r="123" spans="1:81" ht="15">
      <c r="A123" s="141"/>
      <c r="B123" s="57" t="s">
        <v>224</v>
      </c>
      <c r="C123" s="100" t="s">
        <v>225</v>
      </c>
      <c r="D123" s="72" t="s">
        <v>128</v>
      </c>
      <c r="E123" s="74">
        <f>SUM(Gosforth:Ermelo!E123)</f>
        <v>5</v>
      </c>
      <c r="F123" s="227" t="b">
        <f>(Gosforth!G123+Dalpark!G123+Leandra!G123+Trichardt!G123+Ermelo!G123)=G123</f>
        <v>1</v>
      </c>
      <c r="G123" s="122">
        <f t="shared" si="61"/>
        <v>0</v>
      </c>
      <c r="H123" s="120">
        <f>SUM(Gosforth:Ermelo!H123)</f>
        <v>0</v>
      </c>
      <c r="I123" s="13">
        <f>SUM(Gosforth:Ermelo!I123)</f>
        <v>0</v>
      </c>
      <c r="J123" s="120">
        <f>SUM(Gosforth:Ermelo!J123)</f>
        <v>0</v>
      </c>
      <c r="K123" s="12">
        <f>SUM(Gosforth:Ermelo!K123)</f>
        <v>0</v>
      </c>
      <c r="L123" s="12">
        <f>SUM(Gosforth:Ermelo!L123)</f>
        <v>0</v>
      </c>
      <c r="M123" s="12">
        <f>SUM(Gosforth:Ermelo!M123)</f>
        <v>0</v>
      </c>
      <c r="N123" s="12">
        <f>SUM(Gosforth:Ermelo!N123)</f>
        <v>0</v>
      </c>
      <c r="O123" s="12">
        <f>SUM(Gosforth:Ermelo!O123)</f>
        <v>0</v>
      </c>
      <c r="P123" s="12">
        <f>SUM(Gosforth:Ermelo!P123)</f>
        <v>0</v>
      </c>
      <c r="Q123" s="12">
        <f>SUM(Gosforth:Ermelo!Q123)</f>
        <v>0</v>
      </c>
      <c r="R123" s="12">
        <f>SUM(Gosforth:Ermelo!R123)</f>
        <v>0</v>
      </c>
      <c r="S123" s="12">
        <f>SUM(Gosforth:Ermelo!S123)</f>
        <v>0</v>
      </c>
      <c r="T123" s="12">
        <f>SUM(Gosforth:Ermelo!T123)</f>
        <v>0</v>
      </c>
      <c r="U123" s="13">
        <f>SUM(Gosforth:Ermelo!U123)</f>
        <v>0</v>
      </c>
      <c r="V123" s="14">
        <f>SUM(Gosforth:Ermelo!V123)</f>
        <v>0</v>
      </c>
      <c r="W123" s="12">
        <f>SUM(Gosforth:Ermelo!W123)</f>
        <v>0</v>
      </c>
      <c r="X123" s="12">
        <f>SUM(Gosforth:Ermelo!X123)</f>
        <v>0</v>
      </c>
      <c r="Y123" s="12">
        <f>SUM(Gosforth:Ermelo!Y123)</f>
        <v>0</v>
      </c>
      <c r="Z123" s="12">
        <f>SUM(Gosforth:Ermelo!Z123)</f>
        <v>0</v>
      </c>
      <c r="AA123" s="12">
        <f>SUM(Gosforth:Ermelo!AA123)</f>
        <v>0</v>
      </c>
      <c r="AB123" s="12">
        <f>SUM(Gosforth:Ermelo!AB123)</f>
        <v>0</v>
      </c>
      <c r="AC123" s="12">
        <f>SUM(Gosforth:Ermelo!AC123)</f>
        <v>0</v>
      </c>
      <c r="AD123" s="12">
        <f>SUM(Gosforth:Ermelo!AD123)</f>
        <v>0</v>
      </c>
      <c r="AE123" s="12">
        <f>SUM(Gosforth:Ermelo!AE123)</f>
        <v>0</v>
      </c>
      <c r="AF123" s="12">
        <f>SUM(Gosforth:Ermelo!AF123)</f>
        <v>0</v>
      </c>
      <c r="AG123" s="13">
        <f>SUM(Gosforth:Ermelo!AG123)</f>
        <v>0</v>
      </c>
      <c r="AH123" s="14">
        <f>SUM(Gosforth:Ermelo!AH123)</f>
        <v>0</v>
      </c>
      <c r="AI123" s="12">
        <f>SUM(Gosforth:Ermelo!AI123)</f>
        <v>0</v>
      </c>
      <c r="AJ123" s="12">
        <f>SUM(Gosforth:Ermelo!AJ123)</f>
        <v>0</v>
      </c>
      <c r="AK123" s="12">
        <f>SUM(Gosforth:Ermelo!AK123)</f>
        <v>0</v>
      </c>
      <c r="AL123" s="12">
        <f>SUM(Gosforth:Ermelo!AL123)</f>
        <v>0</v>
      </c>
      <c r="AM123" s="12">
        <f>SUM(Gosforth:Ermelo!AM123)</f>
        <v>0</v>
      </c>
      <c r="AN123" s="12">
        <f>SUM(Gosforth:Ermelo!AN123)</f>
        <v>0</v>
      </c>
      <c r="AO123" s="12">
        <f>SUM(Gosforth:Ermelo!AO123)</f>
        <v>0</v>
      </c>
      <c r="AP123" s="12">
        <f>SUM(Gosforth:Ermelo!AP123)</f>
        <v>0</v>
      </c>
      <c r="AQ123" s="12">
        <f>SUM(Gosforth:Ermelo!AQ123)</f>
        <v>0</v>
      </c>
      <c r="AR123" s="12">
        <f>SUM(Gosforth:Ermelo!AR123)</f>
        <v>0</v>
      </c>
      <c r="AS123" s="13">
        <f>SUM(Gosforth:Ermelo!AS123)</f>
        <v>0</v>
      </c>
      <c r="AT123" s="14">
        <f>SUM(Gosforth:Ermelo!AT123)</f>
        <v>0</v>
      </c>
      <c r="AU123" s="12">
        <f>SUM(Gosforth:Ermelo!AU123)</f>
        <v>0</v>
      </c>
      <c r="AV123" s="12">
        <f>SUM(Gosforth:Ermelo!AV123)</f>
        <v>0</v>
      </c>
      <c r="AW123" s="12">
        <f>SUM(Gosforth:Ermelo!AW123)</f>
        <v>0</v>
      </c>
      <c r="AX123" s="12">
        <f>SUM(Gosforth:Ermelo!AX123)</f>
        <v>0</v>
      </c>
      <c r="AY123" s="12">
        <f>SUM(Gosforth:Ermelo!AY123)</f>
        <v>0</v>
      </c>
      <c r="AZ123" s="12">
        <f>SUM(Gosforth:Ermelo!AZ123)</f>
        <v>0</v>
      </c>
      <c r="BA123" s="12">
        <f>SUM(Gosforth:Ermelo!BA123)</f>
        <v>0</v>
      </c>
      <c r="BB123" s="12">
        <f>SUM(Gosforth:Ermelo!BB123)</f>
        <v>0</v>
      </c>
      <c r="BC123" s="12">
        <f>SUM(Gosforth:Ermelo!BC123)</f>
        <v>0</v>
      </c>
      <c r="BD123" s="12">
        <f>SUM(Gosforth:Ermelo!BD123)</f>
        <v>0</v>
      </c>
      <c r="BE123" s="13">
        <f>SUM(Gosforth:Ermelo!BE123)</f>
        <v>0</v>
      </c>
      <c r="BF123" s="14">
        <f>SUM(Gosforth:Ermelo!BF123)</f>
        <v>0</v>
      </c>
      <c r="BG123" s="12">
        <f>SUM(Gosforth:Ermelo!BG123)</f>
        <v>0</v>
      </c>
      <c r="BH123" s="12">
        <f>SUM(Gosforth:Ermelo!BH123)</f>
        <v>0</v>
      </c>
      <c r="BI123" s="12">
        <f>SUM(Gosforth:Ermelo!BI123)</f>
        <v>0</v>
      </c>
      <c r="BJ123" s="12">
        <f>SUM(Gosforth:Ermelo!BJ123)</f>
        <v>0</v>
      </c>
      <c r="BK123" s="12">
        <f>SUM(Gosforth:Ermelo!BK123)</f>
        <v>0</v>
      </c>
      <c r="BL123" s="12">
        <f>SUM(Gosforth:Ermelo!BL123)</f>
        <v>0</v>
      </c>
      <c r="BM123" s="12">
        <f>SUM(Gosforth:Ermelo!BM123)</f>
        <v>0</v>
      </c>
      <c r="BN123" s="12">
        <f>SUM(Gosforth:Ermelo!BN123)</f>
        <v>0</v>
      </c>
      <c r="BO123" s="12">
        <f>SUM(Gosforth:Ermelo!BO123)</f>
        <v>0</v>
      </c>
      <c r="BP123" s="12">
        <f>SUM(Gosforth:Ermelo!BP123)</f>
        <v>0</v>
      </c>
      <c r="BQ123" s="13">
        <f>SUM(Gosforth:Ermelo!BQ123)</f>
        <v>0</v>
      </c>
      <c r="BR123" s="14">
        <f>SUM(Gosforth:Ermelo!BR123)</f>
        <v>0</v>
      </c>
      <c r="BS123" s="12">
        <f>SUM(Gosforth:Ermelo!BS123)</f>
        <v>0</v>
      </c>
      <c r="BT123" s="12">
        <f>SUM(Gosforth:Ermelo!BT123)</f>
        <v>0</v>
      </c>
      <c r="BU123" s="12">
        <f>SUM(Gosforth:Ermelo!BU123)</f>
        <v>0</v>
      </c>
      <c r="BV123" s="12">
        <f>SUM(Gosforth:Ermelo!BV123)</f>
        <v>0</v>
      </c>
      <c r="BW123" s="12">
        <f>SUM(Gosforth:Ermelo!BW123)</f>
        <v>0</v>
      </c>
      <c r="BX123" s="12">
        <f>SUM(Gosforth:Ermelo!BX123)</f>
        <v>0</v>
      </c>
      <c r="BY123" s="12">
        <f>SUM(Gosforth:Ermelo!BY123)</f>
        <v>0</v>
      </c>
      <c r="BZ123" s="12">
        <f>SUM(Gosforth:Ermelo!BZ123)</f>
        <v>0</v>
      </c>
      <c r="CA123" s="12">
        <f>SUM(Gosforth:Ermelo!CA123)</f>
        <v>0</v>
      </c>
      <c r="CB123" s="12">
        <f>SUM(Gosforth:Ermelo!CB123)</f>
        <v>0</v>
      </c>
      <c r="CC123" s="13">
        <f>SUM(Gosforth:Ermelo!CC123)</f>
        <v>0</v>
      </c>
    </row>
    <row r="124" spans="1:81" ht="15">
      <c r="A124" s="141"/>
      <c r="B124" s="57" t="s">
        <v>226</v>
      </c>
      <c r="C124" s="100" t="s">
        <v>227</v>
      </c>
      <c r="D124" s="72" t="s">
        <v>128</v>
      </c>
      <c r="E124" s="74">
        <f>SUM(Gosforth:Ermelo!E124)</f>
        <v>5</v>
      </c>
      <c r="F124" s="227" t="b">
        <f>(Gosforth!G124+Dalpark!G124+Leandra!G124+Trichardt!G124+Ermelo!G124)=G124</f>
        <v>1</v>
      </c>
      <c r="G124" s="122">
        <f t="shared" si="61"/>
        <v>0</v>
      </c>
      <c r="H124" s="120">
        <f>SUM(Gosforth:Ermelo!H124)</f>
        <v>0</v>
      </c>
      <c r="I124" s="13">
        <f>SUM(Gosforth:Ermelo!I124)</f>
        <v>0</v>
      </c>
      <c r="J124" s="120">
        <f>SUM(Gosforth:Ermelo!J124)</f>
        <v>0</v>
      </c>
      <c r="K124" s="12">
        <f>SUM(Gosforth:Ermelo!K124)</f>
        <v>0</v>
      </c>
      <c r="L124" s="12">
        <f>SUM(Gosforth:Ermelo!L124)</f>
        <v>0</v>
      </c>
      <c r="M124" s="12">
        <f>SUM(Gosforth:Ermelo!M124)</f>
        <v>0</v>
      </c>
      <c r="N124" s="12">
        <f>SUM(Gosforth:Ermelo!N124)</f>
        <v>0</v>
      </c>
      <c r="O124" s="12">
        <f>SUM(Gosforth:Ermelo!O124)</f>
        <v>0</v>
      </c>
      <c r="P124" s="12">
        <f>SUM(Gosforth:Ermelo!P124)</f>
        <v>0</v>
      </c>
      <c r="Q124" s="12">
        <f>SUM(Gosforth:Ermelo!Q124)</f>
        <v>0</v>
      </c>
      <c r="R124" s="12">
        <f>SUM(Gosforth:Ermelo!R124)</f>
        <v>0</v>
      </c>
      <c r="S124" s="12">
        <f>SUM(Gosforth:Ermelo!S124)</f>
        <v>0</v>
      </c>
      <c r="T124" s="12">
        <f>SUM(Gosforth:Ermelo!T124)</f>
        <v>0</v>
      </c>
      <c r="U124" s="13">
        <f>SUM(Gosforth:Ermelo!U124)</f>
        <v>0</v>
      </c>
      <c r="V124" s="14">
        <f>SUM(Gosforth:Ermelo!V124)</f>
        <v>0</v>
      </c>
      <c r="W124" s="12">
        <f>SUM(Gosforth:Ermelo!W124)</f>
        <v>0</v>
      </c>
      <c r="X124" s="12">
        <f>SUM(Gosforth:Ermelo!X124)</f>
        <v>0</v>
      </c>
      <c r="Y124" s="12">
        <f>SUM(Gosforth:Ermelo!Y124)</f>
        <v>0</v>
      </c>
      <c r="Z124" s="12">
        <f>SUM(Gosforth:Ermelo!Z124)</f>
        <v>0</v>
      </c>
      <c r="AA124" s="12">
        <f>SUM(Gosforth:Ermelo!AA124)</f>
        <v>0</v>
      </c>
      <c r="AB124" s="12">
        <f>SUM(Gosforth:Ermelo!AB124)</f>
        <v>0</v>
      </c>
      <c r="AC124" s="12">
        <f>SUM(Gosforth:Ermelo!AC124)</f>
        <v>0</v>
      </c>
      <c r="AD124" s="12">
        <f>SUM(Gosforth:Ermelo!AD124)</f>
        <v>0</v>
      </c>
      <c r="AE124" s="12">
        <f>SUM(Gosforth:Ermelo!AE124)</f>
        <v>0</v>
      </c>
      <c r="AF124" s="12">
        <f>SUM(Gosforth:Ermelo!AF124)</f>
        <v>0</v>
      </c>
      <c r="AG124" s="13">
        <f>SUM(Gosforth:Ermelo!AG124)</f>
        <v>0</v>
      </c>
      <c r="AH124" s="14">
        <f>SUM(Gosforth:Ermelo!AH124)</f>
        <v>0</v>
      </c>
      <c r="AI124" s="12">
        <f>SUM(Gosforth:Ermelo!AI124)</f>
        <v>0</v>
      </c>
      <c r="AJ124" s="12">
        <f>SUM(Gosforth:Ermelo!AJ124)</f>
        <v>0</v>
      </c>
      <c r="AK124" s="12">
        <f>SUM(Gosforth:Ermelo!AK124)</f>
        <v>0</v>
      </c>
      <c r="AL124" s="12">
        <f>SUM(Gosforth:Ermelo!AL124)</f>
        <v>0</v>
      </c>
      <c r="AM124" s="12">
        <f>SUM(Gosforth:Ermelo!AM124)</f>
        <v>0</v>
      </c>
      <c r="AN124" s="12">
        <f>SUM(Gosforth:Ermelo!AN124)</f>
        <v>0</v>
      </c>
      <c r="AO124" s="12">
        <f>SUM(Gosforth:Ermelo!AO124)</f>
        <v>0</v>
      </c>
      <c r="AP124" s="12">
        <f>SUM(Gosforth:Ermelo!AP124)</f>
        <v>0</v>
      </c>
      <c r="AQ124" s="12">
        <f>SUM(Gosforth:Ermelo!AQ124)</f>
        <v>0</v>
      </c>
      <c r="AR124" s="12">
        <f>SUM(Gosforth:Ermelo!AR124)</f>
        <v>0</v>
      </c>
      <c r="AS124" s="13">
        <f>SUM(Gosforth:Ermelo!AS124)</f>
        <v>0</v>
      </c>
      <c r="AT124" s="14">
        <f>SUM(Gosforth:Ermelo!AT124)</f>
        <v>0</v>
      </c>
      <c r="AU124" s="12">
        <f>SUM(Gosforth:Ermelo!AU124)</f>
        <v>0</v>
      </c>
      <c r="AV124" s="12">
        <f>SUM(Gosforth:Ermelo!AV124)</f>
        <v>0</v>
      </c>
      <c r="AW124" s="12">
        <f>SUM(Gosforth:Ermelo!AW124)</f>
        <v>0</v>
      </c>
      <c r="AX124" s="12">
        <f>SUM(Gosforth:Ermelo!AX124)</f>
        <v>0</v>
      </c>
      <c r="AY124" s="12">
        <f>SUM(Gosforth:Ermelo!AY124)</f>
        <v>0</v>
      </c>
      <c r="AZ124" s="12">
        <f>SUM(Gosforth:Ermelo!AZ124)</f>
        <v>0</v>
      </c>
      <c r="BA124" s="12">
        <f>SUM(Gosforth:Ermelo!BA124)</f>
        <v>0</v>
      </c>
      <c r="BB124" s="12">
        <f>SUM(Gosforth:Ermelo!BB124)</f>
        <v>0</v>
      </c>
      <c r="BC124" s="12">
        <f>SUM(Gosforth:Ermelo!BC124)</f>
        <v>0</v>
      </c>
      <c r="BD124" s="12">
        <f>SUM(Gosforth:Ermelo!BD124)</f>
        <v>0</v>
      </c>
      <c r="BE124" s="13">
        <f>SUM(Gosforth:Ermelo!BE124)</f>
        <v>0</v>
      </c>
      <c r="BF124" s="14">
        <f>SUM(Gosforth:Ermelo!BF124)</f>
        <v>0</v>
      </c>
      <c r="BG124" s="12">
        <f>SUM(Gosforth:Ermelo!BG124)</f>
        <v>0</v>
      </c>
      <c r="BH124" s="12">
        <f>SUM(Gosforth:Ermelo!BH124)</f>
        <v>0</v>
      </c>
      <c r="BI124" s="12">
        <f>SUM(Gosforth:Ermelo!BI124)</f>
        <v>0</v>
      </c>
      <c r="BJ124" s="12">
        <f>SUM(Gosforth:Ermelo!BJ124)</f>
        <v>0</v>
      </c>
      <c r="BK124" s="12">
        <f>SUM(Gosforth:Ermelo!BK124)</f>
        <v>0</v>
      </c>
      <c r="BL124" s="12">
        <f>SUM(Gosforth:Ermelo!BL124)</f>
        <v>0</v>
      </c>
      <c r="BM124" s="12">
        <f>SUM(Gosforth:Ermelo!BM124)</f>
        <v>0</v>
      </c>
      <c r="BN124" s="12">
        <f>SUM(Gosforth:Ermelo!BN124)</f>
        <v>0</v>
      </c>
      <c r="BO124" s="12">
        <f>SUM(Gosforth:Ermelo!BO124)</f>
        <v>0</v>
      </c>
      <c r="BP124" s="12">
        <f>SUM(Gosforth:Ermelo!BP124)</f>
        <v>0</v>
      </c>
      <c r="BQ124" s="13">
        <f>SUM(Gosforth:Ermelo!BQ124)</f>
        <v>0</v>
      </c>
      <c r="BR124" s="14">
        <f>SUM(Gosforth:Ermelo!BR124)</f>
        <v>0</v>
      </c>
      <c r="BS124" s="12">
        <f>SUM(Gosforth:Ermelo!BS124)</f>
        <v>0</v>
      </c>
      <c r="BT124" s="12">
        <f>SUM(Gosforth:Ermelo!BT124)</f>
        <v>0</v>
      </c>
      <c r="BU124" s="12">
        <f>SUM(Gosforth:Ermelo!BU124)</f>
        <v>0</v>
      </c>
      <c r="BV124" s="12">
        <f>SUM(Gosforth:Ermelo!BV124)</f>
        <v>0</v>
      </c>
      <c r="BW124" s="12">
        <f>SUM(Gosforth:Ermelo!BW124)</f>
        <v>0</v>
      </c>
      <c r="BX124" s="12">
        <f>SUM(Gosforth:Ermelo!BX124)</f>
        <v>0</v>
      </c>
      <c r="BY124" s="12">
        <f>SUM(Gosforth:Ermelo!BY124)</f>
        <v>0</v>
      </c>
      <c r="BZ124" s="12">
        <f>SUM(Gosforth:Ermelo!BZ124)</f>
        <v>0</v>
      </c>
      <c r="CA124" s="12">
        <f>SUM(Gosforth:Ermelo!CA124)</f>
        <v>0</v>
      </c>
      <c r="CB124" s="12">
        <f>SUM(Gosforth:Ermelo!CB124)</f>
        <v>0</v>
      </c>
      <c r="CC124" s="13">
        <f>SUM(Gosforth:Ermelo!CC124)</f>
        <v>0</v>
      </c>
    </row>
    <row r="125" spans="1:81" ht="15">
      <c r="A125" s="141"/>
      <c r="B125" s="194" t="s">
        <v>228</v>
      </c>
      <c r="C125" s="195" t="s">
        <v>229</v>
      </c>
      <c r="D125" s="196" t="s">
        <v>128</v>
      </c>
      <c r="E125" s="196">
        <f>SUM(Gosforth:Ermelo!E125)</f>
        <v>0</v>
      </c>
      <c r="F125" s="227" t="b">
        <f>(Gosforth!G125+Dalpark!G125+Leandra!G125+Trichardt!G125+Ermelo!G125)=G125</f>
        <v>1</v>
      </c>
      <c r="G125" s="122">
        <f t="shared" si="61"/>
        <v>0</v>
      </c>
      <c r="H125" s="120">
        <f>SUM(Gosforth:Ermelo!H125)</f>
        <v>0</v>
      </c>
      <c r="I125" s="13">
        <f>SUM(Gosforth:Ermelo!I125)</f>
        <v>0</v>
      </c>
      <c r="J125" s="120">
        <f>SUM(Gosforth:Ermelo!J125)</f>
        <v>0</v>
      </c>
      <c r="K125" s="12">
        <f>SUM(Gosforth:Ermelo!K125)</f>
        <v>0</v>
      </c>
      <c r="L125" s="12">
        <f>SUM(Gosforth:Ermelo!L125)</f>
        <v>0</v>
      </c>
      <c r="M125" s="12">
        <f>SUM(Gosforth:Ermelo!M125)</f>
        <v>0</v>
      </c>
      <c r="N125" s="12">
        <f>SUM(Gosforth:Ermelo!N125)</f>
        <v>0</v>
      </c>
      <c r="O125" s="12">
        <f>SUM(Gosforth:Ermelo!O125)</f>
        <v>0</v>
      </c>
      <c r="P125" s="12">
        <f>SUM(Gosforth:Ermelo!P125)</f>
        <v>0</v>
      </c>
      <c r="Q125" s="12">
        <f>SUM(Gosforth:Ermelo!Q125)</f>
        <v>0</v>
      </c>
      <c r="R125" s="12">
        <f>SUM(Gosforth:Ermelo!R125)</f>
        <v>0</v>
      </c>
      <c r="S125" s="12">
        <f>SUM(Gosforth:Ermelo!S125)</f>
        <v>0</v>
      </c>
      <c r="T125" s="12">
        <f>SUM(Gosforth:Ermelo!T125)</f>
        <v>0</v>
      </c>
      <c r="U125" s="13">
        <f>SUM(Gosforth:Ermelo!U125)</f>
        <v>0</v>
      </c>
      <c r="V125" s="14">
        <f>SUM(Gosforth:Ermelo!V125)</f>
        <v>0</v>
      </c>
      <c r="W125" s="12">
        <f>SUM(Gosforth:Ermelo!W125)</f>
        <v>0</v>
      </c>
      <c r="X125" s="12">
        <f>SUM(Gosforth:Ermelo!X125)</f>
        <v>0</v>
      </c>
      <c r="Y125" s="12">
        <f>SUM(Gosforth:Ermelo!Y125)</f>
        <v>0</v>
      </c>
      <c r="Z125" s="12">
        <f>SUM(Gosforth:Ermelo!Z125)</f>
        <v>0</v>
      </c>
      <c r="AA125" s="12">
        <f>SUM(Gosforth:Ermelo!AA125)</f>
        <v>0</v>
      </c>
      <c r="AB125" s="12">
        <f>SUM(Gosforth:Ermelo!AB125)</f>
        <v>0</v>
      </c>
      <c r="AC125" s="12">
        <f>SUM(Gosforth:Ermelo!AC125)</f>
        <v>0</v>
      </c>
      <c r="AD125" s="12">
        <f>SUM(Gosforth:Ermelo!AD125)</f>
        <v>0</v>
      </c>
      <c r="AE125" s="12">
        <f>SUM(Gosforth:Ermelo!AE125)</f>
        <v>0</v>
      </c>
      <c r="AF125" s="12">
        <f>SUM(Gosforth:Ermelo!AF125)</f>
        <v>0</v>
      </c>
      <c r="AG125" s="13">
        <f>SUM(Gosforth:Ermelo!AG125)</f>
        <v>0</v>
      </c>
      <c r="AH125" s="14">
        <f>SUM(Gosforth:Ermelo!AH125)</f>
        <v>0</v>
      </c>
      <c r="AI125" s="12">
        <f>SUM(Gosforth:Ermelo!AI125)</f>
        <v>0</v>
      </c>
      <c r="AJ125" s="12">
        <f>SUM(Gosforth:Ermelo!AJ125)</f>
        <v>0</v>
      </c>
      <c r="AK125" s="12">
        <f>SUM(Gosforth:Ermelo!AK125)</f>
        <v>0</v>
      </c>
      <c r="AL125" s="12">
        <f>SUM(Gosforth:Ermelo!AL125)</f>
        <v>0</v>
      </c>
      <c r="AM125" s="12">
        <f>SUM(Gosforth:Ermelo!AM125)</f>
        <v>0</v>
      </c>
      <c r="AN125" s="12">
        <f>SUM(Gosforth:Ermelo!AN125)</f>
        <v>0</v>
      </c>
      <c r="AO125" s="12">
        <f>SUM(Gosforth:Ermelo!AO125)</f>
        <v>0</v>
      </c>
      <c r="AP125" s="12">
        <f>SUM(Gosforth:Ermelo!AP125)</f>
        <v>0</v>
      </c>
      <c r="AQ125" s="12">
        <f>SUM(Gosforth:Ermelo!AQ125)</f>
        <v>0</v>
      </c>
      <c r="AR125" s="12">
        <f>SUM(Gosforth:Ermelo!AR125)</f>
        <v>0</v>
      </c>
      <c r="AS125" s="13">
        <f>SUM(Gosforth:Ermelo!AS125)</f>
        <v>0</v>
      </c>
      <c r="AT125" s="14">
        <f>SUM(Gosforth:Ermelo!AT125)</f>
        <v>0</v>
      </c>
      <c r="AU125" s="12">
        <f>SUM(Gosforth:Ermelo!AU125)</f>
        <v>0</v>
      </c>
      <c r="AV125" s="12">
        <f>SUM(Gosforth:Ermelo!AV125)</f>
        <v>0</v>
      </c>
      <c r="AW125" s="12">
        <f>SUM(Gosforth:Ermelo!AW125)</f>
        <v>0</v>
      </c>
      <c r="AX125" s="12">
        <f>SUM(Gosforth:Ermelo!AX125)</f>
        <v>0</v>
      </c>
      <c r="AY125" s="12">
        <f>SUM(Gosforth:Ermelo!AY125)</f>
        <v>0</v>
      </c>
      <c r="AZ125" s="12">
        <f>SUM(Gosforth:Ermelo!AZ125)</f>
        <v>0</v>
      </c>
      <c r="BA125" s="12">
        <f>SUM(Gosforth:Ermelo!BA125)</f>
        <v>0</v>
      </c>
      <c r="BB125" s="12">
        <f>SUM(Gosforth:Ermelo!BB125)</f>
        <v>0</v>
      </c>
      <c r="BC125" s="12">
        <f>SUM(Gosforth:Ermelo!BC125)</f>
        <v>0</v>
      </c>
      <c r="BD125" s="12">
        <f>SUM(Gosforth:Ermelo!BD125)</f>
        <v>0</v>
      </c>
      <c r="BE125" s="13">
        <f>SUM(Gosforth:Ermelo!BE125)</f>
        <v>0</v>
      </c>
      <c r="BF125" s="14">
        <f>SUM(Gosforth:Ermelo!BF125)</f>
        <v>0</v>
      </c>
      <c r="BG125" s="12">
        <f>SUM(Gosforth:Ermelo!BG125)</f>
        <v>0</v>
      </c>
      <c r="BH125" s="12">
        <f>SUM(Gosforth:Ermelo!BH125)</f>
        <v>0</v>
      </c>
      <c r="BI125" s="12">
        <f>SUM(Gosforth:Ermelo!BI125)</f>
        <v>0</v>
      </c>
      <c r="BJ125" s="12">
        <f>SUM(Gosforth:Ermelo!BJ125)</f>
        <v>0</v>
      </c>
      <c r="BK125" s="12">
        <f>SUM(Gosforth:Ermelo!BK125)</f>
        <v>0</v>
      </c>
      <c r="BL125" s="12">
        <f>SUM(Gosforth:Ermelo!BL125)</f>
        <v>0</v>
      </c>
      <c r="BM125" s="12">
        <f>SUM(Gosforth:Ermelo!BM125)</f>
        <v>0</v>
      </c>
      <c r="BN125" s="12">
        <f>SUM(Gosforth:Ermelo!BN125)</f>
        <v>0</v>
      </c>
      <c r="BO125" s="12">
        <f>SUM(Gosforth:Ermelo!BO125)</f>
        <v>0</v>
      </c>
      <c r="BP125" s="12">
        <f>SUM(Gosforth:Ermelo!BP125)</f>
        <v>0</v>
      </c>
      <c r="BQ125" s="13">
        <f>SUM(Gosforth:Ermelo!BQ125)</f>
        <v>0</v>
      </c>
      <c r="BR125" s="14">
        <f>SUM(Gosforth:Ermelo!BR125)</f>
        <v>0</v>
      </c>
      <c r="BS125" s="12">
        <f>SUM(Gosforth:Ermelo!BS125)</f>
        <v>0</v>
      </c>
      <c r="BT125" s="12">
        <f>SUM(Gosforth:Ermelo!BT125)</f>
        <v>0</v>
      </c>
      <c r="BU125" s="12">
        <f>SUM(Gosforth:Ermelo!BU125)</f>
        <v>0</v>
      </c>
      <c r="BV125" s="12">
        <f>SUM(Gosforth:Ermelo!BV125)</f>
        <v>0</v>
      </c>
      <c r="BW125" s="12">
        <f>SUM(Gosforth:Ermelo!BW125)</f>
        <v>0</v>
      </c>
      <c r="BX125" s="12">
        <f>SUM(Gosforth:Ermelo!BX125)</f>
        <v>0</v>
      </c>
      <c r="BY125" s="12">
        <f>SUM(Gosforth:Ermelo!BY125)</f>
        <v>0</v>
      </c>
      <c r="BZ125" s="12">
        <f>SUM(Gosforth:Ermelo!BZ125)</f>
        <v>0</v>
      </c>
      <c r="CA125" s="12">
        <f>SUM(Gosforth:Ermelo!CA125)</f>
        <v>0</v>
      </c>
      <c r="CB125" s="12">
        <f>SUM(Gosforth:Ermelo!CB125)</f>
        <v>0</v>
      </c>
      <c r="CC125" s="13">
        <f>SUM(Gosforth:Ermelo!CC125)</f>
        <v>0</v>
      </c>
    </row>
    <row r="126" spans="1:81" ht="30">
      <c r="A126" s="141"/>
      <c r="B126" s="57" t="s">
        <v>230</v>
      </c>
      <c r="C126" s="100" t="s">
        <v>231</v>
      </c>
      <c r="D126" s="72" t="s">
        <v>232</v>
      </c>
      <c r="E126" s="74">
        <f>SUM(Gosforth:Ermelo!E126)</f>
        <v>20</v>
      </c>
      <c r="F126" s="227" t="b">
        <f>(Gosforth!G126+Dalpark!G126+Leandra!G126+Trichardt!G126+Ermelo!G126)=G126</f>
        <v>1</v>
      </c>
      <c r="G126" s="122">
        <f t="shared" si="61"/>
        <v>0</v>
      </c>
      <c r="H126" s="120">
        <f>SUM(Gosforth:Ermelo!H126)</f>
        <v>0</v>
      </c>
      <c r="I126" s="13">
        <f>SUM(Gosforth:Ermelo!I126)</f>
        <v>0</v>
      </c>
      <c r="J126" s="120">
        <f>SUM(Gosforth:Ermelo!J126)</f>
        <v>0</v>
      </c>
      <c r="K126" s="12">
        <f>SUM(Gosforth:Ermelo!K126)</f>
        <v>0</v>
      </c>
      <c r="L126" s="12">
        <f>SUM(Gosforth:Ermelo!L126)</f>
        <v>0</v>
      </c>
      <c r="M126" s="12">
        <f>SUM(Gosforth:Ermelo!M126)</f>
        <v>0</v>
      </c>
      <c r="N126" s="12">
        <f>SUM(Gosforth:Ermelo!N126)</f>
        <v>0</v>
      </c>
      <c r="O126" s="12">
        <f>SUM(Gosforth:Ermelo!O126)</f>
        <v>0</v>
      </c>
      <c r="P126" s="12">
        <f>SUM(Gosforth:Ermelo!P126)</f>
        <v>0</v>
      </c>
      <c r="Q126" s="12">
        <f>SUM(Gosforth:Ermelo!Q126)</f>
        <v>0</v>
      </c>
      <c r="R126" s="12">
        <f>SUM(Gosforth:Ermelo!R126)</f>
        <v>0</v>
      </c>
      <c r="S126" s="12">
        <f>SUM(Gosforth:Ermelo!S126)</f>
        <v>0</v>
      </c>
      <c r="T126" s="12">
        <f>SUM(Gosforth:Ermelo!T126)</f>
        <v>0</v>
      </c>
      <c r="U126" s="13">
        <f>SUM(Gosforth:Ermelo!U126)</f>
        <v>0</v>
      </c>
      <c r="V126" s="14">
        <f>SUM(Gosforth:Ermelo!V126)</f>
        <v>0</v>
      </c>
      <c r="W126" s="12">
        <f>SUM(Gosforth:Ermelo!W126)</f>
        <v>0</v>
      </c>
      <c r="X126" s="12">
        <f>SUM(Gosforth:Ermelo!X126)</f>
        <v>0</v>
      </c>
      <c r="Y126" s="12">
        <f>SUM(Gosforth:Ermelo!Y126)</f>
        <v>0</v>
      </c>
      <c r="Z126" s="12">
        <f>SUM(Gosforth:Ermelo!Z126)</f>
        <v>0</v>
      </c>
      <c r="AA126" s="12">
        <f>SUM(Gosforth:Ermelo!AA126)</f>
        <v>0</v>
      </c>
      <c r="AB126" s="12">
        <f>SUM(Gosforth:Ermelo!AB126)</f>
        <v>0</v>
      </c>
      <c r="AC126" s="12">
        <f>SUM(Gosforth:Ermelo!AC126)</f>
        <v>0</v>
      </c>
      <c r="AD126" s="12">
        <f>SUM(Gosforth:Ermelo!AD126)</f>
        <v>0</v>
      </c>
      <c r="AE126" s="12">
        <f>SUM(Gosforth:Ermelo!AE126)</f>
        <v>0</v>
      </c>
      <c r="AF126" s="12">
        <f>SUM(Gosforth:Ermelo!AF126)</f>
        <v>0</v>
      </c>
      <c r="AG126" s="13">
        <f>SUM(Gosforth:Ermelo!AG126)</f>
        <v>0</v>
      </c>
      <c r="AH126" s="14">
        <f>SUM(Gosforth:Ermelo!AH126)</f>
        <v>0</v>
      </c>
      <c r="AI126" s="12">
        <f>SUM(Gosforth:Ermelo!AI126)</f>
        <v>0</v>
      </c>
      <c r="AJ126" s="12">
        <f>SUM(Gosforth:Ermelo!AJ126)</f>
        <v>0</v>
      </c>
      <c r="AK126" s="12">
        <f>SUM(Gosforth:Ermelo!AK126)</f>
        <v>0</v>
      </c>
      <c r="AL126" s="12">
        <f>SUM(Gosforth:Ermelo!AL126)</f>
        <v>0</v>
      </c>
      <c r="AM126" s="12">
        <f>SUM(Gosforth:Ermelo!AM126)</f>
        <v>0</v>
      </c>
      <c r="AN126" s="12">
        <f>SUM(Gosforth:Ermelo!AN126)</f>
        <v>0</v>
      </c>
      <c r="AO126" s="12">
        <f>SUM(Gosforth:Ermelo!AO126)</f>
        <v>0</v>
      </c>
      <c r="AP126" s="12">
        <f>SUM(Gosforth:Ermelo!AP126)</f>
        <v>0</v>
      </c>
      <c r="AQ126" s="12">
        <f>SUM(Gosforth:Ermelo!AQ126)</f>
        <v>0</v>
      </c>
      <c r="AR126" s="12">
        <f>SUM(Gosforth:Ermelo!AR126)</f>
        <v>0</v>
      </c>
      <c r="AS126" s="13">
        <f>SUM(Gosforth:Ermelo!AS126)</f>
        <v>0</v>
      </c>
      <c r="AT126" s="14">
        <f>SUM(Gosforth:Ermelo!AT126)</f>
        <v>0</v>
      </c>
      <c r="AU126" s="12">
        <f>SUM(Gosforth:Ermelo!AU126)</f>
        <v>0</v>
      </c>
      <c r="AV126" s="12">
        <f>SUM(Gosforth:Ermelo!AV126)</f>
        <v>0</v>
      </c>
      <c r="AW126" s="12">
        <f>SUM(Gosforth:Ermelo!AW126)</f>
        <v>0</v>
      </c>
      <c r="AX126" s="12">
        <f>SUM(Gosforth:Ermelo!AX126)</f>
        <v>0</v>
      </c>
      <c r="AY126" s="12">
        <f>SUM(Gosforth:Ermelo!AY126)</f>
        <v>0</v>
      </c>
      <c r="AZ126" s="12">
        <f>SUM(Gosforth:Ermelo!AZ126)</f>
        <v>0</v>
      </c>
      <c r="BA126" s="12">
        <f>SUM(Gosforth:Ermelo!BA126)</f>
        <v>0</v>
      </c>
      <c r="BB126" s="12">
        <f>SUM(Gosforth:Ermelo!BB126)</f>
        <v>0</v>
      </c>
      <c r="BC126" s="12">
        <f>SUM(Gosforth:Ermelo!BC126)</f>
        <v>0</v>
      </c>
      <c r="BD126" s="12">
        <f>SUM(Gosforth:Ermelo!BD126)</f>
        <v>0</v>
      </c>
      <c r="BE126" s="13">
        <f>SUM(Gosforth:Ermelo!BE126)</f>
        <v>0</v>
      </c>
      <c r="BF126" s="14">
        <f>SUM(Gosforth:Ermelo!BF126)</f>
        <v>0</v>
      </c>
      <c r="BG126" s="12">
        <f>SUM(Gosforth:Ermelo!BG126)</f>
        <v>0</v>
      </c>
      <c r="BH126" s="12">
        <f>SUM(Gosforth:Ermelo!BH126)</f>
        <v>0</v>
      </c>
      <c r="BI126" s="12">
        <f>SUM(Gosforth:Ermelo!BI126)</f>
        <v>0</v>
      </c>
      <c r="BJ126" s="12">
        <f>SUM(Gosforth:Ermelo!BJ126)</f>
        <v>0</v>
      </c>
      <c r="BK126" s="12">
        <f>SUM(Gosforth:Ermelo!BK126)</f>
        <v>0</v>
      </c>
      <c r="BL126" s="12">
        <f>SUM(Gosforth:Ermelo!BL126)</f>
        <v>0</v>
      </c>
      <c r="BM126" s="12">
        <f>SUM(Gosforth:Ermelo!BM126)</f>
        <v>0</v>
      </c>
      <c r="BN126" s="12">
        <f>SUM(Gosforth:Ermelo!BN126)</f>
        <v>0</v>
      </c>
      <c r="BO126" s="12">
        <f>SUM(Gosforth:Ermelo!BO126)</f>
        <v>0</v>
      </c>
      <c r="BP126" s="12">
        <f>SUM(Gosforth:Ermelo!BP126)</f>
        <v>0</v>
      </c>
      <c r="BQ126" s="13">
        <f>SUM(Gosforth:Ermelo!BQ126)</f>
        <v>0</v>
      </c>
      <c r="BR126" s="14">
        <f>SUM(Gosforth:Ermelo!BR126)</f>
        <v>0</v>
      </c>
      <c r="BS126" s="12">
        <f>SUM(Gosforth:Ermelo!BS126)</f>
        <v>0</v>
      </c>
      <c r="BT126" s="12">
        <f>SUM(Gosforth:Ermelo!BT126)</f>
        <v>0</v>
      </c>
      <c r="BU126" s="12">
        <f>SUM(Gosforth:Ermelo!BU126)</f>
        <v>0</v>
      </c>
      <c r="BV126" s="12">
        <f>SUM(Gosforth:Ermelo!BV126)</f>
        <v>0</v>
      </c>
      <c r="BW126" s="12">
        <f>SUM(Gosforth:Ermelo!BW126)</f>
        <v>0</v>
      </c>
      <c r="BX126" s="12">
        <f>SUM(Gosforth:Ermelo!BX126)</f>
        <v>0</v>
      </c>
      <c r="BY126" s="12">
        <f>SUM(Gosforth:Ermelo!BY126)</f>
        <v>0</v>
      </c>
      <c r="BZ126" s="12">
        <f>SUM(Gosforth:Ermelo!BZ126)</f>
        <v>0</v>
      </c>
      <c r="CA126" s="12">
        <f>SUM(Gosforth:Ermelo!CA126)</f>
        <v>0</v>
      </c>
      <c r="CB126" s="12">
        <f>SUM(Gosforth:Ermelo!CB126)</f>
        <v>0</v>
      </c>
      <c r="CC126" s="13">
        <f>SUM(Gosforth:Ermelo!CC126)</f>
        <v>0</v>
      </c>
    </row>
    <row r="127" spans="1:81" ht="30">
      <c r="A127" s="141"/>
      <c r="B127" s="57" t="s">
        <v>233</v>
      </c>
      <c r="C127" s="66" t="s">
        <v>234</v>
      </c>
      <c r="D127" s="74" t="s">
        <v>128</v>
      </c>
      <c r="E127" s="74">
        <f>SUM(Gosforth:Ermelo!E127)</f>
        <v>5</v>
      </c>
      <c r="F127" s="227" t="b">
        <f>(Gosforth!G127+Dalpark!G127+Leandra!G127+Trichardt!G127+Ermelo!G127)=G127</f>
        <v>1</v>
      </c>
      <c r="G127" s="122">
        <f t="shared" si="61"/>
        <v>0</v>
      </c>
      <c r="H127" s="120">
        <f>SUM(Gosforth:Ermelo!H127)</f>
        <v>0</v>
      </c>
      <c r="I127" s="13">
        <f>SUM(Gosforth:Ermelo!I127)</f>
        <v>0</v>
      </c>
      <c r="J127" s="120">
        <f>SUM(Gosforth:Ermelo!J127)</f>
        <v>0</v>
      </c>
      <c r="K127" s="12">
        <f>SUM(Gosforth:Ermelo!K127)</f>
        <v>0</v>
      </c>
      <c r="L127" s="12">
        <f>SUM(Gosforth:Ermelo!L127)</f>
        <v>0</v>
      </c>
      <c r="M127" s="12">
        <f>SUM(Gosforth:Ermelo!M127)</f>
        <v>0</v>
      </c>
      <c r="N127" s="12">
        <f>SUM(Gosforth:Ermelo!N127)</f>
        <v>0</v>
      </c>
      <c r="O127" s="12">
        <f>SUM(Gosforth:Ermelo!O127)</f>
        <v>0</v>
      </c>
      <c r="P127" s="12">
        <f>SUM(Gosforth:Ermelo!P127)</f>
        <v>0</v>
      </c>
      <c r="Q127" s="12">
        <f>SUM(Gosforth:Ermelo!Q127)</f>
        <v>0</v>
      </c>
      <c r="R127" s="12">
        <f>SUM(Gosforth:Ermelo!R127)</f>
        <v>0</v>
      </c>
      <c r="S127" s="12">
        <f>SUM(Gosforth:Ermelo!S127)</f>
        <v>0</v>
      </c>
      <c r="T127" s="12">
        <f>SUM(Gosforth:Ermelo!T127)</f>
        <v>0</v>
      </c>
      <c r="U127" s="13">
        <f>SUM(Gosforth:Ermelo!U127)</f>
        <v>0</v>
      </c>
      <c r="V127" s="14">
        <f>SUM(Gosforth:Ermelo!V127)</f>
        <v>0</v>
      </c>
      <c r="W127" s="12">
        <f>SUM(Gosforth:Ermelo!W127)</f>
        <v>0</v>
      </c>
      <c r="X127" s="12">
        <f>SUM(Gosforth:Ermelo!X127)</f>
        <v>0</v>
      </c>
      <c r="Y127" s="12">
        <f>SUM(Gosforth:Ermelo!Y127)</f>
        <v>0</v>
      </c>
      <c r="Z127" s="12">
        <f>SUM(Gosforth:Ermelo!Z127)</f>
        <v>0</v>
      </c>
      <c r="AA127" s="12">
        <f>SUM(Gosforth:Ermelo!AA127)</f>
        <v>0</v>
      </c>
      <c r="AB127" s="12">
        <f>SUM(Gosforth:Ermelo!AB127)</f>
        <v>0</v>
      </c>
      <c r="AC127" s="12">
        <f>SUM(Gosforth:Ermelo!AC127)</f>
        <v>0</v>
      </c>
      <c r="AD127" s="12">
        <f>SUM(Gosforth:Ermelo!AD127)</f>
        <v>0</v>
      </c>
      <c r="AE127" s="12">
        <f>SUM(Gosforth:Ermelo!AE127)</f>
        <v>0</v>
      </c>
      <c r="AF127" s="12">
        <f>SUM(Gosforth:Ermelo!AF127)</f>
        <v>0</v>
      </c>
      <c r="AG127" s="13">
        <f>SUM(Gosforth:Ermelo!AG127)</f>
        <v>0</v>
      </c>
      <c r="AH127" s="14">
        <f>SUM(Gosforth:Ermelo!AH127)</f>
        <v>0</v>
      </c>
      <c r="AI127" s="12">
        <f>SUM(Gosforth:Ermelo!AI127)</f>
        <v>0</v>
      </c>
      <c r="AJ127" s="12">
        <f>SUM(Gosforth:Ermelo!AJ127)</f>
        <v>0</v>
      </c>
      <c r="AK127" s="12">
        <f>SUM(Gosforth:Ermelo!AK127)</f>
        <v>0</v>
      </c>
      <c r="AL127" s="12">
        <f>SUM(Gosforth:Ermelo!AL127)</f>
        <v>0</v>
      </c>
      <c r="AM127" s="12">
        <f>SUM(Gosforth:Ermelo!AM127)</f>
        <v>0</v>
      </c>
      <c r="AN127" s="12">
        <f>SUM(Gosforth:Ermelo!AN127)</f>
        <v>0</v>
      </c>
      <c r="AO127" s="12">
        <f>SUM(Gosforth:Ermelo!AO127)</f>
        <v>0</v>
      </c>
      <c r="AP127" s="12">
        <f>SUM(Gosforth:Ermelo!AP127)</f>
        <v>0</v>
      </c>
      <c r="AQ127" s="12">
        <f>SUM(Gosforth:Ermelo!AQ127)</f>
        <v>0</v>
      </c>
      <c r="AR127" s="12">
        <f>SUM(Gosforth:Ermelo!AR127)</f>
        <v>0</v>
      </c>
      <c r="AS127" s="13">
        <f>SUM(Gosforth:Ermelo!AS127)</f>
        <v>0</v>
      </c>
      <c r="AT127" s="14">
        <f>SUM(Gosforth:Ermelo!AT127)</f>
        <v>0</v>
      </c>
      <c r="AU127" s="12">
        <f>SUM(Gosforth:Ermelo!AU127)</f>
        <v>0</v>
      </c>
      <c r="AV127" s="12">
        <f>SUM(Gosforth:Ermelo!AV127)</f>
        <v>0</v>
      </c>
      <c r="AW127" s="12">
        <f>SUM(Gosforth:Ermelo!AW127)</f>
        <v>0</v>
      </c>
      <c r="AX127" s="12">
        <f>SUM(Gosforth:Ermelo!AX127)</f>
        <v>0</v>
      </c>
      <c r="AY127" s="12">
        <f>SUM(Gosforth:Ermelo!AY127)</f>
        <v>0</v>
      </c>
      <c r="AZ127" s="12">
        <f>SUM(Gosforth:Ermelo!AZ127)</f>
        <v>0</v>
      </c>
      <c r="BA127" s="12">
        <f>SUM(Gosforth:Ermelo!BA127)</f>
        <v>0</v>
      </c>
      <c r="BB127" s="12">
        <f>SUM(Gosforth:Ermelo!BB127)</f>
        <v>0</v>
      </c>
      <c r="BC127" s="12">
        <f>SUM(Gosforth:Ermelo!BC127)</f>
        <v>0</v>
      </c>
      <c r="BD127" s="12">
        <f>SUM(Gosforth:Ermelo!BD127)</f>
        <v>0</v>
      </c>
      <c r="BE127" s="13">
        <f>SUM(Gosforth:Ermelo!BE127)</f>
        <v>0</v>
      </c>
      <c r="BF127" s="14">
        <f>SUM(Gosforth:Ermelo!BF127)</f>
        <v>0</v>
      </c>
      <c r="BG127" s="12">
        <f>SUM(Gosforth:Ermelo!BG127)</f>
        <v>0</v>
      </c>
      <c r="BH127" s="12">
        <f>SUM(Gosforth:Ermelo!BH127)</f>
        <v>0</v>
      </c>
      <c r="BI127" s="12">
        <f>SUM(Gosforth:Ermelo!BI127)</f>
        <v>0</v>
      </c>
      <c r="BJ127" s="12">
        <f>SUM(Gosforth:Ermelo!BJ127)</f>
        <v>0</v>
      </c>
      <c r="BK127" s="12">
        <f>SUM(Gosforth:Ermelo!BK127)</f>
        <v>0</v>
      </c>
      <c r="BL127" s="12">
        <f>SUM(Gosforth:Ermelo!BL127)</f>
        <v>0</v>
      </c>
      <c r="BM127" s="12">
        <f>SUM(Gosforth:Ermelo!BM127)</f>
        <v>0</v>
      </c>
      <c r="BN127" s="12">
        <f>SUM(Gosforth:Ermelo!BN127)</f>
        <v>0</v>
      </c>
      <c r="BO127" s="12">
        <f>SUM(Gosforth:Ermelo!BO127)</f>
        <v>0</v>
      </c>
      <c r="BP127" s="12">
        <f>SUM(Gosforth:Ermelo!BP127)</f>
        <v>0</v>
      </c>
      <c r="BQ127" s="13">
        <f>SUM(Gosforth:Ermelo!BQ127)</f>
        <v>0</v>
      </c>
      <c r="BR127" s="14">
        <f>SUM(Gosforth:Ermelo!BR127)</f>
        <v>0</v>
      </c>
      <c r="BS127" s="12">
        <f>SUM(Gosforth:Ermelo!BS127)</f>
        <v>0</v>
      </c>
      <c r="BT127" s="12">
        <f>SUM(Gosforth:Ermelo!BT127)</f>
        <v>0</v>
      </c>
      <c r="BU127" s="12">
        <f>SUM(Gosforth:Ermelo!BU127)</f>
        <v>0</v>
      </c>
      <c r="BV127" s="12">
        <f>SUM(Gosforth:Ermelo!BV127)</f>
        <v>0</v>
      </c>
      <c r="BW127" s="12">
        <f>SUM(Gosforth:Ermelo!BW127)</f>
        <v>0</v>
      </c>
      <c r="BX127" s="12">
        <f>SUM(Gosforth:Ermelo!BX127)</f>
        <v>0</v>
      </c>
      <c r="BY127" s="12">
        <f>SUM(Gosforth:Ermelo!BY127)</f>
        <v>0</v>
      </c>
      <c r="BZ127" s="12">
        <f>SUM(Gosforth:Ermelo!BZ127)</f>
        <v>0</v>
      </c>
      <c r="CA127" s="12">
        <f>SUM(Gosforth:Ermelo!CA127)</f>
        <v>0</v>
      </c>
      <c r="CB127" s="12">
        <f>SUM(Gosforth:Ermelo!CB127)</f>
        <v>0</v>
      </c>
      <c r="CC127" s="13">
        <f>SUM(Gosforth:Ermelo!CC127)</f>
        <v>0</v>
      </c>
    </row>
    <row r="128" spans="1:81" ht="15">
      <c r="A128" s="141"/>
      <c r="B128" s="57" t="s">
        <v>235</v>
      </c>
      <c r="C128" s="66" t="s">
        <v>236</v>
      </c>
      <c r="D128" s="74" t="s">
        <v>128</v>
      </c>
      <c r="E128" s="74">
        <f>SUM(Gosforth:Ermelo!E128)</f>
        <v>5</v>
      </c>
      <c r="F128" s="227" t="b">
        <f>(Gosforth!G128+Dalpark!G128+Leandra!G128+Trichardt!G128+Ermelo!G128)=G128</f>
        <v>1</v>
      </c>
      <c r="G128" s="122">
        <f t="shared" si="61"/>
        <v>0</v>
      </c>
      <c r="H128" s="120">
        <f>SUM(Gosforth:Ermelo!H128)</f>
        <v>0</v>
      </c>
      <c r="I128" s="13">
        <f>SUM(Gosforth:Ermelo!I128)</f>
        <v>0</v>
      </c>
      <c r="J128" s="120">
        <f>SUM(Gosforth:Ermelo!J128)</f>
        <v>0</v>
      </c>
      <c r="K128" s="12">
        <f>SUM(Gosforth:Ermelo!K128)</f>
        <v>0</v>
      </c>
      <c r="L128" s="12">
        <f>SUM(Gosforth:Ermelo!L128)</f>
        <v>0</v>
      </c>
      <c r="M128" s="12">
        <f>SUM(Gosforth:Ermelo!M128)</f>
        <v>0</v>
      </c>
      <c r="N128" s="12">
        <f>SUM(Gosforth:Ermelo!N128)</f>
        <v>0</v>
      </c>
      <c r="O128" s="12">
        <f>SUM(Gosforth:Ermelo!O128)</f>
        <v>0</v>
      </c>
      <c r="P128" s="12">
        <f>SUM(Gosforth:Ermelo!P128)</f>
        <v>0</v>
      </c>
      <c r="Q128" s="12">
        <f>SUM(Gosforth:Ermelo!Q128)</f>
        <v>0</v>
      </c>
      <c r="R128" s="12">
        <f>SUM(Gosforth:Ermelo!R128)</f>
        <v>0</v>
      </c>
      <c r="S128" s="12">
        <f>SUM(Gosforth:Ermelo!S128)</f>
        <v>0</v>
      </c>
      <c r="T128" s="12">
        <f>SUM(Gosforth:Ermelo!T128)</f>
        <v>0</v>
      </c>
      <c r="U128" s="13">
        <f>SUM(Gosforth:Ermelo!U128)</f>
        <v>0</v>
      </c>
      <c r="V128" s="14">
        <f>SUM(Gosforth:Ermelo!V128)</f>
        <v>0</v>
      </c>
      <c r="W128" s="12">
        <f>SUM(Gosforth:Ermelo!W128)</f>
        <v>0</v>
      </c>
      <c r="X128" s="12">
        <f>SUM(Gosforth:Ermelo!X128)</f>
        <v>0</v>
      </c>
      <c r="Y128" s="12">
        <f>SUM(Gosforth:Ermelo!Y128)</f>
        <v>0</v>
      </c>
      <c r="Z128" s="12">
        <f>SUM(Gosforth:Ermelo!Z128)</f>
        <v>0</v>
      </c>
      <c r="AA128" s="12">
        <f>SUM(Gosforth:Ermelo!AA128)</f>
        <v>0</v>
      </c>
      <c r="AB128" s="12">
        <f>SUM(Gosforth:Ermelo!AB128)</f>
        <v>0</v>
      </c>
      <c r="AC128" s="12">
        <f>SUM(Gosforth:Ermelo!AC128)</f>
        <v>0</v>
      </c>
      <c r="AD128" s="12">
        <f>SUM(Gosforth:Ermelo!AD128)</f>
        <v>0</v>
      </c>
      <c r="AE128" s="12">
        <f>SUM(Gosforth:Ermelo!AE128)</f>
        <v>0</v>
      </c>
      <c r="AF128" s="12">
        <f>SUM(Gosforth:Ermelo!AF128)</f>
        <v>0</v>
      </c>
      <c r="AG128" s="13">
        <f>SUM(Gosforth:Ermelo!AG128)</f>
        <v>0</v>
      </c>
      <c r="AH128" s="14">
        <f>SUM(Gosforth:Ermelo!AH128)</f>
        <v>0</v>
      </c>
      <c r="AI128" s="12">
        <f>SUM(Gosforth:Ermelo!AI128)</f>
        <v>0</v>
      </c>
      <c r="AJ128" s="12">
        <f>SUM(Gosforth:Ermelo!AJ128)</f>
        <v>0</v>
      </c>
      <c r="AK128" s="12">
        <f>SUM(Gosforth:Ermelo!AK128)</f>
        <v>0</v>
      </c>
      <c r="AL128" s="12">
        <f>SUM(Gosforth:Ermelo!AL128)</f>
        <v>0</v>
      </c>
      <c r="AM128" s="12">
        <f>SUM(Gosforth:Ermelo!AM128)</f>
        <v>0</v>
      </c>
      <c r="AN128" s="12">
        <f>SUM(Gosforth:Ermelo!AN128)</f>
        <v>0</v>
      </c>
      <c r="AO128" s="12">
        <f>SUM(Gosforth:Ermelo!AO128)</f>
        <v>0</v>
      </c>
      <c r="AP128" s="12">
        <f>SUM(Gosforth:Ermelo!AP128)</f>
        <v>0</v>
      </c>
      <c r="AQ128" s="12">
        <f>SUM(Gosforth:Ermelo!AQ128)</f>
        <v>0</v>
      </c>
      <c r="AR128" s="12">
        <f>SUM(Gosforth:Ermelo!AR128)</f>
        <v>0</v>
      </c>
      <c r="AS128" s="13">
        <f>SUM(Gosforth:Ermelo!AS128)</f>
        <v>0</v>
      </c>
      <c r="AT128" s="14">
        <f>SUM(Gosforth:Ermelo!AT128)</f>
        <v>0</v>
      </c>
      <c r="AU128" s="12">
        <f>SUM(Gosforth:Ermelo!AU128)</f>
        <v>0</v>
      </c>
      <c r="AV128" s="12">
        <f>SUM(Gosforth:Ermelo!AV128)</f>
        <v>0</v>
      </c>
      <c r="AW128" s="12">
        <f>SUM(Gosforth:Ermelo!AW128)</f>
        <v>0</v>
      </c>
      <c r="AX128" s="12">
        <f>SUM(Gosforth:Ermelo!AX128)</f>
        <v>0</v>
      </c>
      <c r="AY128" s="12">
        <f>SUM(Gosforth:Ermelo!AY128)</f>
        <v>0</v>
      </c>
      <c r="AZ128" s="12">
        <f>SUM(Gosforth:Ermelo!AZ128)</f>
        <v>0</v>
      </c>
      <c r="BA128" s="12">
        <f>SUM(Gosforth:Ermelo!BA128)</f>
        <v>0</v>
      </c>
      <c r="BB128" s="12">
        <f>SUM(Gosforth:Ermelo!BB128)</f>
        <v>0</v>
      </c>
      <c r="BC128" s="12">
        <f>SUM(Gosforth:Ermelo!BC128)</f>
        <v>0</v>
      </c>
      <c r="BD128" s="12">
        <f>SUM(Gosforth:Ermelo!BD128)</f>
        <v>0</v>
      </c>
      <c r="BE128" s="13">
        <f>SUM(Gosforth:Ermelo!BE128)</f>
        <v>0</v>
      </c>
      <c r="BF128" s="14">
        <f>SUM(Gosforth:Ermelo!BF128)</f>
        <v>0</v>
      </c>
      <c r="BG128" s="12">
        <f>SUM(Gosforth:Ermelo!BG128)</f>
        <v>0</v>
      </c>
      <c r="BH128" s="12">
        <f>SUM(Gosforth:Ermelo!BH128)</f>
        <v>0</v>
      </c>
      <c r="BI128" s="12">
        <f>SUM(Gosforth:Ermelo!BI128)</f>
        <v>0</v>
      </c>
      <c r="BJ128" s="12">
        <f>SUM(Gosforth:Ermelo!BJ128)</f>
        <v>0</v>
      </c>
      <c r="BK128" s="12">
        <f>SUM(Gosforth:Ermelo!BK128)</f>
        <v>0</v>
      </c>
      <c r="BL128" s="12">
        <f>SUM(Gosforth:Ermelo!BL128)</f>
        <v>0</v>
      </c>
      <c r="BM128" s="12">
        <f>SUM(Gosforth:Ermelo!BM128)</f>
        <v>0</v>
      </c>
      <c r="BN128" s="12">
        <f>SUM(Gosforth:Ermelo!BN128)</f>
        <v>0</v>
      </c>
      <c r="BO128" s="12">
        <f>SUM(Gosforth:Ermelo!BO128)</f>
        <v>0</v>
      </c>
      <c r="BP128" s="12">
        <f>SUM(Gosforth:Ermelo!BP128)</f>
        <v>0</v>
      </c>
      <c r="BQ128" s="13">
        <f>SUM(Gosforth:Ermelo!BQ128)</f>
        <v>0</v>
      </c>
      <c r="BR128" s="14">
        <f>SUM(Gosforth:Ermelo!BR128)</f>
        <v>0</v>
      </c>
      <c r="BS128" s="12">
        <f>SUM(Gosforth:Ermelo!BS128)</f>
        <v>0</v>
      </c>
      <c r="BT128" s="12">
        <f>SUM(Gosforth:Ermelo!BT128)</f>
        <v>0</v>
      </c>
      <c r="BU128" s="12">
        <f>SUM(Gosforth:Ermelo!BU128)</f>
        <v>0</v>
      </c>
      <c r="BV128" s="12">
        <f>SUM(Gosforth:Ermelo!BV128)</f>
        <v>0</v>
      </c>
      <c r="BW128" s="12">
        <f>SUM(Gosforth:Ermelo!BW128)</f>
        <v>0</v>
      </c>
      <c r="BX128" s="12">
        <f>SUM(Gosforth:Ermelo!BX128)</f>
        <v>0</v>
      </c>
      <c r="BY128" s="12">
        <f>SUM(Gosforth:Ermelo!BY128)</f>
        <v>0</v>
      </c>
      <c r="BZ128" s="12">
        <f>SUM(Gosforth:Ermelo!BZ128)</f>
        <v>0</v>
      </c>
      <c r="CA128" s="12">
        <f>SUM(Gosforth:Ermelo!CA128)</f>
        <v>0</v>
      </c>
      <c r="CB128" s="12">
        <f>SUM(Gosforth:Ermelo!CB128)</f>
        <v>0</v>
      </c>
      <c r="CC128" s="13">
        <f>SUM(Gosforth:Ermelo!CC128)</f>
        <v>0</v>
      </c>
    </row>
    <row r="129" spans="1:81" ht="15">
      <c r="A129" s="141"/>
      <c r="B129" s="57" t="s">
        <v>237</v>
      </c>
      <c r="C129" s="66" t="s">
        <v>238</v>
      </c>
      <c r="D129" s="74" t="s">
        <v>128</v>
      </c>
      <c r="E129" s="74">
        <f>SUM(Gosforth:Ermelo!E129)</f>
        <v>5</v>
      </c>
      <c r="F129" s="227" t="b">
        <f>(Gosforth!G129+Dalpark!G129+Leandra!G129+Trichardt!G129+Ermelo!G129)=G129</f>
        <v>1</v>
      </c>
      <c r="G129" s="122">
        <f t="shared" si="61"/>
        <v>0</v>
      </c>
      <c r="H129" s="120">
        <f>SUM(Gosforth:Ermelo!H129)</f>
        <v>0</v>
      </c>
      <c r="I129" s="13">
        <f>SUM(Gosforth:Ermelo!I129)</f>
        <v>0</v>
      </c>
      <c r="J129" s="120">
        <f>SUM(Gosforth:Ermelo!J129)</f>
        <v>0</v>
      </c>
      <c r="K129" s="12">
        <f>SUM(Gosforth:Ermelo!K129)</f>
        <v>0</v>
      </c>
      <c r="L129" s="12">
        <f>SUM(Gosforth:Ermelo!L129)</f>
        <v>0</v>
      </c>
      <c r="M129" s="12">
        <f>SUM(Gosforth:Ermelo!M129)</f>
        <v>0</v>
      </c>
      <c r="N129" s="12">
        <f>SUM(Gosforth:Ermelo!N129)</f>
        <v>0</v>
      </c>
      <c r="O129" s="12">
        <f>SUM(Gosforth:Ermelo!O129)</f>
        <v>0</v>
      </c>
      <c r="P129" s="12">
        <f>SUM(Gosforth:Ermelo!P129)</f>
        <v>0</v>
      </c>
      <c r="Q129" s="12">
        <f>SUM(Gosforth:Ermelo!Q129)</f>
        <v>0</v>
      </c>
      <c r="R129" s="12">
        <f>SUM(Gosforth:Ermelo!R129)</f>
        <v>0</v>
      </c>
      <c r="S129" s="12">
        <f>SUM(Gosforth:Ermelo!S129)</f>
        <v>0</v>
      </c>
      <c r="T129" s="12">
        <f>SUM(Gosforth:Ermelo!T129)</f>
        <v>0</v>
      </c>
      <c r="U129" s="13">
        <f>SUM(Gosforth:Ermelo!U129)</f>
        <v>0</v>
      </c>
      <c r="V129" s="14">
        <f>SUM(Gosforth:Ermelo!V129)</f>
        <v>0</v>
      </c>
      <c r="W129" s="12">
        <f>SUM(Gosforth:Ermelo!W129)</f>
        <v>0</v>
      </c>
      <c r="X129" s="12">
        <f>SUM(Gosforth:Ermelo!X129)</f>
        <v>0</v>
      </c>
      <c r="Y129" s="12">
        <f>SUM(Gosforth:Ermelo!Y129)</f>
        <v>0</v>
      </c>
      <c r="Z129" s="12">
        <f>SUM(Gosforth:Ermelo!Z129)</f>
        <v>0</v>
      </c>
      <c r="AA129" s="12">
        <f>SUM(Gosforth:Ermelo!AA129)</f>
        <v>0</v>
      </c>
      <c r="AB129" s="12">
        <f>SUM(Gosforth:Ermelo!AB129)</f>
        <v>0</v>
      </c>
      <c r="AC129" s="12">
        <f>SUM(Gosforth:Ermelo!AC129)</f>
        <v>0</v>
      </c>
      <c r="AD129" s="12">
        <f>SUM(Gosforth:Ermelo!AD129)</f>
        <v>0</v>
      </c>
      <c r="AE129" s="12">
        <f>SUM(Gosforth:Ermelo!AE129)</f>
        <v>0</v>
      </c>
      <c r="AF129" s="12">
        <f>SUM(Gosforth:Ermelo!AF129)</f>
        <v>0</v>
      </c>
      <c r="AG129" s="13">
        <f>SUM(Gosforth:Ermelo!AG129)</f>
        <v>0</v>
      </c>
      <c r="AH129" s="14">
        <f>SUM(Gosforth:Ermelo!AH129)</f>
        <v>0</v>
      </c>
      <c r="AI129" s="12">
        <f>SUM(Gosforth:Ermelo!AI129)</f>
        <v>0</v>
      </c>
      <c r="AJ129" s="12">
        <f>SUM(Gosforth:Ermelo!AJ129)</f>
        <v>0</v>
      </c>
      <c r="AK129" s="12">
        <f>SUM(Gosforth:Ermelo!AK129)</f>
        <v>0</v>
      </c>
      <c r="AL129" s="12">
        <f>SUM(Gosforth:Ermelo!AL129)</f>
        <v>0</v>
      </c>
      <c r="AM129" s="12">
        <f>SUM(Gosforth:Ermelo!AM129)</f>
        <v>0</v>
      </c>
      <c r="AN129" s="12">
        <f>SUM(Gosforth:Ermelo!AN129)</f>
        <v>0</v>
      </c>
      <c r="AO129" s="12">
        <f>SUM(Gosforth:Ermelo!AO129)</f>
        <v>0</v>
      </c>
      <c r="AP129" s="12">
        <f>SUM(Gosforth:Ermelo!AP129)</f>
        <v>0</v>
      </c>
      <c r="AQ129" s="12">
        <f>SUM(Gosforth:Ermelo!AQ129)</f>
        <v>0</v>
      </c>
      <c r="AR129" s="12">
        <f>SUM(Gosforth:Ermelo!AR129)</f>
        <v>0</v>
      </c>
      <c r="AS129" s="13">
        <f>SUM(Gosforth:Ermelo!AS129)</f>
        <v>0</v>
      </c>
      <c r="AT129" s="14">
        <f>SUM(Gosforth:Ermelo!AT129)</f>
        <v>0</v>
      </c>
      <c r="AU129" s="12">
        <f>SUM(Gosforth:Ermelo!AU129)</f>
        <v>0</v>
      </c>
      <c r="AV129" s="12">
        <f>SUM(Gosforth:Ermelo!AV129)</f>
        <v>0</v>
      </c>
      <c r="AW129" s="12">
        <f>SUM(Gosforth:Ermelo!AW129)</f>
        <v>0</v>
      </c>
      <c r="AX129" s="12">
        <f>SUM(Gosforth:Ermelo!AX129)</f>
        <v>0</v>
      </c>
      <c r="AY129" s="12">
        <f>SUM(Gosforth:Ermelo!AY129)</f>
        <v>0</v>
      </c>
      <c r="AZ129" s="12">
        <f>SUM(Gosforth:Ermelo!AZ129)</f>
        <v>0</v>
      </c>
      <c r="BA129" s="12">
        <f>SUM(Gosforth:Ermelo!BA129)</f>
        <v>0</v>
      </c>
      <c r="BB129" s="12">
        <f>SUM(Gosforth:Ermelo!BB129)</f>
        <v>0</v>
      </c>
      <c r="BC129" s="12">
        <f>SUM(Gosforth:Ermelo!BC129)</f>
        <v>0</v>
      </c>
      <c r="BD129" s="12">
        <f>SUM(Gosforth:Ermelo!BD129)</f>
        <v>0</v>
      </c>
      <c r="BE129" s="13">
        <f>SUM(Gosforth:Ermelo!BE129)</f>
        <v>0</v>
      </c>
      <c r="BF129" s="14">
        <f>SUM(Gosforth:Ermelo!BF129)</f>
        <v>0</v>
      </c>
      <c r="BG129" s="12">
        <f>SUM(Gosforth:Ermelo!BG129)</f>
        <v>0</v>
      </c>
      <c r="BH129" s="12">
        <f>SUM(Gosforth:Ermelo!BH129)</f>
        <v>0</v>
      </c>
      <c r="BI129" s="12">
        <f>SUM(Gosforth:Ermelo!BI129)</f>
        <v>0</v>
      </c>
      <c r="BJ129" s="12">
        <f>SUM(Gosforth:Ermelo!BJ129)</f>
        <v>0</v>
      </c>
      <c r="BK129" s="12">
        <f>SUM(Gosforth:Ermelo!BK129)</f>
        <v>0</v>
      </c>
      <c r="BL129" s="12">
        <f>SUM(Gosforth:Ermelo!BL129)</f>
        <v>0</v>
      </c>
      <c r="BM129" s="12">
        <f>SUM(Gosforth:Ermelo!BM129)</f>
        <v>0</v>
      </c>
      <c r="BN129" s="12">
        <f>SUM(Gosforth:Ermelo!BN129)</f>
        <v>0</v>
      </c>
      <c r="BO129" s="12">
        <f>SUM(Gosforth:Ermelo!BO129)</f>
        <v>0</v>
      </c>
      <c r="BP129" s="12">
        <f>SUM(Gosforth:Ermelo!BP129)</f>
        <v>0</v>
      </c>
      <c r="BQ129" s="13">
        <f>SUM(Gosforth:Ermelo!BQ129)</f>
        <v>0</v>
      </c>
      <c r="BR129" s="14">
        <f>SUM(Gosforth:Ermelo!BR129)</f>
        <v>0</v>
      </c>
      <c r="BS129" s="12">
        <f>SUM(Gosforth:Ermelo!BS129)</f>
        <v>0</v>
      </c>
      <c r="BT129" s="12">
        <f>SUM(Gosforth:Ermelo!BT129)</f>
        <v>0</v>
      </c>
      <c r="BU129" s="12">
        <f>SUM(Gosforth:Ermelo!BU129)</f>
        <v>0</v>
      </c>
      <c r="BV129" s="12">
        <f>SUM(Gosforth:Ermelo!BV129)</f>
        <v>0</v>
      </c>
      <c r="BW129" s="12">
        <f>SUM(Gosforth:Ermelo!BW129)</f>
        <v>0</v>
      </c>
      <c r="BX129" s="12">
        <f>SUM(Gosforth:Ermelo!BX129)</f>
        <v>0</v>
      </c>
      <c r="BY129" s="12">
        <f>SUM(Gosforth:Ermelo!BY129)</f>
        <v>0</v>
      </c>
      <c r="BZ129" s="12">
        <f>SUM(Gosforth:Ermelo!BZ129)</f>
        <v>0</v>
      </c>
      <c r="CA129" s="12">
        <f>SUM(Gosforth:Ermelo!CA129)</f>
        <v>0</v>
      </c>
      <c r="CB129" s="12">
        <f>SUM(Gosforth:Ermelo!CB129)</f>
        <v>0</v>
      </c>
      <c r="CC129" s="13">
        <f>SUM(Gosforth:Ermelo!CC129)</f>
        <v>0</v>
      </c>
    </row>
    <row r="130" spans="1:81" ht="15">
      <c r="A130" s="141"/>
      <c r="B130" s="57" t="s">
        <v>239</v>
      </c>
      <c r="C130" s="66" t="s">
        <v>240</v>
      </c>
      <c r="D130" s="74" t="s">
        <v>128</v>
      </c>
      <c r="E130" s="74">
        <f>SUM(Gosforth:Ermelo!E130)</f>
        <v>5</v>
      </c>
      <c r="F130" s="227" t="b">
        <f>(Gosforth!G130+Dalpark!G130+Leandra!G130+Trichardt!G130+Ermelo!G130)=G130</f>
        <v>1</v>
      </c>
      <c r="G130" s="122">
        <f t="shared" si="61"/>
        <v>0</v>
      </c>
      <c r="H130" s="120">
        <f>SUM(Gosforth:Ermelo!H130)</f>
        <v>0</v>
      </c>
      <c r="I130" s="13">
        <f>SUM(Gosforth:Ermelo!I130)</f>
        <v>0</v>
      </c>
      <c r="J130" s="120">
        <f>SUM(Gosforth:Ermelo!J130)</f>
        <v>0</v>
      </c>
      <c r="K130" s="12">
        <f>SUM(Gosforth:Ermelo!K130)</f>
        <v>0</v>
      </c>
      <c r="L130" s="12">
        <f>SUM(Gosforth:Ermelo!L130)</f>
        <v>0</v>
      </c>
      <c r="M130" s="12">
        <f>SUM(Gosforth:Ermelo!M130)</f>
        <v>0</v>
      </c>
      <c r="N130" s="12">
        <f>SUM(Gosforth:Ermelo!N130)</f>
        <v>0</v>
      </c>
      <c r="O130" s="12">
        <f>SUM(Gosforth:Ermelo!O130)</f>
        <v>0</v>
      </c>
      <c r="P130" s="12">
        <f>SUM(Gosforth:Ermelo!P130)</f>
        <v>0</v>
      </c>
      <c r="Q130" s="12">
        <f>SUM(Gosforth:Ermelo!Q130)</f>
        <v>0</v>
      </c>
      <c r="R130" s="12">
        <f>SUM(Gosforth:Ermelo!R130)</f>
        <v>0</v>
      </c>
      <c r="S130" s="12">
        <f>SUM(Gosforth:Ermelo!S130)</f>
        <v>0</v>
      </c>
      <c r="T130" s="12">
        <f>SUM(Gosforth:Ermelo!T130)</f>
        <v>0</v>
      </c>
      <c r="U130" s="13">
        <f>SUM(Gosforth:Ermelo!U130)</f>
        <v>0</v>
      </c>
      <c r="V130" s="14">
        <f>SUM(Gosforth:Ermelo!V130)</f>
        <v>0</v>
      </c>
      <c r="W130" s="12">
        <f>SUM(Gosforth:Ermelo!W130)</f>
        <v>0</v>
      </c>
      <c r="X130" s="12">
        <f>SUM(Gosforth:Ermelo!X130)</f>
        <v>0</v>
      </c>
      <c r="Y130" s="12">
        <f>SUM(Gosforth:Ermelo!Y130)</f>
        <v>0</v>
      </c>
      <c r="Z130" s="12">
        <f>SUM(Gosforth:Ermelo!Z130)</f>
        <v>0</v>
      </c>
      <c r="AA130" s="12">
        <f>SUM(Gosforth:Ermelo!AA130)</f>
        <v>0</v>
      </c>
      <c r="AB130" s="12">
        <f>SUM(Gosforth:Ermelo!AB130)</f>
        <v>0</v>
      </c>
      <c r="AC130" s="12">
        <f>SUM(Gosforth:Ermelo!AC130)</f>
        <v>0</v>
      </c>
      <c r="AD130" s="12">
        <f>SUM(Gosforth:Ermelo!AD130)</f>
        <v>0</v>
      </c>
      <c r="AE130" s="12">
        <f>SUM(Gosforth:Ermelo!AE130)</f>
        <v>0</v>
      </c>
      <c r="AF130" s="12">
        <f>SUM(Gosforth:Ermelo!AF130)</f>
        <v>0</v>
      </c>
      <c r="AG130" s="13">
        <f>SUM(Gosforth:Ermelo!AG130)</f>
        <v>0</v>
      </c>
      <c r="AH130" s="14">
        <f>SUM(Gosforth:Ermelo!AH130)</f>
        <v>0</v>
      </c>
      <c r="AI130" s="12">
        <f>SUM(Gosforth:Ermelo!AI130)</f>
        <v>0</v>
      </c>
      <c r="AJ130" s="12">
        <f>SUM(Gosforth:Ermelo!AJ130)</f>
        <v>0</v>
      </c>
      <c r="AK130" s="12">
        <f>SUM(Gosforth:Ermelo!AK130)</f>
        <v>0</v>
      </c>
      <c r="AL130" s="12">
        <f>SUM(Gosforth:Ermelo!AL130)</f>
        <v>0</v>
      </c>
      <c r="AM130" s="12">
        <f>SUM(Gosforth:Ermelo!AM130)</f>
        <v>0</v>
      </c>
      <c r="AN130" s="12">
        <f>SUM(Gosforth:Ermelo!AN130)</f>
        <v>0</v>
      </c>
      <c r="AO130" s="12">
        <f>SUM(Gosforth:Ermelo!AO130)</f>
        <v>0</v>
      </c>
      <c r="AP130" s="12">
        <f>SUM(Gosforth:Ermelo!AP130)</f>
        <v>0</v>
      </c>
      <c r="AQ130" s="12">
        <f>SUM(Gosforth:Ermelo!AQ130)</f>
        <v>0</v>
      </c>
      <c r="AR130" s="12">
        <f>SUM(Gosforth:Ermelo!AR130)</f>
        <v>0</v>
      </c>
      <c r="AS130" s="13">
        <f>SUM(Gosforth:Ermelo!AS130)</f>
        <v>0</v>
      </c>
      <c r="AT130" s="14">
        <f>SUM(Gosforth:Ermelo!AT130)</f>
        <v>0</v>
      </c>
      <c r="AU130" s="12">
        <f>SUM(Gosforth:Ermelo!AU130)</f>
        <v>0</v>
      </c>
      <c r="AV130" s="12">
        <f>SUM(Gosforth:Ermelo!AV130)</f>
        <v>0</v>
      </c>
      <c r="AW130" s="12">
        <f>SUM(Gosforth:Ermelo!AW130)</f>
        <v>0</v>
      </c>
      <c r="AX130" s="12">
        <f>SUM(Gosforth:Ermelo!AX130)</f>
        <v>0</v>
      </c>
      <c r="AY130" s="12">
        <f>SUM(Gosforth:Ermelo!AY130)</f>
        <v>0</v>
      </c>
      <c r="AZ130" s="12">
        <f>SUM(Gosforth:Ermelo!AZ130)</f>
        <v>0</v>
      </c>
      <c r="BA130" s="12">
        <f>SUM(Gosforth:Ermelo!BA130)</f>
        <v>0</v>
      </c>
      <c r="BB130" s="12">
        <f>SUM(Gosforth:Ermelo!BB130)</f>
        <v>0</v>
      </c>
      <c r="BC130" s="12">
        <f>SUM(Gosforth:Ermelo!BC130)</f>
        <v>0</v>
      </c>
      <c r="BD130" s="12">
        <f>SUM(Gosforth:Ermelo!BD130)</f>
        <v>0</v>
      </c>
      <c r="BE130" s="13">
        <f>SUM(Gosforth:Ermelo!BE130)</f>
        <v>0</v>
      </c>
      <c r="BF130" s="14">
        <f>SUM(Gosforth:Ermelo!BF130)</f>
        <v>0</v>
      </c>
      <c r="BG130" s="12">
        <f>SUM(Gosforth:Ermelo!BG130)</f>
        <v>0</v>
      </c>
      <c r="BH130" s="12">
        <f>SUM(Gosforth:Ermelo!BH130)</f>
        <v>0</v>
      </c>
      <c r="BI130" s="12">
        <f>SUM(Gosforth:Ermelo!BI130)</f>
        <v>0</v>
      </c>
      <c r="BJ130" s="12">
        <f>SUM(Gosforth:Ermelo!BJ130)</f>
        <v>0</v>
      </c>
      <c r="BK130" s="12">
        <f>SUM(Gosforth:Ermelo!BK130)</f>
        <v>0</v>
      </c>
      <c r="BL130" s="12">
        <f>SUM(Gosforth:Ermelo!BL130)</f>
        <v>0</v>
      </c>
      <c r="BM130" s="12">
        <f>SUM(Gosforth:Ermelo!BM130)</f>
        <v>0</v>
      </c>
      <c r="BN130" s="12">
        <f>SUM(Gosforth:Ermelo!BN130)</f>
        <v>0</v>
      </c>
      <c r="BO130" s="12">
        <f>SUM(Gosforth:Ermelo!BO130)</f>
        <v>0</v>
      </c>
      <c r="BP130" s="12">
        <f>SUM(Gosforth:Ermelo!BP130)</f>
        <v>0</v>
      </c>
      <c r="BQ130" s="13">
        <f>SUM(Gosforth:Ermelo!BQ130)</f>
        <v>0</v>
      </c>
      <c r="BR130" s="14">
        <f>SUM(Gosforth:Ermelo!BR130)</f>
        <v>0</v>
      </c>
      <c r="BS130" s="12">
        <f>SUM(Gosforth:Ermelo!BS130)</f>
        <v>0</v>
      </c>
      <c r="BT130" s="12">
        <f>SUM(Gosforth:Ermelo!BT130)</f>
        <v>0</v>
      </c>
      <c r="BU130" s="12">
        <f>SUM(Gosforth:Ermelo!BU130)</f>
        <v>0</v>
      </c>
      <c r="BV130" s="12">
        <f>SUM(Gosforth:Ermelo!BV130)</f>
        <v>0</v>
      </c>
      <c r="BW130" s="12">
        <f>SUM(Gosforth:Ermelo!BW130)</f>
        <v>0</v>
      </c>
      <c r="BX130" s="12">
        <f>SUM(Gosforth:Ermelo!BX130)</f>
        <v>0</v>
      </c>
      <c r="BY130" s="12">
        <f>SUM(Gosforth:Ermelo!BY130)</f>
        <v>0</v>
      </c>
      <c r="BZ130" s="12">
        <f>SUM(Gosforth:Ermelo!BZ130)</f>
        <v>0</v>
      </c>
      <c r="CA130" s="12">
        <f>SUM(Gosforth:Ermelo!CA130)</f>
        <v>0</v>
      </c>
      <c r="CB130" s="12">
        <f>SUM(Gosforth:Ermelo!CB130)</f>
        <v>0</v>
      </c>
      <c r="CC130" s="13">
        <f>SUM(Gosforth:Ermelo!CC130)</f>
        <v>0</v>
      </c>
    </row>
    <row r="131" spans="1:81" ht="15">
      <c r="A131" s="141"/>
      <c r="B131" s="57" t="s">
        <v>241</v>
      </c>
      <c r="C131" s="66" t="s">
        <v>242</v>
      </c>
      <c r="D131" s="74" t="s">
        <v>128</v>
      </c>
      <c r="E131" s="74">
        <f>SUM(Gosforth:Ermelo!E131)</f>
        <v>5</v>
      </c>
      <c r="F131" s="227" t="b">
        <f>(Gosforth!G131+Dalpark!G131+Leandra!G131+Trichardt!G131+Ermelo!G131)=G131</f>
        <v>1</v>
      </c>
      <c r="G131" s="122">
        <f t="shared" si="61"/>
        <v>0</v>
      </c>
      <c r="H131" s="120">
        <f>SUM(Gosforth:Ermelo!H131)</f>
        <v>0</v>
      </c>
      <c r="I131" s="13">
        <f>SUM(Gosforth:Ermelo!I131)</f>
        <v>0</v>
      </c>
      <c r="J131" s="120">
        <f>SUM(Gosforth:Ermelo!J131)</f>
        <v>0</v>
      </c>
      <c r="K131" s="12">
        <f>SUM(Gosforth:Ermelo!K131)</f>
        <v>0</v>
      </c>
      <c r="L131" s="12">
        <f>SUM(Gosforth:Ermelo!L131)</f>
        <v>0</v>
      </c>
      <c r="M131" s="12">
        <f>SUM(Gosforth:Ermelo!M131)</f>
        <v>0</v>
      </c>
      <c r="N131" s="12">
        <f>SUM(Gosforth:Ermelo!N131)</f>
        <v>0</v>
      </c>
      <c r="O131" s="12">
        <f>SUM(Gosforth:Ermelo!O131)</f>
        <v>0</v>
      </c>
      <c r="P131" s="12">
        <f>SUM(Gosforth:Ermelo!P131)</f>
        <v>0</v>
      </c>
      <c r="Q131" s="12">
        <f>SUM(Gosforth:Ermelo!Q131)</f>
        <v>0</v>
      </c>
      <c r="R131" s="12">
        <f>SUM(Gosforth:Ermelo!R131)</f>
        <v>0</v>
      </c>
      <c r="S131" s="12">
        <f>SUM(Gosforth:Ermelo!S131)</f>
        <v>0</v>
      </c>
      <c r="T131" s="12">
        <f>SUM(Gosforth:Ermelo!T131)</f>
        <v>0</v>
      </c>
      <c r="U131" s="13">
        <f>SUM(Gosforth:Ermelo!U131)</f>
        <v>0</v>
      </c>
      <c r="V131" s="14">
        <f>SUM(Gosforth:Ermelo!V131)</f>
        <v>0</v>
      </c>
      <c r="W131" s="12">
        <f>SUM(Gosforth:Ermelo!W131)</f>
        <v>0</v>
      </c>
      <c r="X131" s="12">
        <f>SUM(Gosforth:Ermelo!X131)</f>
        <v>0</v>
      </c>
      <c r="Y131" s="12">
        <f>SUM(Gosforth:Ermelo!Y131)</f>
        <v>0</v>
      </c>
      <c r="Z131" s="12">
        <f>SUM(Gosforth:Ermelo!Z131)</f>
        <v>0</v>
      </c>
      <c r="AA131" s="12">
        <f>SUM(Gosforth:Ermelo!AA131)</f>
        <v>0</v>
      </c>
      <c r="AB131" s="12">
        <f>SUM(Gosforth:Ermelo!AB131)</f>
        <v>0</v>
      </c>
      <c r="AC131" s="12">
        <f>SUM(Gosforth:Ermelo!AC131)</f>
        <v>0</v>
      </c>
      <c r="AD131" s="12">
        <f>SUM(Gosforth:Ermelo!AD131)</f>
        <v>0</v>
      </c>
      <c r="AE131" s="12">
        <f>SUM(Gosforth:Ermelo!AE131)</f>
        <v>0</v>
      </c>
      <c r="AF131" s="12">
        <f>SUM(Gosforth:Ermelo!AF131)</f>
        <v>0</v>
      </c>
      <c r="AG131" s="13">
        <f>SUM(Gosforth:Ermelo!AG131)</f>
        <v>0</v>
      </c>
      <c r="AH131" s="14">
        <f>SUM(Gosforth:Ermelo!AH131)</f>
        <v>0</v>
      </c>
      <c r="AI131" s="12">
        <f>SUM(Gosforth:Ermelo!AI131)</f>
        <v>0</v>
      </c>
      <c r="AJ131" s="12">
        <f>SUM(Gosforth:Ermelo!AJ131)</f>
        <v>0</v>
      </c>
      <c r="AK131" s="12">
        <f>SUM(Gosforth:Ermelo!AK131)</f>
        <v>0</v>
      </c>
      <c r="AL131" s="12">
        <f>SUM(Gosforth:Ermelo!AL131)</f>
        <v>0</v>
      </c>
      <c r="AM131" s="12">
        <f>SUM(Gosforth:Ermelo!AM131)</f>
        <v>0</v>
      </c>
      <c r="AN131" s="12">
        <f>SUM(Gosforth:Ermelo!AN131)</f>
        <v>0</v>
      </c>
      <c r="AO131" s="12">
        <f>SUM(Gosforth:Ermelo!AO131)</f>
        <v>0</v>
      </c>
      <c r="AP131" s="12">
        <f>SUM(Gosforth:Ermelo!AP131)</f>
        <v>0</v>
      </c>
      <c r="AQ131" s="12">
        <f>SUM(Gosforth:Ermelo!AQ131)</f>
        <v>0</v>
      </c>
      <c r="AR131" s="12">
        <f>SUM(Gosforth:Ermelo!AR131)</f>
        <v>0</v>
      </c>
      <c r="AS131" s="13">
        <f>SUM(Gosforth:Ermelo!AS131)</f>
        <v>0</v>
      </c>
      <c r="AT131" s="14">
        <f>SUM(Gosforth:Ermelo!AT131)</f>
        <v>0</v>
      </c>
      <c r="AU131" s="12">
        <f>SUM(Gosforth:Ermelo!AU131)</f>
        <v>0</v>
      </c>
      <c r="AV131" s="12">
        <f>SUM(Gosforth:Ermelo!AV131)</f>
        <v>0</v>
      </c>
      <c r="AW131" s="12">
        <f>SUM(Gosforth:Ermelo!AW131)</f>
        <v>0</v>
      </c>
      <c r="AX131" s="12">
        <f>SUM(Gosforth:Ermelo!AX131)</f>
        <v>0</v>
      </c>
      <c r="AY131" s="12">
        <f>SUM(Gosforth:Ermelo!AY131)</f>
        <v>0</v>
      </c>
      <c r="AZ131" s="12">
        <f>SUM(Gosforth:Ermelo!AZ131)</f>
        <v>0</v>
      </c>
      <c r="BA131" s="12">
        <f>SUM(Gosforth:Ermelo!BA131)</f>
        <v>0</v>
      </c>
      <c r="BB131" s="12">
        <f>SUM(Gosforth:Ermelo!BB131)</f>
        <v>0</v>
      </c>
      <c r="BC131" s="12">
        <f>SUM(Gosforth:Ermelo!BC131)</f>
        <v>0</v>
      </c>
      <c r="BD131" s="12">
        <f>SUM(Gosforth:Ermelo!BD131)</f>
        <v>0</v>
      </c>
      <c r="BE131" s="13">
        <f>SUM(Gosforth:Ermelo!BE131)</f>
        <v>0</v>
      </c>
      <c r="BF131" s="14">
        <f>SUM(Gosforth:Ermelo!BF131)</f>
        <v>0</v>
      </c>
      <c r="BG131" s="12">
        <f>SUM(Gosforth:Ermelo!BG131)</f>
        <v>0</v>
      </c>
      <c r="BH131" s="12">
        <f>SUM(Gosforth:Ermelo!BH131)</f>
        <v>0</v>
      </c>
      <c r="BI131" s="12">
        <f>SUM(Gosforth:Ermelo!BI131)</f>
        <v>0</v>
      </c>
      <c r="BJ131" s="12">
        <f>SUM(Gosforth:Ermelo!BJ131)</f>
        <v>0</v>
      </c>
      <c r="BK131" s="12">
        <f>SUM(Gosforth:Ermelo!BK131)</f>
        <v>0</v>
      </c>
      <c r="BL131" s="12">
        <f>SUM(Gosforth:Ermelo!BL131)</f>
        <v>0</v>
      </c>
      <c r="BM131" s="12">
        <f>SUM(Gosforth:Ermelo!BM131)</f>
        <v>0</v>
      </c>
      <c r="BN131" s="12">
        <f>SUM(Gosforth:Ermelo!BN131)</f>
        <v>0</v>
      </c>
      <c r="BO131" s="12">
        <f>SUM(Gosforth:Ermelo!BO131)</f>
        <v>0</v>
      </c>
      <c r="BP131" s="12">
        <f>SUM(Gosforth:Ermelo!BP131)</f>
        <v>0</v>
      </c>
      <c r="BQ131" s="13">
        <f>SUM(Gosforth:Ermelo!BQ131)</f>
        <v>0</v>
      </c>
      <c r="BR131" s="14">
        <f>SUM(Gosforth:Ermelo!BR131)</f>
        <v>0</v>
      </c>
      <c r="BS131" s="12">
        <f>SUM(Gosforth:Ermelo!BS131)</f>
        <v>0</v>
      </c>
      <c r="BT131" s="12">
        <f>SUM(Gosforth:Ermelo!BT131)</f>
        <v>0</v>
      </c>
      <c r="BU131" s="12">
        <f>SUM(Gosforth:Ermelo!BU131)</f>
        <v>0</v>
      </c>
      <c r="BV131" s="12">
        <f>SUM(Gosforth:Ermelo!BV131)</f>
        <v>0</v>
      </c>
      <c r="BW131" s="12">
        <f>SUM(Gosforth:Ermelo!BW131)</f>
        <v>0</v>
      </c>
      <c r="BX131" s="12">
        <f>SUM(Gosforth:Ermelo!BX131)</f>
        <v>0</v>
      </c>
      <c r="BY131" s="12">
        <f>SUM(Gosforth:Ermelo!BY131)</f>
        <v>0</v>
      </c>
      <c r="BZ131" s="12">
        <f>SUM(Gosforth:Ermelo!BZ131)</f>
        <v>0</v>
      </c>
      <c r="CA131" s="12">
        <f>SUM(Gosforth:Ermelo!CA131)</f>
        <v>0</v>
      </c>
      <c r="CB131" s="12">
        <f>SUM(Gosforth:Ermelo!CB131)</f>
        <v>0</v>
      </c>
      <c r="CC131" s="13">
        <f>SUM(Gosforth:Ermelo!CC131)</f>
        <v>0</v>
      </c>
    </row>
    <row r="132" spans="1:81" ht="15">
      <c r="A132" s="141"/>
      <c r="B132" s="61" t="s">
        <v>243</v>
      </c>
      <c r="C132" s="66" t="s">
        <v>244</v>
      </c>
      <c r="D132" s="74" t="s">
        <v>128</v>
      </c>
      <c r="E132" s="74">
        <f>SUM(Gosforth:Ermelo!E132)</f>
        <v>5</v>
      </c>
      <c r="F132" s="227" t="b">
        <f>(Gosforth!G132+Dalpark!G132+Leandra!G132+Trichardt!G132+Ermelo!G132)=G132</f>
        <v>1</v>
      </c>
      <c r="G132" s="122">
        <f t="shared" si="61"/>
        <v>0</v>
      </c>
      <c r="H132" s="120">
        <f>SUM(Gosforth:Ermelo!H132)</f>
        <v>0</v>
      </c>
      <c r="I132" s="13">
        <f>SUM(Gosforth:Ermelo!I132)</f>
        <v>0</v>
      </c>
      <c r="J132" s="120">
        <f>SUM(Gosforth:Ermelo!J132)</f>
        <v>0</v>
      </c>
      <c r="K132" s="12">
        <f>SUM(Gosforth:Ermelo!K132)</f>
        <v>0</v>
      </c>
      <c r="L132" s="12">
        <f>SUM(Gosforth:Ermelo!L132)</f>
        <v>0</v>
      </c>
      <c r="M132" s="12">
        <f>SUM(Gosforth:Ermelo!M132)</f>
        <v>0</v>
      </c>
      <c r="N132" s="12">
        <f>SUM(Gosforth:Ermelo!N132)</f>
        <v>0</v>
      </c>
      <c r="O132" s="12">
        <f>SUM(Gosforth:Ermelo!O132)</f>
        <v>0</v>
      </c>
      <c r="P132" s="12">
        <f>SUM(Gosforth:Ermelo!P132)</f>
        <v>0</v>
      </c>
      <c r="Q132" s="12">
        <f>SUM(Gosforth:Ermelo!Q132)</f>
        <v>0</v>
      </c>
      <c r="R132" s="12">
        <f>SUM(Gosforth:Ermelo!R132)</f>
        <v>0</v>
      </c>
      <c r="S132" s="12">
        <f>SUM(Gosforth:Ermelo!S132)</f>
        <v>0</v>
      </c>
      <c r="T132" s="12">
        <f>SUM(Gosforth:Ermelo!T132)</f>
        <v>0</v>
      </c>
      <c r="U132" s="13">
        <f>SUM(Gosforth:Ermelo!U132)</f>
        <v>0</v>
      </c>
      <c r="V132" s="14">
        <f>SUM(Gosforth:Ermelo!V132)</f>
        <v>0</v>
      </c>
      <c r="W132" s="12">
        <f>SUM(Gosforth:Ermelo!W132)</f>
        <v>0</v>
      </c>
      <c r="X132" s="12">
        <f>SUM(Gosforth:Ermelo!X132)</f>
        <v>0</v>
      </c>
      <c r="Y132" s="12">
        <f>SUM(Gosforth:Ermelo!Y132)</f>
        <v>0</v>
      </c>
      <c r="Z132" s="12">
        <f>SUM(Gosforth:Ermelo!Z132)</f>
        <v>0</v>
      </c>
      <c r="AA132" s="12">
        <f>SUM(Gosforth:Ermelo!AA132)</f>
        <v>0</v>
      </c>
      <c r="AB132" s="12">
        <f>SUM(Gosforth:Ermelo!AB132)</f>
        <v>0</v>
      </c>
      <c r="AC132" s="12">
        <f>SUM(Gosforth:Ermelo!AC132)</f>
        <v>0</v>
      </c>
      <c r="AD132" s="12">
        <f>SUM(Gosforth:Ermelo!AD132)</f>
        <v>0</v>
      </c>
      <c r="AE132" s="12">
        <f>SUM(Gosforth:Ermelo!AE132)</f>
        <v>0</v>
      </c>
      <c r="AF132" s="12">
        <f>SUM(Gosforth:Ermelo!AF132)</f>
        <v>0</v>
      </c>
      <c r="AG132" s="13">
        <f>SUM(Gosforth:Ermelo!AG132)</f>
        <v>0</v>
      </c>
      <c r="AH132" s="14">
        <f>SUM(Gosforth:Ermelo!AH132)</f>
        <v>0</v>
      </c>
      <c r="AI132" s="12">
        <f>SUM(Gosforth:Ermelo!AI132)</f>
        <v>0</v>
      </c>
      <c r="AJ132" s="12">
        <f>SUM(Gosforth:Ermelo!AJ132)</f>
        <v>0</v>
      </c>
      <c r="AK132" s="12">
        <f>SUM(Gosforth:Ermelo!AK132)</f>
        <v>0</v>
      </c>
      <c r="AL132" s="12">
        <f>SUM(Gosforth:Ermelo!AL132)</f>
        <v>0</v>
      </c>
      <c r="AM132" s="12">
        <f>SUM(Gosforth:Ermelo!AM132)</f>
        <v>0</v>
      </c>
      <c r="AN132" s="12">
        <f>SUM(Gosforth:Ermelo!AN132)</f>
        <v>0</v>
      </c>
      <c r="AO132" s="12">
        <f>SUM(Gosforth:Ermelo!AO132)</f>
        <v>0</v>
      </c>
      <c r="AP132" s="12">
        <f>SUM(Gosforth:Ermelo!AP132)</f>
        <v>0</v>
      </c>
      <c r="AQ132" s="12">
        <f>SUM(Gosforth:Ermelo!AQ132)</f>
        <v>0</v>
      </c>
      <c r="AR132" s="12">
        <f>SUM(Gosforth:Ermelo!AR132)</f>
        <v>0</v>
      </c>
      <c r="AS132" s="13">
        <f>SUM(Gosforth:Ermelo!AS132)</f>
        <v>0</v>
      </c>
      <c r="AT132" s="14">
        <f>SUM(Gosforth:Ermelo!AT132)</f>
        <v>0</v>
      </c>
      <c r="AU132" s="12">
        <f>SUM(Gosforth:Ermelo!AU132)</f>
        <v>0</v>
      </c>
      <c r="AV132" s="12">
        <f>SUM(Gosforth:Ermelo!AV132)</f>
        <v>0</v>
      </c>
      <c r="AW132" s="12">
        <f>SUM(Gosforth:Ermelo!AW132)</f>
        <v>0</v>
      </c>
      <c r="AX132" s="12">
        <f>SUM(Gosforth:Ermelo!AX132)</f>
        <v>0</v>
      </c>
      <c r="AY132" s="12">
        <f>SUM(Gosforth:Ermelo!AY132)</f>
        <v>0</v>
      </c>
      <c r="AZ132" s="12">
        <f>SUM(Gosforth:Ermelo!AZ132)</f>
        <v>0</v>
      </c>
      <c r="BA132" s="12">
        <f>SUM(Gosforth:Ermelo!BA132)</f>
        <v>0</v>
      </c>
      <c r="BB132" s="12">
        <f>SUM(Gosforth:Ermelo!BB132)</f>
        <v>0</v>
      </c>
      <c r="BC132" s="12">
        <f>SUM(Gosforth:Ermelo!BC132)</f>
        <v>0</v>
      </c>
      <c r="BD132" s="12">
        <f>SUM(Gosforth:Ermelo!BD132)</f>
        <v>0</v>
      </c>
      <c r="BE132" s="13">
        <f>SUM(Gosforth:Ermelo!BE132)</f>
        <v>0</v>
      </c>
      <c r="BF132" s="14">
        <f>SUM(Gosforth:Ermelo!BF132)</f>
        <v>0</v>
      </c>
      <c r="BG132" s="12">
        <f>SUM(Gosforth:Ermelo!BG132)</f>
        <v>0</v>
      </c>
      <c r="BH132" s="12">
        <f>SUM(Gosforth:Ermelo!BH132)</f>
        <v>0</v>
      </c>
      <c r="BI132" s="12">
        <f>SUM(Gosforth:Ermelo!BI132)</f>
        <v>0</v>
      </c>
      <c r="BJ132" s="12">
        <f>SUM(Gosforth:Ermelo!BJ132)</f>
        <v>0</v>
      </c>
      <c r="BK132" s="12">
        <f>SUM(Gosforth:Ermelo!BK132)</f>
        <v>0</v>
      </c>
      <c r="BL132" s="12">
        <f>SUM(Gosforth:Ermelo!BL132)</f>
        <v>0</v>
      </c>
      <c r="BM132" s="12">
        <f>SUM(Gosforth:Ermelo!BM132)</f>
        <v>0</v>
      </c>
      <c r="BN132" s="12">
        <f>SUM(Gosforth:Ermelo!BN132)</f>
        <v>0</v>
      </c>
      <c r="BO132" s="12">
        <f>SUM(Gosforth:Ermelo!BO132)</f>
        <v>0</v>
      </c>
      <c r="BP132" s="12">
        <f>SUM(Gosforth:Ermelo!BP132)</f>
        <v>0</v>
      </c>
      <c r="BQ132" s="13">
        <f>SUM(Gosforth:Ermelo!BQ132)</f>
        <v>0</v>
      </c>
      <c r="BR132" s="14">
        <f>SUM(Gosforth:Ermelo!BR132)</f>
        <v>0</v>
      </c>
      <c r="BS132" s="12">
        <f>SUM(Gosforth:Ermelo!BS132)</f>
        <v>0</v>
      </c>
      <c r="BT132" s="12">
        <f>SUM(Gosforth:Ermelo!BT132)</f>
        <v>0</v>
      </c>
      <c r="BU132" s="12">
        <f>SUM(Gosforth:Ermelo!BU132)</f>
        <v>0</v>
      </c>
      <c r="BV132" s="12">
        <f>SUM(Gosforth:Ermelo!BV132)</f>
        <v>0</v>
      </c>
      <c r="BW132" s="12">
        <f>SUM(Gosforth:Ermelo!BW132)</f>
        <v>0</v>
      </c>
      <c r="BX132" s="12">
        <f>SUM(Gosforth:Ermelo!BX132)</f>
        <v>0</v>
      </c>
      <c r="BY132" s="12">
        <f>SUM(Gosforth:Ermelo!BY132)</f>
        <v>0</v>
      </c>
      <c r="BZ132" s="12">
        <f>SUM(Gosforth:Ermelo!BZ132)</f>
        <v>0</v>
      </c>
      <c r="CA132" s="12">
        <f>SUM(Gosforth:Ermelo!CA132)</f>
        <v>0</v>
      </c>
      <c r="CB132" s="12">
        <f>SUM(Gosforth:Ermelo!CB132)</f>
        <v>0</v>
      </c>
      <c r="CC132" s="13">
        <f>SUM(Gosforth:Ermelo!CC132)</f>
        <v>0</v>
      </c>
    </row>
    <row r="133" spans="1:81" ht="30">
      <c r="A133" s="141"/>
      <c r="B133" s="61" t="s">
        <v>245</v>
      </c>
      <c r="C133" s="66" t="s">
        <v>246</v>
      </c>
      <c r="D133" s="74" t="s">
        <v>128</v>
      </c>
      <c r="E133" s="74">
        <f>SUM(Gosforth:Ermelo!E133)</f>
        <v>5</v>
      </c>
      <c r="F133" s="227" t="b">
        <f>(Gosforth!G133+Dalpark!G133+Leandra!G133+Trichardt!G133+Ermelo!G133)=G133</f>
        <v>1</v>
      </c>
      <c r="G133" s="122">
        <f t="shared" si="61"/>
        <v>0</v>
      </c>
      <c r="H133" s="120">
        <f>SUM(Gosforth:Ermelo!H133)</f>
        <v>0</v>
      </c>
      <c r="I133" s="13">
        <f>SUM(Gosforth:Ermelo!I133)</f>
        <v>0</v>
      </c>
      <c r="J133" s="120">
        <f>SUM(Gosforth:Ermelo!J133)</f>
        <v>0</v>
      </c>
      <c r="K133" s="12">
        <f>SUM(Gosforth:Ermelo!K133)</f>
        <v>0</v>
      </c>
      <c r="L133" s="12">
        <f>SUM(Gosforth:Ermelo!L133)</f>
        <v>0</v>
      </c>
      <c r="M133" s="12">
        <f>SUM(Gosforth:Ermelo!M133)</f>
        <v>0</v>
      </c>
      <c r="N133" s="12">
        <f>SUM(Gosforth:Ermelo!N133)</f>
        <v>0</v>
      </c>
      <c r="O133" s="12">
        <f>SUM(Gosforth:Ermelo!O133)</f>
        <v>0</v>
      </c>
      <c r="P133" s="12">
        <f>SUM(Gosforth:Ermelo!P133)</f>
        <v>0</v>
      </c>
      <c r="Q133" s="12">
        <f>SUM(Gosforth:Ermelo!Q133)</f>
        <v>0</v>
      </c>
      <c r="R133" s="12">
        <f>SUM(Gosforth:Ermelo!R133)</f>
        <v>0</v>
      </c>
      <c r="S133" s="12">
        <f>SUM(Gosforth:Ermelo!S133)</f>
        <v>0</v>
      </c>
      <c r="T133" s="12">
        <f>SUM(Gosforth:Ermelo!T133)</f>
        <v>0</v>
      </c>
      <c r="U133" s="13">
        <f>SUM(Gosforth:Ermelo!U133)</f>
        <v>0</v>
      </c>
      <c r="V133" s="14">
        <f>SUM(Gosforth:Ermelo!V133)</f>
        <v>0</v>
      </c>
      <c r="W133" s="12">
        <f>SUM(Gosforth:Ermelo!W133)</f>
        <v>0</v>
      </c>
      <c r="X133" s="12">
        <f>SUM(Gosforth:Ermelo!X133)</f>
        <v>0</v>
      </c>
      <c r="Y133" s="12">
        <f>SUM(Gosforth:Ermelo!Y133)</f>
        <v>0</v>
      </c>
      <c r="Z133" s="12">
        <f>SUM(Gosforth:Ermelo!Z133)</f>
        <v>0</v>
      </c>
      <c r="AA133" s="12">
        <f>SUM(Gosforth:Ermelo!AA133)</f>
        <v>0</v>
      </c>
      <c r="AB133" s="12">
        <f>SUM(Gosforth:Ermelo!AB133)</f>
        <v>0</v>
      </c>
      <c r="AC133" s="12">
        <f>SUM(Gosforth:Ermelo!AC133)</f>
        <v>0</v>
      </c>
      <c r="AD133" s="12">
        <f>SUM(Gosforth:Ermelo!AD133)</f>
        <v>0</v>
      </c>
      <c r="AE133" s="12">
        <f>SUM(Gosforth:Ermelo!AE133)</f>
        <v>0</v>
      </c>
      <c r="AF133" s="12">
        <f>SUM(Gosforth:Ermelo!AF133)</f>
        <v>0</v>
      </c>
      <c r="AG133" s="13">
        <f>SUM(Gosforth:Ermelo!AG133)</f>
        <v>0</v>
      </c>
      <c r="AH133" s="14">
        <f>SUM(Gosforth:Ermelo!AH133)</f>
        <v>0</v>
      </c>
      <c r="AI133" s="12">
        <f>SUM(Gosforth:Ermelo!AI133)</f>
        <v>0</v>
      </c>
      <c r="AJ133" s="12">
        <f>SUM(Gosforth:Ermelo!AJ133)</f>
        <v>0</v>
      </c>
      <c r="AK133" s="12">
        <f>SUM(Gosforth:Ermelo!AK133)</f>
        <v>0</v>
      </c>
      <c r="AL133" s="12">
        <f>SUM(Gosforth:Ermelo!AL133)</f>
        <v>0</v>
      </c>
      <c r="AM133" s="12">
        <f>SUM(Gosforth:Ermelo!AM133)</f>
        <v>0</v>
      </c>
      <c r="AN133" s="12">
        <f>SUM(Gosforth:Ermelo!AN133)</f>
        <v>0</v>
      </c>
      <c r="AO133" s="12">
        <f>SUM(Gosforth:Ermelo!AO133)</f>
        <v>0</v>
      </c>
      <c r="AP133" s="12">
        <f>SUM(Gosforth:Ermelo!AP133)</f>
        <v>0</v>
      </c>
      <c r="AQ133" s="12">
        <f>SUM(Gosforth:Ermelo!AQ133)</f>
        <v>0</v>
      </c>
      <c r="AR133" s="12">
        <f>SUM(Gosforth:Ermelo!AR133)</f>
        <v>0</v>
      </c>
      <c r="AS133" s="13">
        <f>SUM(Gosforth:Ermelo!AS133)</f>
        <v>0</v>
      </c>
      <c r="AT133" s="14">
        <f>SUM(Gosforth:Ermelo!AT133)</f>
        <v>0</v>
      </c>
      <c r="AU133" s="12">
        <f>SUM(Gosforth:Ermelo!AU133)</f>
        <v>0</v>
      </c>
      <c r="AV133" s="12">
        <f>SUM(Gosforth:Ermelo!AV133)</f>
        <v>0</v>
      </c>
      <c r="AW133" s="12">
        <f>SUM(Gosforth:Ermelo!AW133)</f>
        <v>0</v>
      </c>
      <c r="AX133" s="12">
        <f>SUM(Gosforth:Ermelo!AX133)</f>
        <v>0</v>
      </c>
      <c r="AY133" s="12">
        <f>SUM(Gosforth:Ermelo!AY133)</f>
        <v>0</v>
      </c>
      <c r="AZ133" s="12">
        <f>SUM(Gosforth:Ermelo!AZ133)</f>
        <v>0</v>
      </c>
      <c r="BA133" s="12">
        <f>SUM(Gosforth:Ermelo!BA133)</f>
        <v>0</v>
      </c>
      <c r="BB133" s="12">
        <f>SUM(Gosforth:Ermelo!BB133)</f>
        <v>0</v>
      </c>
      <c r="BC133" s="12">
        <f>SUM(Gosforth:Ermelo!BC133)</f>
        <v>0</v>
      </c>
      <c r="BD133" s="12">
        <f>SUM(Gosforth:Ermelo!BD133)</f>
        <v>0</v>
      </c>
      <c r="BE133" s="13">
        <f>SUM(Gosforth:Ermelo!BE133)</f>
        <v>0</v>
      </c>
      <c r="BF133" s="14">
        <f>SUM(Gosforth:Ermelo!BF133)</f>
        <v>0</v>
      </c>
      <c r="BG133" s="12">
        <f>SUM(Gosforth:Ermelo!BG133)</f>
        <v>0</v>
      </c>
      <c r="BH133" s="12">
        <f>SUM(Gosforth:Ermelo!BH133)</f>
        <v>0</v>
      </c>
      <c r="BI133" s="12">
        <f>SUM(Gosforth:Ermelo!BI133)</f>
        <v>0</v>
      </c>
      <c r="BJ133" s="12">
        <f>SUM(Gosforth:Ermelo!BJ133)</f>
        <v>0</v>
      </c>
      <c r="BK133" s="12">
        <f>SUM(Gosforth:Ermelo!BK133)</f>
        <v>0</v>
      </c>
      <c r="BL133" s="12">
        <f>SUM(Gosforth:Ermelo!BL133)</f>
        <v>0</v>
      </c>
      <c r="BM133" s="12">
        <f>SUM(Gosforth:Ermelo!BM133)</f>
        <v>0</v>
      </c>
      <c r="BN133" s="12">
        <f>SUM(Gosforth:Ermelo!BN133)</f>
        <v>0</v>
      </c>
      <c r="BO133" s="12">
        <f>SUM(Gosforth:Ermelo!BO133)</f>
        <v>0</v>
      </c>
      <c r="BP133" s="12">
        <f>SUM(Gosforth:Ermelo!BP133)</f>
        <v>0</v>
      </c>
      <c r="BQ133" s="13">
        <f>SUM(Gosforth:Ermelo!BQ133)</f>
        <v>0</v>
      </c>
      <c r="BR133" s="14">
        <f>SUM(Gosforth:Ermelo!BR133)</f>
        <v>0</v>
      </c>
      <c r="BS133" s="12">
        <f>SUM(Gosforth:Ermelo!BS133)</f>
        <v>0</v>
      </c>
      <c r="BT133" s="12">
        <f>SUM(Gosforth:Ermelo!BT133)</f>
        <v>0</v>
      </c>
      <c r="BU133" s="12">
        <f>SUM(Gosforth:Ermelo!BU133)</f>
        <v>0</v>
      </c>
      <c r="BV133" s="12">
        <f>SUM(Gosforth:Ermelo!BV133)</f>
        <v>0</v>
      </c>
      <c r="BW133" s="12">
        <f>SUM(Gosforth:Ermelo!BW133)</f>
        <v>0</v>
      </c>
      <c r="BX133" s="12">
        <f>SUM(Gosforth:Ermelo!BX133)</f>
        <v>0</v>
      </c>
      <c r="BY133" s="12">
        <f>SUM(Gosforth:Ermelo!BY133)</f>
        <v>0</v>
      </c>
      <c r="BZ133" s="12">
        <f>SUM(Gosforth:Ermelo!BZ133)</f>
        <v>0</v>
      </c>
      <c r="CA133" s="12">
        <f>SUM(Gosforth:Ermelo!CA133)</f>
        <v>0</v>
      </c>
      <c r="CB133" s="12">
        <f>SUM(Gosforth:Ermelo!CB133)</f>
        <v>0</v>
      </c>
      <c r="CC133" s="13">
        <f>SUM(Gosforth:Ermelo!CC133)</f>
        <v>0</v>
      </c>
    </row>
    <row r="134" spans="1:81" ht="15">
      <c r="A134" s="141"/>
      <c r="B134" s="61" t="s">
        <v>247</v>
      </c>
      <c r="C134" s="66" t="s">
        <v>248</v>
      </c>
      <c r="D134" s="74" t="s">
        <v>128</v>
      </c>
      <c r="E134" s="74">
        <f>SUM(Gosforth:Ermelo!E134)</f>
        <v>5</v>
      </c>
      <c r="F134" s="227" t="b">
        <f>(Gosforth!G134+Dalpark!G134+Leandra!G134+Trichardt!G134+Ermelo!G134)=G134</f>
        <v>1</v>
      </c>
      <c r="G134" s="122">
        <f t="shared" si="61"/>
        <v>0</v>
      </c>
      <c r="H134" s="120">
        <f>SUM(Gosforth:Ermelo!H134)</f>
        <v>0</v>
      </c>
      <c r="I134" s="13">
        <f>SUM(Gosforth:Ermelo!I134)</f>
        <v>0</v>
      </c>
      <c r="J134" s="120">
        <f>SUM(Gosforth:Ermelo!J134)</f>
        <v>0</v>
      </c>
      <c r="K134" s="12">
        <f>SUM(Gosforth:Ermelo!K134)</f>
        <v>0</v>
      </c>
      <c r="L134" s="12">
        <f>SUM(Gosforth:Ermelo!L134)</f>
        <v>0</v>
      </c>
      <c r="M134" s="12">
        <f>SUM(Gosforth:Ermelo!M134)</f>
        <v>0</v>
      </c>
      <c r="N134" s="12">
        <f>SUM(Gosforth:Ermelo!N134)</f>
        <v>0</v>
      </c>
      <c r="O134" s="12">
        <f>SUM(Gosforth:Ermelo!O134)</f>
        <v>0</v>
      </c>
      <c r="P134" s="12">
        <f>SUM(Gosforth:Ermelo!P134)</f>
        <v>0</v>
      </c>
      <c r="Q134" s="12">
        <f>SUM(Gosforth:Ermelo!Q134)</f>
        <v>0</v>
      </c>
      <c r="R134" s="12">
        <f>SUM(Gosforth:Ermelo!R134)</f>
        <v>0</v>
      </c>
      <c r="S134" s="12">
        <f>SUM(Gosforth:Ermelo!S134)</f>
        <v>0</v>
      </c>
      <c r="T134" s="12">
        <f>SUM(Gosforth:Ermelo!T134)</f>
        <v>0</v>
      </c>
      <c r="U134" s="13">
        <f>SUM(Gosforth:Ermelo!U134)</f>
        <v>0</v>
      </c>
      <c r="V134" s="14">
        <f>SUM(Gosforth:Ermelo!V134)</f>
        <v>0</v>
      </c>
      <c r="W134" s="12">
        <f>SUM(Gosforth:Ermelo!W134)</f>
        <v>0</v>
      </c>
      <c r="X134" s="12">
        <f>SUM(Gosforth:Ermelo!X134)</f>
        <v>0</v>
      </c>
      <c r="Y134" s="12">
        <f>SUM(Gosforth:Ermelo!Y134)</f>
        <v>0</v>
      </c>
      <c r="Z134" s="12">
        <f>SUM(Gosforth:Ermelo!Z134)</f>
        <v>0</v>
      </c>
      <c r="AA134" s="12">
        <f>SUM(Gosforth:Ermelo!AA134)</f>
        <v>0</v>
      </c>
      <c r="AB134" s="12">
        <f>SUM(Gosforth:Ermelo!AB134)</f>
        <v>0</v>
      </c>
      <c r="AC134" s="12">
        <f>SUM(Gosforth:Ermelo!AC134)</f>
        <v>0</v>
      </c>
      <c r="AD134" s="12">
        <f>SUM(Gosforth:Ermelo!AD134)</f>
        <v>0</v>
      </c>
      <c r="AE134" s="12">
        <f>SUM(Gosforth:Ermelo!AE134)</f>
        <v>0</v>
      </c>
      <c r="AF134" s="12">
        <f>SUM(Gosforth:Ermelo!AF134)</f>
        <v>0</v>
      </c>
      <c r="AG134" s="13">
        <f>SUM(Gosforth:Ermelo!AG134)</f>
        <v>0</v>
      </c>
      <c r="AH134" s="14">
        <f>SUM(Gosforth:Ermelo!AH134)</f>
        <v>0</v>
      </c>
      <c r="AI134" s="12">
        <f>SUM(Gosforth:Ermelo!AI134)</f>
        <v>0</v>
      </c>
      <c r="AJ134" s="12">
        <f>SUM(Gosforth:Ermelo!AJ134)</f>
        <v>0</v>
      </c>
      <c r="AK134" s="12">
        <f>SUM(Gosforth:Ermelo!AK134)</f>
        <v>0</v>
      </c>
      <c r="AL134" s="12">
        <f>SUM(Gosforth:Ermelo!AL134)</f>
        <v>0</v>
      </c>
      <c r="AM134" s="12">
        <f>SUM(Gosforth:Ermelo!AM134)</f>
        <v>0</v>
      </c>
      <c r="AN134" s="12">
        <f>SUM(Gosforth:Ermelo!AN134)</f>
        <v>0</v>
      </c>
      <c r="AO134" s="12">
        <f>SUM(Gosforth:Ermelo!AO134)</f>
        <v>0</v>
      </c>
      <c r="AP134" s="12">
        <f>SUM(Gosforth:Ermelo!AP134)</f>
        <v>0</v>
      </c>
      <c r="AQ134" s="12">
        <f>SUM(Gosforth:Ermelo!AQ134)</f>
        <v>0</v>
      </c>
      <c r="AR134" s="12">
        <f>SUM(Gosforth:Ermelo!AR134)</f>
        <v>0</v>
      </c>
      <c r="AS134" s="13">
        <f>SUM(Gosforth:Ermelo!AS134)</f>
        <v>0</v>
      </c>
      <c r="AT134" s="14">
        <f>SUM(Gosforth:Ermelo!AT134)</f>
        <v>0</v>
      </c>
      <c r="AU134" s="12">
        <f>SUM(Gosforth:Ermelo!AU134)</f>
        <v>0</v>
      </c>
      <c r="AV134" s="12">
        <f>SUM(Gosforth:Ermelo!AV134)</f>
        <v>0</v>
      </c>
      <c r="AW134" s="12">
        <f>SUM(Gosforth:Ermelo!AW134)</f>
        <v>0</v>
      </c>
      <c r="AX134" s="12">
        <f>SUM(Gosforth:Ermelo!AX134)</f>
        <v>0</v>
      </c>
      <c r="AY134" s="12">
        <f>SUM(Gosforth:Ermelo!AY134)</f>
        <v>0</v>
      </c>
      <c r="AZ134" s="12">
        <f>SUM(Gosforth:Ermelo!AZ134)</f>
        <v>0</v>
      </c>
      <c r="BA134" s="12">
        <f>SUM(Gosforth:Ermelo!BA134)</f>
        <v>0</v>
      </c>
      <c r="BB134" s="12">
        <f>SUM(Gosforth:Ermelo!BB134)</f>
        <v>0</v>
      </c>
      <c r="BC134" s="12">
        <f>SUM(Gosforth:Ermelo!BC134)</f>
        <v>0</v>
      </c>
      <c r="BD134" s="12">
        <f>SUM(Gosforth:Ermelo!BD134)</f>
        <v>0</v>
      </c>
      <c r="BE134" s="13">
        <f>SUM(Gosforth:Ermelo!BE134)</f>
        <v>0</v>
      </c>
      <c r="BF134" s="14">
        <f>SUM(Gosforth:Ermelo!BF134)</f>
        <v>0</v>
      </c>
      <c r="BG134" s="12">
        <f>SUM(Gosforth:Ermelo!BG134)</f>
        <v>0</v>
      </c>
      <c r="BH134" s="12">
        <f>SUM(Gosforth:Ermelo!BH134)</f>
        <v>0</v>
      </c>
      <c r="BI134" s="12">
        <f>SUM(Gosforth:Ermelo!BI134)</f>
        <v>0</v>
      </c>
      <c r="BJ134" s="12">
        <f>SUM(Gosforth:Ermelo!BJ134)</f>
        <v>0</v>
      </c>
      <c r="BK134" s="12">
        <f>SUM(Gosforth:Ermelo!BK134)</f>
        <v>0</v>
      </c>
      <c r="BL134" s="12">
        <f>SUM(Gosforth:Ermelo!BL134)</f>
        <v>0</v>
      </c>
      <c r="BM134" s="12">
        <f>SUM(Gosforth:Ermelo!BM134)</f>
        <v>0</v>
      </c>
      <c r="BN134" s="12">
        <f>SUM(Gosforth:Ermelo!BN134)</f>
        <v>0</v>
      </c>
      <c r="BO134" s="12">
        <f>SUM(Gosforth:Ermelo!BO134)</f>
        <v>0</v>
      </c>
      <c r="BP134" s="12">
        <f>SUM(Gosforth:Ermelo!BP134)</f>
        <v>0</v>
      </c>
      <c r="BQ134" s="13">
        <f>SUM(Gosforth:Ermelo!BQ134)</f>
        <v>0</v>
      </c>
      <c r="BR134" s="14">
        <f>SUM(Gosforth:Ermelo!BR134)</f>
        <v>0</v>
      </c>
      <c r="BS134" s="12">
        <f>SUM(Gosforth:Ermelo!BS134)</f>
        <v>0</v>
      </c>
      <c r="BT134" s="12">
        <f>SUM(Gosforth:Ermelo!BT134)</f>
        <v>0</v>
      </c>
      <c r="BU134" s="12">
        <f>SUM(Gosforth:Ermelo!BU134)</f>
        <v>0</v>
      </c>
      <c r="BV134" s="12">
        <f>SUM(Gosforth:Ermelo!BV134)</f>
        <v>0</v>
      </c>
      <c r="BW134" s="12">
        <f>SUM(Gosforth:Ermelo!BW134)</f>
        <v>0</v>
      </c>
      <c r="BX134" s="12">
        <f>SUM(Gosforth:Ermelo!BX134)</f>
        <v>0</v>
      </c>
      <c r="BY134" s="12">
        <f>SUM(Gosforth:Ermelo!BY134)</f>
        <v>0</v>
      </c>
      <c r="BZ134" s="12">
        <f>SUM(Gosforth:Ermelo!BZ134)</f>
        <v>0</v>
      </c>
      <c r="CA134" s="12">
        <f>SUM(Gosforth:Ermelo!CA134)</f>
        <v>0</v>
      </c>
      <c r="CB134" s="12">
        <f>SUM(Gosforth:Ermelo!CB134)</f>
        <v>0</v>
      </c>
      <c r="CC134" s="13">
        <f>SUM(Gosforth:Ermelo!CC134)</f>
        <v>0</v>
      </c>
    </row>
    <row r="135" spans="1:81" ht="15">
      <c r="A135" s="141"/>
      <c r="B135" s="61" t="s">
        <v>249</v>
      </c>
      <c r="C135" s="66" t="s">
        <v>250</v>
      </c>
      <c r="D135" s="74" t="s">
        <v>128</v>
      </c>
      <c r="E135" s="74">
        <f>SUM(Gosforth:Ermelo!E135)</f>
        <v>5</v>
      </c>
      <c r="F135" s="227" t="b">
        <f>(Gosforth!G135+Dalpark!G135+Leandra!G135+Trichardt!G135+Ermelo!G135)=G135</f>
        <v>1</v>
      </c>
      <c r="G135" s="122">
        <f t="shared" si="61"/>
        <v>0</v>
      </c>
      <c r="H135" s="120">
        <f>SUM(Gosforth:Ermelo!H135)</f>
        <v>0</v>
      </c>
      <c r="I135" s="13">
        <f>SUM(Gosforth:Ermelo!I135)</f>
        <v>0</v>
      </c>
      <c r="J135" s="120">
        <f>SUM(Gosforth:Ermelo!J135)</f>
        <v>0</v>
      </c>
      <c r="K135" s="12">
        <f>SUM(Gosforth:Ermelo!K135)</f>
        <v>0</v>
      </c>
      <c r="L135" s="12">
        <f>SUM(Gosforth:Ermelo!L135)</f>
        <v>0</v>
      </c>
      <c r="M135" s="12">
        <f>SUM(Gosforth:Ermelo!M135)</f>
        <v>0</v>
      </c>
      <c r="N135" s="12">
        <f>SUM(Gosforth:Ermelo!N135)</f>
        <v>0</v>
      </c>
      <c r="O135" s="12">
        <f>SUM(Gosforth:Ermelo!O135)</f>
        <v>0</v>
      </c>
      <c r="P135" s="12">
        <f>SUM(Gosforth:Ermelo!P135)</f>
        <v>0</v>
      </c>
      <c r="Q135" s="12">
        <f>SUM(Gosforth:Ermelo!Q135)</f>
        <v>0</v>
      </c>
      <c r="R135" s="12">
        <f>SUM(Gosforth:Ermelo!R135)</f>
        <v>0</v>
      </c>
      <c r="S135" s="12">
        <f>SUM(Gosforth:Ermelo!S135)</f>
        <v>0</v>
      </c>
      <c r="T135" s="12">
        <f>SUM(Gosforth:Ermelo!T135)</f>
        <v>0</v>
      </c>
      <c r="U135" s="13">
        <f>SUM(Gosforth:Ermelo!U135)</f>
        <v>0</v>
      </c>
      <c r="V135" s="14">
        <f>SUM(Gosforth:Ermelo!V135)</f>
        <v>0</v>
      </c>
      <c r="W135" s="12">
        <f>SUM(Gosforth:Ermelo!W135)</f>
        <v>0</v>
      </c>
      <c r="X135" s="12">
        <f>SUM(Gosforth:Ermelo!X135)</f>
        <v>0</v>
      </c>
      <c r="Y135" s="12">
        <f>SUM(Gosforth:Ermelo!Y135)</f>
        <v>0</v>
      </c>
      <c r="Z135" s="12">
        <f>SUM(Gosforth:Ermelo!Z135)</f>
        <v>0</v>
      </c>
      <c r="AA135" s="12">
        <f>SUM(Gosforth:Ermelo!AA135)</f>
        <v>0</v>
      </c>
      <c r="AB135" s="12">
        <f>SUM(Gosforth:Ermelo!AB135)</f>
        <v>0</v>
      </c>
      <c r="AC135" s="12">
        <f>SUM(Gosforth:Ermelo!AC135)</f>
        <v>0</v>
      </c>
      <c r="AD135" s="12">
        <f>SUM(Gosforth:Ermelo!AD135)</f>
        <v>0</v>
      </c>
      <c r="AE135" s="12">
        <f>SUM(Gosforth:Ermelo!AE135)</f>
        <v>0</v>
      </c>
      <c r="AF135" s="12">
        <f>SUM(Gosforth:Ermelo!AF135)</f>
        <v>0</v>
      </c>
      <c r="AG135" s="13">
        <f>SUM(Gosforth:Ermelo!AG135)</f>
        <v>0</v>
      </c>
      <c r="AH135" s="14">
        <f>SUM(Gosforth:Ermelo!AH135)</f>
        <v>0</v>
      </c>
      <c r="AI135" s="12">
        <f>SUM(Gosforth:Ermelo!AI135)</f>
        <v>0</v>
      </c>
      <c r="AJ135" s="12">
        <f>SUM(Gosforth:Ermelo!AJ135)</f>
        <v>0</v>
      </c>
      <c r="AK135" s="12">
        <f>SUM(Gosforth:Ermelo!AK135)</f>
        <v>0</v>
      </c>
      <c r="AL135" s="12">
        <f>SUM(Gosforth:Ermelo!AL135)</f>
        <v>0</v>
      </c>
      <c r="AM135" s="12">
        <f>SUM(Gosforth:Ermelo!AM135)</f>
        <v>0</v>
      </c>
      <c r="AN135" s="12">
        <f>SUM(Gosforth:Ermelo!AN135)</f>
        <v>0</v>
      </c>
      <c r="AO135" s="12">
        <f>SUM(Gosforth:Ermelo!AO135)</f>
        <v>0</v>
      </c>
      <c r="AP135" s="12">
        <f>SUM(Gosforth:Ermelo!AP135)</f>
        <v>0</v>
      </c>
      <c r="AQ135" s="12">
        <f>SUM(Gosforth:Ermelo!AQ135)</f>
        <v>0</v>
      </c>
      <c r="AR135" s="12">
        <f>SUM(Gosforth:Ermelo!AR135)</f>
        <v>0</v>
      </c>
      <c r="AS135" s="13">
        <f>SUM(Gosforth:Ermelo!AS135)</f>
        <v>0</v>
      </c>
      <c r="AT135" s="14">
        <f>SUM(Gosforth:Ermelo!AT135)</f>
        <v>0</v>
      </c>
      <c r="AU135" s="12">
        <f>SUM(Gosforth:Ermelo!AU135)</f>
        <v>0</v>
      </c>
      <c r="AV135" s="12">
        <f>SUM(Gosforth:Ermelo!AV135)</f>
        <v>0</v>
      </c>
      <c r="AW135" s="12">
        <f>SUM(Gosforth:Ermelo!AW135)</f>
        <v>0</v>
      </c>
      <c r="AX135" s="12">
        <f>SUM(Gosforth:Ermelo!AX135)</f>
        <v>0</v>
      </c>
      <c r="AY135" s="12">
        <f>SUM(Gosforth:Ermelo!AY135)</f>
        <v>0</v>
      </c>
      <c r="AZ135" s="12">
        <f>SUM(Gosforth:Ermelo!AZ135)</f>
        <v>0</v>
      </c>
      <c r="BA135" s="12">
        <f>SUM(Gosforth:Ermelo!BA135)</f>
        <v>0</v>
      </c>
      <c r="BB135" s="12">
        <f>SUM(Gosforth:Ermelo!BB135)</f>
        <v>0</v>
      </c>
      <c r="BC135" s="12">
        <f>SUM(Gosforth:Ermelo!BC135)</f>
        <v>0</v>
      </c>
      <c r="BD135" s="12">
        <f>SUM(Gosforth:Ermelo!BD135)</f>
        <v>0</v>
      </c>
      <c r="BE135" s="13">
        <f>SUM(Gosforth:Ermelo!BE135)</f>
        <v>0</v>
      </c>
      <c r="BF135" s="14">
        <f>SUM(Gosforth:Ermelo!BF135)</f>
        <v>0</v>
      </c>
      <c r="BG135" s="12">
        <f>SUM(Gosforth:Ermelo!BG135)</f>
        <v>0</v>
      </c>
      <c r="BH135" s="12">
        <f>SUM(Gosforth:Ermelo!BH135)</f>
        <v>0</v>
      </c>
      <c r="BI135" s="12">
        <f>SUM(Gosforth:Ermelo!BI135)</f>
        <v>0</v>
      </c>
      <c r="BJ135" s="12">
        <f>SUM(Gosforth:Ermelo!BJ135)</f>
        <v>0</v>
      </c>
      <c r="BK135" s="12">
        <f>SUM(Gosforth:Ermelo!BK135)</f>
        <v>0</v>
      </c>
      <c r="BL135" s="12">
        <f>SUM(Gosforth:Ermelo!BL135)</f>
        <v>0</v>
      </c>
      <c r="BM135" s="12">
        <f>SUM(Gosforth:Ermelo!BM135)</f>
        <v>0</v>
      </c>
      <c r="BN135" s="12">
        <f>SUM(Gosforth:Ermelo!BN135)</f>
        <v>0</v>
      </c>
      <c r="BO135" s="12">
        <f>SUM(Gosforth:Ermelo!BO135)</f>
        <v>0</v>
      </c>
      <c r="BP135" s="12">
        <f>SUM(Gosforth:Ermelo!BP135)</f>
        <v>0</v>
      </c>
      <c r="BQ135" s="13">
        <f>SUM(Gosforth:Ermelo!BQ135)</f>
        <v>0</v>
      </c>
      <c r="BR135" s="14">
        <f>SUM(Gosforth:Ermelo!BR135)</f>
        <v>0</v>
      </c>
      <c r="BS135" s="12">
        <f>SUM(Gosforth:Ermelo!BS135)</f>
        <v>0</v>
      </c>
      <c r="BT135" s="12">
        <f>SUM(Gosforth:Ermelo!BT135)</f>
        <v>0</v>
      </c>
      <c r="BU135" s="12">
        <f>SUM(Gosforth:Ermelo!BU135)</f>
        <v>0</v>
      </c>
      <c r="BV135" s="12">
        <f>SUM(Gosforth:Ermelo!BV135)</f>
        <v>0</v>
      </c>
      <c r="BW135" s="12">
        <f>SUM(Gosforth:Ermelo!BW135)</f>
        <v>0</v>
      </c>
      <c r="BX135" s="12">
        <f>SUM(Gosforth:Ermelo!BX135)</f>
        <v>0</v>
      </c>
      <c r="BY135" s="12">
        <f>SUM(Gosforth:Ermelo!BY135)</f>
        <v>0</v>
      </c>
      <c r="BZ135" s="12">
        <f>SUM(Gosforth:Ermelo!BZ135)</f>
        <v>0</v>
      </c>
      <c r="CA135" s="12">
        <f>SUM(Gosforth:Ermelo!CA135)</f>
        <v>0</v>
      </c>
      <c r="CB135" s="12">
        <f>SUM(Gosforth:Ermelo!CB135)</f>
        <v>0</v>
      </c>
      <c r="CC135" s="13">
        <f>SUM(Gosforth:Ermelo!CC135)</f>
        <v>0</v>
      </c>
    </row>
    <row r="136" spans="1:81" ht="26" customHeight="1">
      <c r="A136" s="141"/>
      <c r="B136" s="61" t="s">
        <v>251</v>
      </c>
      <c r="C136" s="66" t="s">
        <v>252</v>
      </c>
      <c r="D136" s="74" t="s">
        <v>128</v>
      </c>
      <c r="E136" s="74">
        <f>SUM(Gosforth:Ermelo!E136)</f>
        <v>5</v>
      </c>
      <c r="F136" s="227" t="b">
        <f>(Gosforth!G136+Dalpark!G136+Leandra!G136+Trichardt!G136+Ermelo!G136)=G136</f>
        <v>1</v>
      </c>
      <c r="G136" s="122">
        <f t="shared" si="61"/>
        <v>0</v>
      </c>
      <c r="H136" s="120">
        <f>SUM(Gosforth:Ermelo!H136)</f>
        <v>0</v>
      </c>
      <c r="I136" s="13">
        <f>SUM(Gosforth:Ermelo!I136)</f>
        <v>0</v>
      </c>
      <c r="J136" s="120">
        <f>SUM(Gosforth:Ermelo!J136)</f>
        <v>0</v>
      </c>
      <c r="K136" s="12">
        <f>SUM(Gosforth:Ermelo!K136)</f>
        <v>0</v>
      </c>
      <c r="L136" s="12">
        <f>SUM(Gosforth:Ermelo!L136)</f>
        <v>0</v>
      </c>
      <c r="M136" s="12">
        <f>SUM(Gosforth:Ermelo!M136)</f>
        <v>0</v>
      </c>
      <c r="N136" s="12">
        <f>SUM(Gosforth:Ermelo!N136)</f>
        <v>0</v>
      </c>
      <c r="O136" s="12">
        <f>SUM(Gosforth:Ermelo!O136)</f>
        <v>0</v>
      </c>
      <c r="P136" s="12">
        <f>SUM(Gosforth:Ermelo!P136)</f>
        <v>0</v>
      </c>
      <c r="Q136" s="12">
        <f>SUM(Gosforth:Ermelo!Q136)</f>
        <v>0</v>
      </c>
      <c r="R136" s="12">
        <f>SUM(Gosforth:Ermelo!R136)</f>
        <v>0</v>
      </c>
      <c r="S136" s="12">
        <f>SUM(Gosforth:Ermelo!S136)</f>
        <v>0</v>
      </c>
      <c r="T136" s="12">
        <f>SUM(Gosforth:Ermelo!T136)</f>
        <v>0</v>
      </c>
      <c r="U136" s="13">
        <f>SUM(Gosforth:Ermelo!U136)</f>
        <v>0</v>
      </c>
      <c r="V136" s="14">
        <f>SUM(Gosforth:Ermelo!V136)</f>
        <v>0</v>
      </c>
      <c r="W136" s="12">
        <f>SUM(Gosforth:Ermelo!W136)</f>
        <v>0</v>
      </c>
      <c r="X136" s="12">
        <f>SUM(Gosforth:Ermelo!X136)</f>
        <v>0</v>
      </c>
      <c r="Y136" s="12">
        <f>SUM(Gosforth:Ermelo!Y136)</f>
        <v>0</v>
      </c>
      <c r="Z136" s="12">
        <f>SUM(Gosforth:Ermelo!Z136)</f>
        <v>0</v>
      </c>
      <c r="AA136" s="12">
        <f>SUM(Gosforth:Ermelo!AA136)</f>
        <v>0</v>
      </c>
      <c r="AB136" s="12">
        <f>SUM(Gosforth:Ermelo!AB136)</f>
        <v>0</v>
      </c>
      <c r="AC136" s="12">
        <f>SUM(Gosforth:Ermelo!AC136)</f>
        <v>0</v>
      </c>
      <c r="AD136" s="12">
        <f>SUM(Gosforth:Ermelo!AD136)</f>
        <v>0</v>
      </c>
      <c r="AE136" s="12">
        <f>SUM(Gosforth:Ermelo!AE136)</f>
        <v>0</v>
      </c>
      <c r="AF136" s="12">
        <f>SUM(Gosforth:Ermelo!AF136)</f>
        <v>0</v>
      </c>
      <c r="AG136" s="13">
        <f>SUM(Gosforth:Ermelo!AG136)</f>
        <v>0</v>
      </c>
      <c r="AH136" s="14">
        <f>SUM(Gosforth:Ermelo!AH136)</f>
        <v>0</v>
      </c>
      <c r="AI136" s="12">
        <f>SUM(Gosforth:Ermelo!AI136)</f>
        <v>0</v>
      </c>
      <c r="AJ136" s="12">
        <f>SUM(Gosforth:Ermelo!AJ136)</f>
        <v>0</v>
      </c>
      <c r="AK136" s="12">
        <f>SUM(Gosforth:Ermelo!AK136)</f>
        <v>0</v>
      </c>
      <c r="AL136" s="12">
        <f>SUM(Gosforth:Ermelo!AL136)</f>
        <v>0</v>
      </c>
      <c r="AM136" s="12">
        <f>SUM(Gosforth:Ermelo!AM136)</f>
        <v>0</v>
      </c>
      <c r="AN136" s="12">
        <f>SUM(Gosforth:Ermelo!AN136)</f>
        <v>0</v>
      </c>
      <c r="AO136" s="12">
        <f>SUM(Gosforth:Ermelo!AO136)</f>
        <v>0</v>
      </c>
      <c r="AP136" s="12">
        <f>SUM(Gosforth:Ermelo!AP136)</f>
        <v>0</v>
      </c>
      <c r="AQ136" s="12">
        <f>SUM(Gosforth:Ermelo!AQ136)</f>
        <v>0</v>
      </c>
      <c r="AR136" s="12">
        <f>SUM(Gosforth:Ermelo!AR136)</f>
        <v>0</v>
      </c>
      <c r="AS136" s="13">
        <f>SUM(Gosforth:Ermelo!AS136)</f>
        <v>0</v>
      </c>
      <c r="AT136" s="14">
        <f>SUM(Gosforth:Ermelo!AT136)</f>
        <v>0</v>
      </c>
      <c r="AU136" s="12">
        <f>SUM(Gosforth:Ermelo!AU136)</f>
        <v>0</v>
      </c>
      <c r="AV136" s="12">
        <f>SUM(Gosforth:Ermelo!AV136)</f>
        <v>0</v>
      </c>
      <c r="AW136" s="12">
        <f>SUM(Gosforth:Ermelo!AW136)</f>
        <v>0</v>
      </c>
      <c r="AX136" s="12">
        <f>SUM(Gosforth:Ermelo!AX136)</f>
        <v>0</v>
      </c>
      <c r="AY136" s="12">
        <f>SUM(Gosforth:Ermelo!AY136)</f>
        <v>0</v>
      </c>
      <c r="AZ136" s="12">
        <f>SUM(Gosforth:Ermelo!AZ136)</f>
        <v>0</v>
      </c>
      <c r="BA136" s="12">
        <f>SUM(Gosforth:Ermelo!BA136)</f>
        <v>0</v>
      </c>
      <c r="BB136" s="12">
        <f>SUM(Gosforth:Ermelo!BB136)</f>
        <v>0</v>
      </c>
      <c r="BC136" s="12">
        <f>SUM(Gosforth:Ermelo!BC136)</f>
        <v>0</v>
      </c>
      <c r="BD136" s="12">
        <f>SUM(Gosforth:Ermelo!BD136)</f>
        <v>0</v>
      </c>
      <c r="BE136" s="13">
        <f>SUM(Gosforth:Ermelo!BE136)</f>
        <v>0</v>
      </c>
      <c r="BF136" s="14">
        <f>SUM(Gosforth:Ermelo!BF136)</f>
        <v>0</v>
      </c>
      <c r="BG136" s="12">
        <f>SUM(Gosforth:Ermelo!BG136)</f>
        <v>0</v>
      </c>
      <c r="BH136" s="12">
        <f>SUM(Gosforth:Ermelo!BH136)</f>
        <v>0</v>
      </c>
      <c r="BI136" s="12">
        <f>SUM(Gosforth:Ermelo!BI136)</f>
        <v>0</v>
      </c>
      <c r="BJ136" s="12">
        <f>SUM(Gosforth:Ermelo!BJ136)</f>
        <v>0</v>
      </c>
      <c r="BK136" s="12">
        <f>SUM(Gosforth:Ermelo!BK136)</f>
        <v>0</v>
      </c>
      <c r="BL136" s="12">
        <f>SUM(Gosforth:Ermelo!BL136)</f>
        <v>0</v>
      </c>
      <c r="BM136" s="12">
        <f>SUM(Gosforth:Ermelo!BM136)</f>
        <v>0</v>
      </c>
      <c r="BN136" s="12">
        <f>SUM(Gosforth:Ermelo!BN136)</f>
        <v>0</v>
      </c>
      <c r="BO136" s="12">
        <f>SUM(Gosforth:Ermelo!BO136)</f>
        <v>0</v>
      </c>
      <c r="BP136" s="12">
        <f>SUM(Gosforth:Ermelo!BP136)</f>
        <v>0</v>
      </c>
      <c r="BQ136" s="13">
        <f>SUM(Gosforth:Ermelo!BQ136)</f>
        <v>0</v>
      </c>
      <c r="BR136" s="14">
        <f>SUM(Gosforth:Ermelo!BR136)</f>
        <v>0</v>
      </c>
      <c r="BS136" s="12">
        <f>SUM(Gosforth:Ermelo!BS136)</f>
        <v>0</v>
      </c>
      <c r="BT136" s="12">
        <f>SUM(Gosforth:Ermelo!BT136)</f>
        <v>0</v>
      </c>
      <c r="BU136" s="12">
        <f>SUM(Gosforth:Ermelo!BU136)</f>
        <v>0</v>
      </c>
      <c r="BV136" s="12">
        <f>SUM(Gosforth:Ermelo!BV136)</f>
        <v>0</v>
      </c>
      <c r="BW136" s="12">
        <f>SUM(Gosforth:Ermelo!BW136)</f>
        <v>0</v>
      </c>
      <c r="BX136" s="12">
        <f>SUM(Gosforth:Ermelo!BX136)</f>
        <v>0</v>
      </c>
      <c r="BY136" s="12">
        <f>SUM(Gosforth:Ermelo!BY136)</f>
        <v>0</v>
      </c>
      <c r="BZ136" s="12">
        <f>SUM(Gosforth:Ermelo!BZ136)</f>
        <v>0</v>
      </c>
      <c r="CA136" s="12">
        <f>SUM(Gosforth:Ermelo!CA136)</f>
        <v>0</v>
      </c>
      <c r="CB136" s="12">
        <f>SUM(Gosforth:Ermelo!CB136)</f>
        <v>0</v>
      </c>
      <c r="CC136" s="13">
        <f>SUM(Gosforth:Ermelo!CC136)</f>
        <v>0</v>
      </c>
    </row>
    <row r="137" spans="1:81" ht="15">
      <c r="A137" s="141"/>
      <c r="B137" s="61" t="s">
        <v>253</v>
      </c>
      <c r="C137" s="66" t="s">
        <v>254</v>
      </c>
      <c r="D137" s="74" t="s">
        <v>128</v>
      </c>
      <c r="E137" s="74">
        <f>SUM(Gosforth:Ermelo!E137)</f>
        <v>5</v>
      </c>
      <c r="F137" s="227" t="b">
        <f>(Gosforth!G137+Dalpark!G137+Leandra!G137+Trichardt!G137+Ermelo!G137)=G137</f>
        <v>1</v>
      </c>
      <c r="G137" s="122">
        <f t="shared" si="61"/>
        <v>0</v>
      </c>
      <c r="H137" s="120">
        <f>SUM(Gosforth:Ermelo!H137)</f>
        <v>0</v>
      </c>
      <c r="I137" s="13">
        <f>SUM(Gosforth:Ermelo!I137)</f>
        <v>0</v>
      </c>
      <c r="J137" s="120">
        <f>SUM(Gosforth:Ermelo!J137)</f>
        <v>0</v>
      </c>
      <c r="K137" s="12">
        <f>SUM(Gosforth:Ermelo!K137)</f>
        <v>0</v>
      </c>
      <c r="L137" s="12">
        <f>SUM(Gosforth:Ermelo!L137)</f>
        <v>0</v>
      </c>
      <c r="M137" s="12">
        <f>SUM(Gosforth:Ermelo!M137)</f>
        <v>0</v>
      </c>
      <c r="N137" s="12">
        <f>SUM(Gosforth:Ermelo!N137)</f>
        <v>0</v>
      </c>
      <c r="O137" s="12">
        <f>SUM(Gosforth:Ermelo!O137)</f>
        <v>0</v>
      </c>
      <c r="P137" s="12">
        <f>SUM(Gosforth:Ermelo!P137)</f>
        <v>0</v>
      </c>
      <c r="Q137" s="12">
        <f>SUM(Gosforth:Ermelo!Q137)</f>
        <v>0</v>
      </c>
      <c r="R137" s="12">
        <f>SUM(Gosforth:Ermelo!R137)</f>
        <v>0</v>
      </c>
      <c r="S137" s="12">
        <f>SUM(Gosforth:Ermelo!S137)</f>
        <v>0</v>
      </c>
      <c r="T137" s="12">
        <f>SUM(Gosforth:Ermelo!T137)</f>
        <v>0</v>
      </c>
      <c r="U137" s="13">
        <f>SUM(Gosforth:Ermelo!U137)</f>
        <v>0</v>
      </c>
      <c r="V137" s="14">
        <f>SUM(Gosforth:Ermelo!V137)</f>
        <v>0</v>
      </c>
      <c r="W137" s="12">
        <f>SUM(Gosforth:Ermelo!W137)</f>
        <v>0</v>
      </c>
      <c r="X137" s="12">
        <f>SUM(Gosforth:Ermelo!X137)</f>
        <v>0</v>
      </c>
      <c r="Y137" s="12">
        <f>SUM(Gosforth:Ermelo!Y137)</f>
        <v>0</v>
      </c>
      <c r="Z137" s="12">
        <f>SUM(Gosforth:Ermelo!Z137)</f>
        <v>0</v>
      </c>
      <c r="AA137" s="12">
        <f>SUM(Gosforth:Ermelo!AA137)</f>
        <v>0</v>
      </c>
      <c r="AB137" s="12">
        <f>SUM(Gosforth:Ermelo!AB137)</f>
        <v>0</v>
      </c>
      <c r="AC137" s="12">
        <f>SUM(Gosforth:Ermelo!AC137)</f>
        <v>0</v>
      </c>
      <c r="AD137" s="12">
        <f>SUM(Gosforth:Ermelo!AD137)</f>
        <v>0</v>
      </c>
      <c r="AE137" s="12">
        <f>SUM(Gosforth:Ermelo!AE137)</f>
        <v>0</v>
      </c>
      <c r="AF137" s="12">
        <f>SUM(Gosforth:Ermelo!AF137)</f>
        <v>0</v>
      </c>
      <c r="AG137" s="13">
        <f>SUM(Gosforth:Ermelo!AG137)</f>
        <v>0</v>
      </c>
      <c r="AH137" s="14">
        <f>SUM(Gosforth:Ermelo!AH137)</f>
        <v>0</v>
      </c>
      <c r="AI137" s="12">
        <f>SUM(Gosforth:Ermelo!AI137)</f>
        <v>0</v>
      </c>
      <c r="AJ137" s="12">
        <f>SUM(Gosforth:Ermelo!AJ137)</f>
        <v>0</v>
      </c>
      <c r="AK137" s="12">
        <f>SUM(Gosforth:Ermelo!AK137)</f>
        <v>0</v>
      </c>
      <c r="AL137" s="12">
        <f>SUM(Gosforth:Ermelo!AL137)</f>
        <v>0</v>
      </c>
      <c r="AM137" s="12">
        <f>SUM(Gosforth:Ermelo!AM137)</f>
        <v>0</v>
      </c>
      <c r="AN137" s="12">
        <f>SUM(Gosforth:Ermelo!AN137)</f>
        <v>0</v>
      </c>
      <c r="AO137" s="12">
        <f>SUM(Gosforth:Ermelo!AO137)</f>
        <v>0</v>
      </c>
      <c r="AP137" s="12">
        <f>SUM(Gosforth:Ermelo!AP137)</f>
        <v>0</v>
      </c>
      <c r="AQ137" s="12">
        <f>SUM(Gosforth:Ermelo!AQ137)</f>
        <v>0</v>
      </c>
      <c r="AR137" s="12">
        <f>SUM(Gosforth:Ermelo!AR137)</f>
        <v>0</v>
      </c>
      <c r="AS137" s="13">
        <f>SUM(Gosforth:Ermelo!AS137)</f>
        <v>0</v>
      </c>
      <c r="AT137" s="14">
        <f>SUM(Gosforth:Ermelo!AT137)</f>
        <v>0</v>
      </c>
      <c r="AU137" s="12">
        <f>SUM(Gosforth:Ermelo!AU137)</f>
        <v>0</v>
      </c>
      <c r="AV137" s="12">
        <f>SUM(Gosforth:Ermelo!AV137)</f>
        <v>0</v>
      </c>
      <c r="AW137" s="12">
        <f>SUM(Gosforth:Ermelo!AW137)</f>
        <v>0</v>
      </c>
      <c r="AX137" s="12">
        <f>SUM(Gosforth:Ermelo!AX137)</f>
        <v>0</v>
      </c>
      <c r="AY137" s="12">
        <f>SUM(Gosforth:Ermelo!AY137)</f>
        <v>0</v>
      </c>
      <c r="AZ137" s="12">
        <f>SUM(Gosforth:Ermelo!AZ137)</f>
        <v>0</v>
      </c>
      <c r="BA137" s="12">
        <f>SUM(Gosforth:Ermelo!BA137)</f>
        <v>0</v>
      </c>
      <c r="BB137" s="12">
        <f>SUM(Gosforth:Ermelo!BB137)</f>
        <v>0</v>
      </c>
      <c r="BC137" s="12">
        <f>SUM(Gosforth:Ermelo!BC137)</f>
        <v>0</v>
      </c>
      <c r="BD137" s="12">
        <f>SUM(Gosforth:Ermelo!BD137)</f>
        <v>0</v>
      </c>
      <c r="BE137" s="13">
        <f>SUM(Gosforth:Ermelo!BE137)</f>
        <v>0</v>
      </c>
      <c r="BF137" s="14">
        <f>SUM(Gosforth:Ermelo!BF137)</f>
        <v>0</v>
      </c>
      <c r="BG137" s="12">
        <f>SUM(Gosforth:Ermelo!BG137)</f>
        <v>0</v>
      </c>
      <c r="BH137" s="12">
        <f>SUM(Gosforth:Ermelo!BH137)</f>
        <v>0</v>
      </c>
      <c r="BI137" s="12">
        <f>SUM(Gosforth:Ermelo!BI137)</f>
        <v>0</v>
      </c>
      <c r="BJ137" s="12">
        <f>SUM(Gosforth:Ermelo!BJ137)</f>
        <v>0</v>
      </c>
      <c r="BK137" s="12">
        <f>SUM(Gosforth:Ermelo!BK137)</f>
        <v>0</v>
      </c>
      <c r="BL137" s="12">
        <f>SUM(Gosforth:Ermelo!BL137)</f>
        <v>0</v>
      </c>
      <c r="BM137" s="12">
        <f>SUM(Gosforth:Ermelo!BM137)</f>
        <v>0</v>
      </c>
      <c r="BN137" s="12">
        <f>SUM(Gosforth:Ermelo!BN137)</f>
        <v>0</v>
      </c>
      <c r="BO137" s="12">
        <f>SUM(Gosforth:Ermelo!BO137)</f>
        <v>0</v>
      </c>
      <c r="BP137" s="12">
        <f>SUM(Gosforth:Ermelo!BP137)</f>
        <v>0</v>
      </c>
      <c r="BQ137" s="13">
        <f>SUM(Gosforth:Ermelo!BQ137)</f>
        <v>0</v>
      </c>
      <c r="BR137" s="14">
        <f>SUM(Gosforth:Ermelo!BR137)</f>
        <v>0</v>
      </c>
      <c r="BS137" s="12">
        <f>SUM(Gosforth:Ermelo!BS137)</f>
        <v>0</v>
      </c>
      <c r="BT137" s="12">
        <f>SUM(Gosforth:Ermelo!BT137)</f>
        <v>0</v>
      </c>
      <c r="BU137" s="12">
        <f>SUM(Gosforth:Ermelo!BU137)</f>
        <v>0</v>
      </c>
      <c r="BV137" s="12">
        <f>SUM(Gosforth:Ermelo!BV137)</f>
        <v>0</v>
      </c>
      <c r="BW137" s="12">
        <f>SUM(Gosforth:Ermelo!BW137)</f>
        <v>0</v>
      </c>
      <c r="BX137" s="12">
        <f>SUM(Gosforth:Ermelo!BX137)</f>
        <v>0</v>
      </c>
      <c r="BY137" s="12">
        <f>SUM(Gosforth:Ermelo!BY137)</f>
        <v>0</v>
      </c>
      <c r="BZ137" s="12">
        <f>SUM(Gosforth:Ermelo!BZ137)</f>
        <v>0</v>
      </c>
      <c r="CA137" s="12">
        <f>SUM(Gosforth:Ermelo!CA137)</f>
        <v>0</v>
      </c>
      <c r="CB137" s="12">
        <f>SUM(Gosforth:Ermelo!CB137)</f>
        <v>0</v>
      </c>
      <c r="CC137" s="13">
        <f>SUM(Gosforth:Ermelo!CC137)</f>
        <v>0</v>
      </c>
    </row>
    <row r="138" spans="1:81" ht="15">
      <c r="A138" s="141"/>
      <c r="B138" s="61" t="s">
        <v>255</v>
      </c>
      <c r="C138" s="66" t="s">
        <v>256</v>
      </c>
      <c r="D138" s="74" t="s">
        <v>128</v>
      </c>
      <c r="E138" s="74">
        <f>SUM(Gosforth:Ermelo!E138)</f>
        <v>5</v>
      </c>
      <c r="F138" s="227" t="b">
        <f>(Gosforth!G138+Dalpark!G138+Leandra!G138+Trichardt!G138+Ermelo!G138)=G138</f>
        <v>1</v>
      </c>
      <c r="G138" s="122">
        <f t="shared" si="61"/>
        <v>0</v>
      </c>
      <c r="H138" s="120">
        <f>SUM(Gosforth:Ermelo!H138)</f>
        <v>0</v>
      </c>
      <c r="I138" s="13">
        <f>SUM(Gosforth:Ermelo!I138)</f>
        <v>0</v>
      </c>
      <c r="J138" s="120">
        <f>SUM(Gosforth:Ermelo!J138)</f>
        <v>0</v>
      </c>
      <c r="K138" s="12">
        <f>SUM(Gosforth:Ermelo!K138)</f>
        <v>0</v>
      </c>
      <c r="L138" s="12">
        <f>SUM(Gosforth:Ermelo!L138)</f>
        <v>0</v>
      </c>
      <c r="M138" s="12">
        <f>SUM(Gosforth:Ermelo!M138)</f>
        <v>0</v>
      </c>
      <c r="N138" s="12">
        <f>SUM(Gosforth:Ermelo!N138)</f>
        <v>0</v>
      </c>
      <c r="O138" s="12">
        <f>SUM(Gosforth:Ermelo!O138)</f>
        <v>0</v>
      </c>
      <c r="P138" s="12">
        <f>SUM(Gosforth:Ermelo!P138)</f>
        <v>0</v>
      </c>
      <c r="Q138" s="12">
        <f>SUM(Gosforth:Ermelo!Q138)</f>
        <v>0</v>
      </c>
      <c r="R138" s="12">
        <f>SUM(Gosforth:Ermelo!R138)</f>
        <v>0</v>
      </c>
      <c r="S138" s="12">
        <f>SUM(Gosforth:Ermelo!S138)</f>
        <v>0</v>
      </c>
      <c r="T138" s="12">
        <f>SUM(Gosforth:Ermelo!T138)</f>
        <v>0</v>
      </c>
      <c r="U138" s="13">
        <f>SUM(Gosforth:Ermelo!U138)</f>
        <v>0</v>
      </c>
      <c r="V138" s="14">
        <f>SUM(Gosforth:Ermelo!V138)</f>
        <v>0</v>
      </c>
      <c r="W138" s="12">
        <f>SUM(Gosforth:Ermelo!W138)</f>
        <v>0</v>
      </c>
      <c r="X138" s="12">
        <f>SUM(Gosforth:Ermelo!X138)</f>
        <v>0</v>
      </c>
      <c r="Y138" s="12">
        <f>SUM(Gosforth:Ermelo!Y138)</f>
        <v>0</v>
      </c>
      <c r="Z138" s="12">
        <f>SUM(Gosforth:Ermelo!Z138)</f>
        <v>0</v>
      </c>
      <c r="AA138" s="12">
        <f>SUM(Gosforth:Ermelo!AA138)</f>
        <v>0</v>
      </c>
      <c r="AB138" s="12">
        <f>SUM(Gosforth:Ermelo!AB138)</f>
        <v>0</v>
      </c>
      <c r="AC138" s="12">
        <f>SUM(Gosforth:Ermelo!AC138)</f>
        <v>0</v>
      </c>
      <c r="AD138" s="12">
        <f>SUM(Gosforth:Ermelo!AD138)</f>
        <v>0</v>
      </c>
      <c r="AE138" s="12">
        <f>SUM(Gosforth:Ermelo!AE138)</f>
        <v>0</v>
      </c>
      <c r="AF138" s="12">
        <f>SUM(Gosforth:Ermelo!AF138)</f>
        <v>0</v>
      </c>
      <c r="AG138" s="13">
        <f>SUM(Gosforth:Ermelo!AG138)</f>
        <v>0</v>
      </c>
      <c r="AH138" s="14">
        <f>SUM(Gosforth:Ermelo!AH138)</f>
        <v>0</v>
      </c>
      <c r="AI138" s="12">
        <f>SUM(Gosforth:Ermelo!AI138)</f>
        <v>0</v>
      </c>
      <c r="AJ138" s="12">
        <f>SUM(Gosforth:Ermelo!AJ138)</f>
        <v>0</v>
      </c>
      <c r="AK138" s="12">
        <f>SUM(Gosforth:Ermelo!AK138)</f>
        <v>0</v>
      </c>
      <c r="AL138" s="12">
        <f>SUM(Gosforth:Ermelo!AL138)</f>
        <v>0</v>
      </c>
      <c r="AM138" s="12">
        <f>SUM(Gosforth:Ermelo!AM138)</f>
        <v>0</v>
      </c>
      <c r="AN138" s="12">
        <f>SUM(Gosforth:Ermelo!AN138)</f>
        <v>0</v>
      </c>
      <c r="AO138" s="12">
        <f>SUM(Gosforth:Ermelo!AO138)</f>
        <v>0</v>
      </c>
      <c r="AP138" s="12">
        <f>SUM(Gosforth:Ermelo!AP138)</f>
        <v>0</v>
      </c>
      <c r="AQ138" s="12">
        <f>SUM(Gosforth:Ermelo!AQ138)</f>
        <v>0</v>
      </c>
      <c r="AR138" s="12">
        <f>SUM(Gosforth:Ermelo!AR138)</f>
        <v>0</v>
      </c>
      <c r="AS138" s="13">
        <f>SUM(Gosforth:Ermelo!AS138)</f>
        <v>0</v>
      </c>
      <c r="AT138" s="14">
        <f>SUM(Gosforth:Ermelo!AT138)</f>
        <v>0</v>
      </c>
      <c r="AU138" s="12">
        <f>SUM(Gosforth:Ermelo!AU138)</f>
        <v>0</v>
      </c>
      <c r="AV138" s="12">
        <f>SUM(Gosforth:Ermelo!AV138)</f>
        <v>0</v>
      </c>
      <c r="AW138" s="12">
        <f>SUM(Gosforth:Ermelo!AW138)</f>
        <v>0</v>
      </c>
      <c r="AX138" s="12">
        <f>SUM(Gosforth:Ermelo!AX138)</f>
        <v>0</v>
      </c>
      <c r="AY138" s="12">
        <f>SUM(Gosforth:Ermelo!AY138)</f>
        <v>0</v>
      </c>
      <c r="AZ138" s="12">
        <f>SUM(Gosforth:Ermelo!AZ138)</f>
        <v>0</v>
      </c>
      <c r="BA138" s="12">
        <f>SUM(Gosforth:Ermelo!BA138)</f>
        <v>0</v>
      </c>
      <c r="BB138" s="12">
        <f>SUM(Gosforth:Ermelo!BB138)</f>
        <v>0</v>
      </c>
      <c r="BC138" s="12">
        <f>SUM(Gosforth:Ermelo!BC138)</f>
        <v>0</v>
      </c>
      <c r="BD138" s="12">
        <f>SUM(Gosforth:Ermelo!BD138)</f>
        <v>0</v>
      </c>
      <c r="BE138" s="13">
        <f>SUM(Gosforth:Ermelo!BE138)</f>
        <v>0</v>
      </c>
      <c r="BF138" s="14">
        <f>SUM(Gosforth:Ermelo!BF138)</f>
        <v>0</v>
      </c>
      <c r="BG138" s="12">
        <f>SUM(Gosforth:Ermelo!BG138)</f>
        <v>0</v>
      </c>
      <c r="BH138" s="12">
        <f>SUM(Gosforth:Ermelo!BH138)</f>
        <v>0</v>
      </c>
      <c r="BI138" s="12">
        <f>SUM(Gosforth:Ermelo!BI138)</f>
        <v>0</v>
      </c>
      <c r="BJ138" s="12">
        <f>SUM(Gosforth:Ermelo!BJ138)</f>
        <v>0</v>
      </c>
      <c r="BK138" s="12">
        <f>SUM(Gosforth:Ermelo!BK138)</f>
        <v>0</v>
      </c>
      <c r="BL138" s="12">
        <f>SUM(Gosforth:Ermelo!BL138)</f>
        <v>0</v>
      </c>
      <c r="BM138" s="12">
        <f>SUM(Gosforth:Ermelo!BM138)</f>
        <v>0</v>
      </c>
      <c r="BN138" s="12">
        <f>SUM(Gosforth:Ermelo!BN138)</f>
        <v>0</v>
      </c>
      <c r="BO138" s="12">
        <f>SUM(Gosforth:Ermelo!BO138)</f>
        <v>0</v>
      </c>
      <c r="BP138" s="12">
        <f>SUM(Gosforth:Ermelo!BP138)</f>
        <v>0</v>
      </c>
      <c r="BQ138" s="13">
        <f>SUM(Gosforth:Ermelo!BQ138)</f>
        <v>0</v>
      </c>
      <c r="BR138" s="14">
        <f>SUM(Gosforth:Ermelo!BR138)</f>
        <v>0</v>
      </c>
      <c r="BS138" s="12">
        <f>SUM(Gosforth:Ermelo!BS138)</f>
        <v>0</v>
      </c>
      <c r="BT138" s="12">
        <f>SUM(Gosforth:Ermelo!BT138)</f>
        <v>0</v>
      </c>
      <c r="BU138" s="12">
        <f>SUM(Gosforth:Ermelo!BU138)</f>
        <v>0</v>
      </c>
      <c r="BV138" s="12">
        <f>SUM(Gosforth:Ermelo!BV138)</f>
        <v>0</v>
      </c>
      <c r="BW138" s="12">
        <f>SUM(Gosforth:Ermelo!BW138)</f>
        <v>0</v>
      </c>
      <c r="BX138" s="12">
        <f>SUM(Gosforth:Ermelo!BX138)</f>
        <v>0</v>
      </c>
      <c r="BY138" s="12">
        <f>SUM(Gosforth:Ermelo!BY138)</f>
        <v>0</v>
      </c>
      <c r="BZ138" s="12">
        <f>SUM(Gosforth:Ermelo!BZ138)</f>
        <v>0</v>
      </c>
      <c r="CA138" s="12">
        <f>SUM(Gosforth:Ermelo!CA138)</f>
        <v>0</v>
      </c>
      <c r="CB138" s="12">
        <f>SUM(Gosforth:Ermelo!CB138)</f>
        <v>0</v>
      </c>
      <c r="CC138" s="13">
        <f>SUM(Gosforth:Ermelo!CC138)</f>
        <v>0</v>
      </c>
    </row>
    <row r="139" spans="1:81" ht="15">
      <c r="A139" s="141"/>
      <c r="B139" s="61" t="s">
        <v>257</v>
      </c>
      <c r="C139" s="66" t="s">
        <v>258</v>
      </c>
      <c r="D139" s="74" t="s">
        <v>259</v>
      </c>
      <c r="E139" s="74">
        <f>SUM(Gosforth:Ermelo!E139)</f>
        <v>5</v>
      </c>
      <c r="F139" s="227" t="b">
        <f>(Gosforth!G139+Dalpark!G139+Leandra!G139+Trichardt!G139+Ermelo!G139)=G139</f>
        <v>1</v>
      </c>
      <c r="G139" s="122">
        <f t="shared" si="61"/>
        <v>0</v>
      </c>
      <c r="H139" s="120">
        <f>SUM(Gosforth:Ermelo!H139)</f>
        <v>0</v>
      </c>
      <c r="I139" s="13">
        <f>SUM(Gosforth:Ermelo!I139)</f>
        <v>0</v>
      </c>
      <c r="J139" s="120">
        <f>SUM(Gosforth:Ermelo!J139)</f>
        <v>0</v>
      </c>
      <c r="K139" s="12">
        <f>SUM(Gosforth:Ermelo!K139)</f>
        <v>0</v>
      </c>
      <c r="L139" s="12">
        <f>SUM(Gosforth:Ermelo!L139)</f>
        <v>0</v>
      </c>
      <c r="M139" s="12">
        <f>SUM(Gosforth:Ermelo!M139)</f>
        <v>0</v>
      </c>
      <c r="N139" s="12">
        <f>SUM(Gosforth:Ermelo!N139)</f>
        <v>0</v>
      </c>
      <c r="O139" s="12">
        <f>SUM(Gosforth:Ermelo!O139)</f>
        <v>0</v>
      </c>
      <c r="P139" s="12">
        <f>SUM(Gosforth:Ermelo!P139)</f>
        <v>0</v>
      </c>
      <c r="Q139" s="12">
        <f>SUM(Gosforth:Ermelo!Q139)</f>
        <v>0</v>
      </c>
      <c r="R139" s="12">
        <f>SUM(Gosforth:Ermelo!R139)</f>
        <v>0</v>
      </c>
      <c r="S139" s="12">
        <f>SUM(Gosforth:Ermelo!S139)</f>
        <v>0</v>
      </c>
      <c r="T139" s="12">
        <f>SUM(Gosforth:Ermelo!T139)</f>
        <v>0</v>
      </c>
      <c r="U139" s="13">
        <f>SUM(Gosforth:Ermelo!U139)</f>
        <v>0</v>
      </c>
      <c r="V139" s="14">
        <f>SUM(Gosforth:Ermelo!V139)</f>
        <v>0</v>
      </c>
      <c r="W139" s="12">
        <f>SUM(Gosforth:Ermelo!W139)</f>
        <v>0</v>
      </c>
      <c r="X139" s="12">
        <f>SUM(Gosforth:Ermelo!X139)</f>
        <v>0</v>
      </c>
      <c r="Y139" s="12">
        <f>SUM(Gosforth:Ermelo!Y139)</f>
        <v>0</v>
      </c>
      <c r="Z139" s="12">
        <f>SUM(Gosforth:Ermelo!Z139)</f>
        <v>0</v>
      </c>
      <c r="AA139" s="12">
        <f>SUM(Gosforth:Ermelo!AA139)</f>
        <v>0</v>
      </c>
      <c r="AB139" s="12">
        <f>SUM(Gosforth:Ermelo!AB139)</f>
        <v>0</v>
      </c>
      <c r="AC139" s="12">
        <f>SUM(Gosforth:Ermelo!AC139)</f>
        <v>0</v>
      </c>
      <c r="AD139" s="12">
        <f>SUM(Gosforth:Ermelo!AD139)</f>
        <v>0</v>
      </c>
      <c r="AE139" s="12">
        <f>SUM(Gosforth:Ermelo!AE139)</f>
        <v>0</v>
      </c>
      <c r="AF139" s="12">
        <f>SUM(Gosforth:Ermelo!AF139)</f>
        <v>0</v>
      </c>
      <c r="AG139" s="13">
        <f>SUM(Gosforth:Ermelo!AG139)</f>
        <v>0</v>
      </c>
      <c r="AH139" s="14">
        <f>SUM(Gosforth:Ermelo!AH139)</f>
        <v>0</v>
      </c>
      <c r="AI139" s="12">
        <f>SUM(Gosforth:Ermelo!AI139)</f>
        <v>0</v>
      </c>
      <c r="AJ139" s="12">
        <f>SUM(Gosforth:Ermelo!AJ139)</f>
        <v>0</v>
      </c>
      <c r="AK139" s="12">
        <f>SUM(Gosforth:Ermelo!AK139)</f>
        <v>0</v>
      </c>
      <c r="AL139" s="12">
        <f>SUM(Gosforth:Ermelo!AL139)</f>
        <v>0</v>
      </c>
      <c r="AM139" s="12">
        <f>SUM(Gosforth:Ermelo!AM139)</f>
        <v>0</v>
      </c>
      <c r="AN139" s="12">
        <f>SUM(Gosforth:Ermelo!AN139)</f>
        <v>0</v>
      </c>
      <c r="AO139" s="12">
        <f>SUM(Gosforth:Ermelo!AO139)</f>
        <v>0</v>
      </c>
      <c r="AP139" s="12">
        <f>SUM(Gosforth:Ermelo!AP139)</f>
        <v>0</v>
      </c>
      <c r="AQ139" s="12">
        <f>SUM(Gosforth:Ermelo!AQ139)</f>
        <v>0</v>
      </c>
      <c r="AR139" s="12">
        <f>SUM(Gosforth:Ermelo!AR139)</f>
        <v>0</v>
      </c>
      <c r="AS139" s="13">
        <f>SUM(Gosforth:Ermelo!AS139)</f>
        <v>0</v>
      </c>
      <c r="AT139" s="14">
        <f>SUM(Gosforth:Ermelo!AT139)</f>
        <v>0</v>
      </c>
      <c r="AU139" s="12">
        <f>SUM(Gosforth:Ermelo!AU139)</f>
        <v>0</v>
      </c>
      <c r="AV139" s="12">
        <f>SUM(Gosforth:Ermelo!AV139)</f>
        <v>0</v>
      </c>
      <c r="AW139" s="12">
        <f>SUM(Gosforth:Ermelo!AW139)</f>
        <v>0</v>
      </c>
      <c r="AX139" s="12">
        <f>SUM(Gosforth:Ermelo!AX139)</f>
        <v>0</v>
      </c>
      <c r="AY139" s="12">
        <f>SUM(Gosforth:Ermelo!AY139)</f>
        <v>0</v>
      </c>
      <c r="AZ139" s="12">
        <f>SUM(Gosforth:Ermelo!AZ139)</f>
        <v>0</v>
      </c>
      <c r="BA139" s="12">
        <f>SUM(Gosforth:Ermelo!BA139)</f>
        <v>0</v>
      </c>
      <c r="BB139" s="12">
        <f>SUM(Gosforth:Ermelo!BB139)</f>
        <v>0</v>
      </c>
      <c r="BC139" s="12">
        <f>SUM(Gosforth:Ermelo!BC139)</f>
        <v>0</v>
      </c>
      <c r="BD139" s="12">
        <f>SUM(Gosforth:Ermelo!BD139)</f>
        <v>0</v>
      </c>
      <c r="BE139" s="13">
        <f>SUM(Gosforth:Ermelo!BE139)</f>
        <v>0</v>
      </c>
      <c r="BF139" s="14">
        <f>SUM(Gosforth:Ermelo!BF139)</f>
        <v>0</v>
      </c>
      <c r="BG139" s="12">
        <f>SUM(Gosforth:Ermelo!BG139)</f>
        <v>0</v>
      </c>
      <c r="BH139" s="12">
        <f>SUM(Gosforth:Ermelo!BH139)</f>
        <v>0</v>
      </c>
      <c r="BI139" s="12">
        <f>SUM(Gosforth:Ermelo!BI139)</f>
        <v>0</v>
      </c>
      <c r="BJ139" s="12">
        <f>SUM(Gosforth:Ermelo!BJ139)</f>
        <v>0</v>
      </c>
      <c r="BK139" s="12">
        <f>SUM(Gosforth:Ermelo!BK139)</f>
        <v>0</v>
      </c>
      <c r="BL139" s="12">
        <f>SUM(Gosforth:Ermelo!BL139)</f>
        <v>0</v>
      </c>
      <c r="BM139" s="12">
        <f>SUM(Gosforth:Ermelo!BM139)</f>
        <v>0</v>
      </c>
      <c r="BN139" s="12">
        <f>SUM(Gosforth:Ermelo!BN139)</f>
        <v>0</v>
      </c>
      <c r="BO139" s="12">
        <f>SUM(Gosforth:Ermelo!BO139)</f>
        <v>0</v>
      </c>
      <c r="BP139" s="12">
        <f>SUM(Gosforth:Ermelo!BP139)</f>
        <v>0</v>
      </c>
      <c r="BQ139" s="13">
        <f>SUM(Gosforth:Ermelo!BQ139)</f>
        <v>0</v>
      </c>
      <c r="BR139" s="14">
        <f>SUM(Gosforth:Ermelo!BR139)</f>
        <v>0</v>
      </c>
      <c r="BS139" s="12">
        <f>SUM(Gosforth:Ermelo!BS139)</f>
        <v>0</v>
      </c>
      <c r="BT139" s="12">
        <f>SUM(Gosforth:Ermelo!BT139)</f>
        <v>0</v>
      </c>
      <c r="BU139" s="12">
        <f>SUM(Gosforth:Ermelo!BU139)</f>
        <v>0</v>
      </c>
      <c r="BV139" s="12">
        <f>SUM(Gosforth:Ermelo!BV139)</f>
        <v>0</v>
      </c>
      <c r="BW139" s="12">
        <f>SUM(Gosforth:Ermelo!BW139)</f>
        <v>0</v>
      </c>
      <c r="BX139" s="12">
        <f>SUM(Gosforth:Ermelo!BX139)</f>
        <v>0</v>
      </c>
      <c r="BY139" s="12">
        <f>SUM(Gosforth:Ermelo!BY139)</f>
        <v>0</v>
      </c>
      <c r="BZ139" s="12">
        <f>SUM(Gosforth:Ermelo!BZ139)</f>
        <v>0</v>
      </c>
      <c r="CA139" s="12">
        <f>SUM(Gosforth:Ermelo!CA139)</f>
        <v>0</v>
      </c>
      <c r="CB139" s="12">
        <f>SUM(Gosforth:Ermelo!CB139)</f>
        <v>0</v>
      </c>
      <c r="CC139" s="13">
        <f>SUM(Gosforth:Ermelo!CC139)</f>
        <v>0</v>
      </c>
    </row>
    <row r="140" spans="1:81" ht="15">
      <c r="A140" s="141"/>
      <c r="B140" s="194" t="s">
        <v>260</v>
      </c>
      <c r="C140" s="195" t="s">
        <v>261</v>
      </c>
      <c r="D140" s="196" t="s">
        <v>262</v>
      </c>
      <c r="E140" s="196">
        <f>SUM(Gosforth:Ermelo!E140)</f>
        <v>0</v>
      </c>
      <c r="F140" s="227" t="b">
        <f>(Gosforth!G140+Dalpark!G140+Leandra!G140+Trichardt!G140+Ermelo!G140)=G140</f>
        <v>1</v>
      </c>
      <c r="G140" s="122">
        <f t="shared" si="61"/>
        <v>0</v>
      </c>
      <c r="H140" s="120">
        <f>SUM(Gosforth:Ermelo!H140)</f>
        <v>0</v>
      </c>
      <c r="I140" s="13">
        <f>SUM(Gosforth:Ermelo!I140)</f>
        <v>0</v>
      </c>
      <c r="J140" s="120">
        <f>SUM(Gosforth:Ermelo!J140)</f>
        <v>0</v>
      </c>
      <c r="K140" s="12">
        <f>SUM(Gosforth:Ermelo!K140)</f>
        <v>0</v>
      </c>
      <c r="L140" s="12">
        <f>SUM(Gosforth:Ermelo!L140)</f>
        <v>0</v>
      </c>
      <c r="M140" s="12">
        <f>SUM(Gosforth:Ermelo!M140)</f>
        <v>0</v>
      </c>
      <c r="N140" s="12">
        <f>SUM(Gosforth:Ermelo!N140)</f>
        <v>0</v>
      </c>
      <c r="O140" s="12">
        <f>SUM(Gosforth:Ermelo!O140)</f>
        <v>0</v>
      </c>
      <c r="P140" s="12">
        <f>SUM(Gosforth:Ermelo!P140)</f>
        <v>0</v>
      </c>
      <c r="Q140" s="12">
        <f>SUM(Gosforth:Ermelo!Q140)</f>
        <v>0</v>
      </c>
      <c r="R140" s="12">
        <f>SUM(Gosforth:Ermelo!R140)</f>
        <v>0</v>
      </c>
      <c r="S140" s="12">
        <f>SUM(Gosforth:Ermelo!S140)</f>
        <v>0</v>
      </c>
      <c r="T140" s="12">
        <f>SUM(Gosforth:Ermelo!T140)</f>
        <v>0</v>
      </c>
      <c r="U140" s="13">
        <f>SUM(Gosforth:Ermelo!U140)</f>
        <v>0</v>
      </c>
      <c r="V140" s="14">
        <f>SUM(Gosforth:Ermelo!V140)</f>
        <v>0</v>
      </c>
      <c r="W140" s="12">
        <f>SUM(Gosforth:Ermelo!W140)</f>
        <v>0</v>
      </c>
      <c r="X140" s="12">
        <f>SUM(Gosforth:Ermelo!X140)</f>
        <v>0</v>
      </c>
      <c r="Y140" s="12">
        <f>SUM(Gosforth:Ermelo!Y140)</f>
        <v>0</v>
      </c>
      <c r="Z140" s="12">
        <f>SUM(Gosforth:Ermelo!Z140)</f>
        <v>0</v>
      </c>
      <c r="AA140" s="12">
        <f>SUM(Gosforth:Ermelo!AA140)</f>
        <v>0</v>
      </c>
      <c r="AB140" s="12">
        <f>SUM(Gosforth:Ermelo!AB140)</f>
        <v>0</v>
      </c>
      <c r="AC140" s="12">
        <f>SUM(Gosforth:Ermelo!AC140)</f>
        <v>0</v>
      </c>
      <c r="AD140" s="12">
        <f>SUM(Gosforth:Ermelo!AD140)</f>
        <v>0</v>
      </c>
      <c r="AE140" s="12">
        <f>SUM(Gosforth:Ermelo!AE140)</f>
        <v>0</v>
      </c>
      <c r="AF140" s="12">
        <f>SUM(Gosforth:Ermelo!AF140)</f>
        <v>0</v>
      </c>
      <c r="AG140" s="13">
        <f>SUM(Gosforth:Ermelo!AG140)</f>
        <v>0</v>
      </c>
      <c r="AH140" s="14">
        <f>SUM(Gosforth:Ermelo!AH140)</f>
        <v>0</v>
      </c>
      <c r="AI140" s="12">
        <f>SUM(Gosforth:Ermelo!AI140)</f>
        <v>0</v>
      </c>
      <c r="AJ140" s="12">
        <f>SUM(Gosforth:Ermelo!AJ140)</f>
        <v>0</v>
      </c>
      <c r="AK140" s="12">
        <f>SUM(Gosforth:Ermelo!AK140)</f>
        <v>0</v>
      </c>
      <c r="AL140" s="12">
        <f>SUM(Gosforth:Ermelo!AL140)</f>
        <v>0</v>
      </c>
      <c r="AM140" s="12">
        <f>SUM(Gosforth:Ermelo!AM140)</f>
        <v>0</v>
      </c>
      <c r="AN140" s="12">
        <f>SUM(Gosforth:Ermelo!AN140)</f>
        <v>0</v>
      </c>
      <c r="AO140" s="12">
        <f>SUM(Gosforth:Ermelo!AO140)</f>
        <v>0</v>
      </c>
      <c r="AP140" s="12">
        <f>SUM(Gosforth:Ermelo!AP140)</f>
        <v>0</v>
      </c>
      <c r="AQ140" s="12">
        <f>SUM(Gosforth:Ermelo!AQ140)</f>
        <v>0</v>
      </c>
      <c r="AR140" s="12">
        <f>SUM(Gosforth:Ermelo!AR140)</f>
        <v>0</v>
      </c>
      <c r="AS140" s="13">
        <f>SUM(Gosforth:Ermelo!AS140)</f>
        <v>0</v>
      </c>
      <c r="AT140" s="14">
        <f>SUM(Gosforth:Ermelo!AT140)</f>
        <v>0</v>
      </c>
      <c r="AU140" s="12">
        <f>SUM(Gosforth:Ermelo!AU140)</f>
        <v>0</v>
      </c>
      <c r="AV140" s="12">
        <f>SUM(Gosforth:Ermelo!AV140)</f>
        <v>0</v>
      </c>
      <c r="AW140" s="12">
        <f>SUM(Gosforth:Ermelo!AW140)</f>
        <v>0</v>
      </c>
      <c r="AX140" s="12">
        <f>SUM(Gosforth:Ermelo!AX140)</f>
        <v>0</v>
      </c>
      <c r="AY140" s="12">
        <f>SUM(Gosforth:Ermelo!AY140)</f>
        <v>0</v>
      </c>
      <c r="AZ140" s="12">
        <f>SUM(Gosforth:Ermelo!AZ140)</f>
        <v>0</v>
      </c>
      <c r="BA140" s="12">
        <f>SUM(Gosforth:Ermelo!BA140)</f>
        <v>0</v>
      </c>
      <c r="BB140" s="12">
        <f>SUM(Gosforth:Ermelo!BB140)</f>
        <v>0</v>
      </c>
      <c r="BC140" s="12">
        <f>SUM(Gosforth:Ermelo!BC140)</f>
        <v>0</v>
      </c>
      <c r="BD140" s="12">
        <f>SUM(Gosforth:Ermelo!BD140)</f>
        <v>0</v>
      </c>
      <c r="BE140" s="13">
        <f>SUM(Gosforth:Ermelo!BE140)</f>
        <v>0</v>
      </c>
      <c r="BF140" s="14">
        <f>SUM(Gosforth:Ermelo!BF140)</f>
        <v>0</v>
      </c>
      <c r="BG140" s="12">
        <f>SUM(Gosforth:Ermelo!BG140)</f>
        <v>0</v>
      </c>
      <c r="BH140" s="12">
        <f>SUM(Gosforth:Ermelo!BH140)</f>
        <v>0</v>
      </c>
      <c r="BI140" s="12">
        <f>SUM(Gosforth:Ermelo!BI140)</f>
        <v>0</v>
      </c>
      <c r="BJ140" s="12">
        <f>SUM(Gosforth:Ermelo!BJ140)</f>
        <v>0</v>
      </c>
      <c r="BK140" s="12">
        <f>SUM(Gosforth:Ermelo!BK140)</f>
        <v>0</v>
      </c>
      <c r="BL140" s="12">
        <f>SUM(Gosforth:Ermelo!BL140)</f>
        <v>0</v>
      </c>
      <c r="BM140" s="12">
        <f>SUM(Gosforth:Ermelo!BM140)</f>
        <v>0</v>
      </c>
      <c r="BN140" s="12">
        <f>SUM(Gosforth:Ermelo!BN140)</f>
        <v>0</v>
      </c>
      <c r="BO140" s="12">
        <f>SUM(Gosforth:Ermelo!BO140)</f>
        <v>0</v>
      </c>
      <c r="BP140" s="12">
        <f>SUM(Gosforth:Ermelo!BP140)</f>
        <v>0</v>
      </c>
      <c r="BQ140" s="13">
        <f>SUM(Gosforth:Ermelo!BQ140)</f>
        <v>0</v>
      </c>
      <c r="BR140" s="14">
        <f>SUM(Gosforth:Ermelo!BR140)</f>
        <v>0</v>
      </c>
      <c r="BS140" s="12">
        <f>SUM(Gosforth:Ermelo!BS140)</f>
        <v>0</v>
      </c>
      <c r="BT140" s="12">
        <f>SUM(Gosforth:Ermelo!BT140)</f>
        <v>0</v>
      </c>
      <c r="BU140" s="12">
        <f>SUM(Gosforth:Ermelo!BU140)</f>
        <v>0</v>
      </c>
      <c r="BV140" s="12">
        <f>SUM(Gosforth:Ermelo!BV140)</f>
        <v>0</v>
      </c>
      <c r="BW140" s="12">
        <f>SUM(Gosforth:Ermelo!BW140)</f>
        <v>0</v>
      </c>
      <c r="BX140" s="12">
        <f>SUM(Gosforth:Ermelo!BX140)</f>
        <v>0</v>
      </c>
      <c r="BY140" s="12">
        <f>SUM(Gosforth:Ermelo!BY140)</f>
        <v>0</v>
      </c>
      <c r="BZ140" s="12">
        <f>SUM(Gosforth:Ermelo!BZ140)</f>
        <v>0</v>
      </c>
      <c r="CA140" s="12">
        <f>SUM(Gosforth:Ermelo!CA140)</f>
        <v>0</v>
      </c>
      <c r="CB140" s="12">
        <f>SUM(Gosforth:Ermelo!CB140)</f>
        <v>0</v>
      </c>
      <c r="CC140" s="13">
        <f>SUM(Gosforth:Ermelo!CC140)</f>
        <v>0</v>
      </c>
    </row>
    <row r="141" spans="1:81" ht="15">
      <c r="A141" s="141"/>
      <c r="B141" s="194" t="s">
        <v>263</v>
      </c>
      <c r="C141" s="195" t="s">
        <v>264</v>
      </c>
      <c r="D141" s="196" t="s">
        <v>128</v>
      </c>
      <c r="E141" s="196">
        <f>SUM(Gosforth:Ermelo!E141)</f>
        <v>0</v>
      </c>
      <c r="F141" s="227" t="b">
        <f>(Gosforth!G141+Dalpark!G141+Leandra!G141+Trichardt!G141+Ermelo!G141)=G141</f>
        <v>1</v>
      </c>
      <c r="G141" s="122">
        <f t="shared" si="61"/>
        <v>0</v>
      </c>
      <c r="H141" s="120">
        <f>SUM(Gosforth:Ermelo!H141)</f>
        <v>0</v>
      </c>
      <c r="I141" s="13">
        <f>SUM(Gosforth:Ermelo!I141)</f>
        <v>0</v>
      </c>
      <c r="J141" s="120">
        <f>SUM(Gosforth:Ermelo!J141)</f>
        <v>0</v>
      </c>
      <c r="K141" s="12">
        <f>SUM(Gosforth:Ermelo!K141)</f>
        <v>0</v>
      </c>
      <c r="L141" s="12">
        <f>SUM(Gosforth:Ermelo!L141)</f>
        <v>0</v>
      </c>
      <c r="M141" s="12">
        <f>SUM(Gosforth:Ermelo!M141)</f>
        <v>0</v>
      </c>
      <c r="N141" s="12">
        <f>SUM(Gosforth:Ermelo!N141)</f>
        <v>0</v>
      </c>
      <c r="O141" s="12">
        <f>SUM(Gosforth:Ermelo!O141)</f>
        <v>0</v>
      </c>
      <c r="P141" s="12">
        <f>SUM(Gosforth:Ermelo!P141)</f>
        <v>0</v>
      </c>
      <c r="Q141" s="12">
        <f>SUM(Gosforth:Ermelo!Q141)</f>
        <v>0</v>
      </c>
      <c r="R141" s="12">
        <f>SUM(Gosforth:Ermelo!R141)</f>
        <v>0</v>
      </c>
      <c r="S141" s="12">
        <f>SUM(Gosforth:Ermelo!S141)</f>
        <v>0</v>
      </c>
      <c r="T141" s="12">
        <f>SUM(Gosforth:Ermelo!T141)</f>
        <v>0</v>
      </c>
      <c r="U141" s="13">
        <f>SUM(Gosforth:Ermelo!U141)</f>
        <v>0</v>
      </c>
      <c r="V141" s="14">
        <f>SUM(Gosforth:Ermelo!V141)</f>
        <v>0</v>
      </c>
      <c r="W141" s="12">
        <f>SUM(Gosforth:Ermelo!W141)</f>
        <v>0</v>
      </c>
      <c r="X141" s="12">
        <f>SUM(Gosforth:Ermelo!X141)</f>
        <v>0</v>
      </c>
      <c r="Y141" s="12">
        <f>SUM(Gosforth:Ermelo!Y141)</f>
        <v>0</v>
      </c>
      <c r="Z141" s="12">
        <f>SUM(Gosforth:Ermelo!Z141)</f>
        <v>0</v>
      </c>
      <c r="AA141" s="12">
        <f>SUM(Gosforth:Ermelo!AA141)</f>
        <v>0</v>
      </c>
      <c r="AB141" s="12">
        <f>SUM(Gosforth:Ermelo!AB141)</f>
        <v>0</v>
      </c>
      <c r="AC141" s="12">
        <f>SUM(Gosforth:Ermelo!AC141)</f>
        <v>0</v>
      </c>
      <c r="AD141" s="12">
        <f>SUM(Gosforth:Ermelo!AD141)</f>
        <v>0</v>
      </c>
      <c r="AE141" s="12">
        <f>SUM(Gosforth:Ermelo!AE141)</f>
        <v>0</v>
      </c>
      <c r="AF141" s="12">
        <f>SUM(Gosforth:Ermelo!AF141)</f>
        <v>0</v>
      </c>
      <c r="AG141" s="13">
        <f>SUM(Gosforth:Ermelo!AG141)</f>
        <v>0</v>
      </c>
      <c r="AH141" s="14">
        <f>SUM(Gosforth:Ermelo!AH141)</f>
        <v>0</v>
      </c>
      <c r="AI141" s="12">
        <f>SUM(Gosforth:Ermelo!AI141)</f>
        <v>0</v>
      </c>
      <c r="AJ141" s="12">
        <f>SUM(Gosforth:Ermelo!AJ141)</f>
        <v>0</v>
      </c>
      <c r="AK141" s="12">
        <f>SUM(Gosforth:Ermelo!AK141)</f>
        <v>0</v>
      </c>
      <c r="AL141" s="12">
        <f>SUM(Gosforth:Ermelo!AL141)</f>
        <v>0</v>
      </c>
      <c r="AM141" s="12">
        <f>SUM(Gosforth:Ermelo!AM141)</f>
        <v>0</v>
      </c>
      <c r="AN141" s="12">
        <f>SUM(Gosforth:Ermelo!AN141)</f>
        <v>0</v>
      </c>
      <c r="AO141" s="12">
        <f>SUM(Gosforth:Ermelo!AO141)</f>
        <v>0</v>
      </c>
      <c r="AP141" s="12">
        <f>SUM(Gosforth:Ermelo!AP141)</f>
        <v>0</v>
      </c>
      <c r="AQ141" s="12">
        <f>SUM(Gosforth:Ermelo!AQ141)</f>
        <v>0</v>
      </c>
      <c r="AR141" s="12">
        <f>SUM(Gosforth:Ermelo!AR141)</f>
        <v>0</v>
      </c>
      <c r="AS141" s="13">
        <f>SUM(Gosforth:Ermelo!AS141)</f>
        <v>0</v>
      </c>
      <c r="AT141" s="14">
        <f>SUM(Gosforth:Ermelo!AT141)</f>
        <v>0</v>
      </c>
      <c r="AU141" s="12">
        <f>SUM(Gosforth:Ermelo!AU141)</f>
        <v>0</v>
      </c>
      <c r="AV141" s="12">
        <f>SUM(Gosforth:Ermelo!AV141)</f>
        <v>0</v>
      </c>
      <c r="AW141" s="12">
        <f>SUM(Gosforth:Ermelo!AW141)</f>
        <v>0</v>
      </c>
      <c r="AX141" s="12">
        <f>SUM(Gosforth:Ermelo!AX141)</f>
        <v>0</v>
      </c>
      <c r="AY141" s="12">
        <f>SUM(Gosforth:Ermelo!AY141)</f>
        <v>0</v>
      </c>
      <c r="AZ141" s="12">
        <f>SUM(Gosforth:Ermelo!AZ141)</f>
        <v>0</v>
      </c>
      <c r="BA141" s="12">
        <f>SUM(Gosforth:Ermelo!BA141)</f>
        <v>0</v>
      </c>
      <c r="BB141" s="12">
        <f>SUM(Gosforth:Ermelo!BB141)</f>
        <v>0</v>
      </c>
      <c r="BC141" s="12">
        <f>SUM(Gosforth:Ermelo!BC141)</f>
        <v>0</v>
      </c>
      <c r="BD141" s="12">
        <f>SUM(Gosforth:Ermelo!BD141)</f>
        <v>0</v>
      </c>
      <c r="BE141" s="13">
        <f>SUM(Gosforth:Ermelo!BE141)</f>
        <v>0</v>
      </c>
      <c r="BF141" s="14">
        <f>SUM(Gosforth:Ermelo!BF141)</f>
        <v>0</v>
      </c>
      <c r="BG141" s="12">
        <f>SUM(Gosforth:Ermelo!BG141)</f>
        <v>0</v>
      </c>
      <c r="BH141" s="12">
        <f>SUM(Gosforth:Ermelo!BH141)</f>
        <v>0</v>
      </c>
      <c r="BI141" s="12">
        <f>SUM(Gosforth:Ermelo!BI141)</f>
        <v>0</v>
      </c>
      <c r="BJ141" s="12">
        <f>SUM(Gosforth:Ermelo!BJ141)</f>
        <v>0</v>
      </c>
      <c r="BK141" s="12">
        <f>SUM(Gosforth:Ermelo!BK141)</f>
        <v>0</v>
      </c>
      <c r="BL141" s="12">
        <f>SUM(Gosforth:Ermelo!BL141)</f>
        <v>0</v>
      </c>
      <c r="BM141" s="12">
        <f>SUM(Gosforth:Ermelo!BM141)</f>
        <v>0</v>
      </c>
      <c r="BN141" s="12">
        <f>SUM(Gosforth:Ermelo!BN141)</f>
        <v>0</v>
      </c>
      <c r="BO141" s="12">
        <f>SUM(Gosforth:Ermelo!BO141)</f>
        <v>0</v>
      </c>
      <c r="BP141" s="12">
        <f>SUM(Gosforth:Ermelo!BP141)</f>
        <v>0</v>
      </c>
      <c r="BQ141" s="13">
        <f>SUM(Gosforth:Ermelo!BQ141)</f>
        <v>0</v>
      </c>
      <c r="BR141" s="14">
        <f>SUM(Gosforth:Ermelo!BR141)</f>
        <v>0</v>
      </c>
      <c r="BS141" s="12">
        <f>SUM(Gosforth:Ermelo!BS141)</f>
        <v>0</v>
      </c>
      <c r="BT141" s="12">
        <f>SUM(Gosforth:Ermelo!BT141)</f>
        <v>0</v>
      </c>
      <c r="BU141" s="12">
        <f>SUM(Gosforth:Ermelo!BU141)</f>
        <v>0</v>
      </c>
      <c r="BV141" s="12">
        <f>SUM(Gosforth:Ermelo!BV141)</f>
        <v>0</v>
      </c>
      <c r="BW141" s="12">
        <f>SUM(Gosforth:Ermelo!BW141)</f>
        <v>0</v>
      </c>
      <c r="BX141" s="12">
        <f>SUM(Gosforth:Ermelo!BX141)</f>
        <v>0</v>
      </c>
      <c r="BY141" s="12">
        <f>SUM(Gosforth:Ermelo!BY141)</f>
        <v>0</v>
      </c>
      <c r="BZ141" s="12">
        <f>SUM(Gosforth:Ermelo!BZ141)</f>
        <v>0</v>
      </c>
      <c r="CA141" s="12">
        <f>SUM(Gosforth:Ermelo!CA141)</f>
        <v>0</v>
      </c>
      <c r="CB141" s="12">
        <f>SUM(Gosforth:Ermelo!CB141)</f>
        <v>0</v>
      </c>
      <c r="CC141" s="13">
        <f>SUM(Gosforth:Ermelo!CC141)</f>
        <v>0</v>
      </c>
    </row>
    <row r="142" spans="1:81" ht="15">
      <c r="A142" s="141"/>
      <c r="B142" s="194" t="s">
        <v>265</v>
      </c>
      <c r="C142" s="195" t="s">
        <v>266</v>
      </c>
      <c r="D142" s="196" t="s">
        <v>128</v>
      </c>
      <c r="E142" s="196">
        <f>SUM(Gosforth:Ermelo!E142)</f>
        <v>0</v>
      </c>
      <c r="F142" s="227" t="b">
        <f>(Gosforth!G142+Dalpark!G142+Leandra!G142+Trichardt!G142+Ermelo!G142)=G142</f>
        <v>1</v>
      </c>
      <c r="G142" s="122">
        <f t="shared" si="61"/>
        <v>0</v>
      </c>
      <c r="H142" s="120">
        <f>SUM(Gosforth:Ermelo!H142)</f>
        <v>0</v>
      </c>
      <c r="I142" s="13">
        <f>SUM(Gosforth:Ermelo!I142)</f>
        <v>0</v>
      </c>
      <c r="J142" s="120">
        <f>SUM(Gosforth:Ermelo!J142)</f>
        <v>0</v>
      </c>
      <c r="K142" s="12">
        <f>SUM(Gosforth:Ermelo!K142)</f>
        <v>0</v>
      </c>
      <c r="L142" s="12">
        <f>SUM(Gosforth:Ermelo!L142)</f>
        <v>0</v>
      </c>
      <c r="M142" s="12">
        <f>SUM(Gosforth:Ermelo!M142)</f>
        <v>0</v>
      </c>
      <c r="N142" s="12">
        <f>SUM(Gosforth:Ermelo!N142)</f>
        <v>0</v>
      </c>
      <c r="O142" s="12">
        <f>SUM(Gosforth:Ermelo!O142)</f>
        <v>0</v>
      </c>
      <c r="P142" s="12">
        <f>SUM(Gosforth:Ermelo!P142)</f>
        <v>0</v>
      </c>
      <c r="Q142" s="12">
        <f>SUM(Gosforth:Ermelo!Q142)</f>
        <v>0</v>
      </c>
      <c r="R142" s="12">
        <f>SUM(Gosforth:Ermelo!R142)</f>
        <v>0</v>
      </c>
      <c r="S142" s="12">
        <f>SUM(Gosforth:Ermelo!S142)</f>
        <v>0</v>
      </c>
      <c r="T142" s="12">
        <f>SUM(Gosforth:Ermelo!T142)</f>
        <v>0</v>
      </c>
      <c r="U142" s="13">
        <f>SUM(Gosforth:Ermelo!U142)</f>
        <v>0</v>
      </c>
      <c r="V142" s="14">
        <f>SUM(Gosforth:Ermelo!V142)</f>
        <v>0</v>
      </c>
      <c r="W142" s="12">
        <f>SUM(Gosforth:Ermelo!W142)</f>
        <v>0</v>
      </c>
      <c r="X142" s="12">
        <f>SUM(Gosforth:Ermelo!X142)</f>
        <v>0</v>
      </c>
      <c r="Y142" s="12">
        <f>SUM(Gosforth:Ermelo!Y142)</f>
        <v>0</v>
      </c>
      <c r="Z142" s="12">
        <f>SUM(Gosforth:Ermelo!Z142)</f>
        <v>0</v>
      </c>
      <c r="AA142" s="12">
        <f>SUM(Gosforth:Ermelo!AA142)</f>
        <v>0</v>
      </c>
      <c r="AB142" s="12">
        <f>SUM(Gosforth:Ermelo!AB142)</f>
        <v>0</v>
      </c>
      <c r="AC142" s="12">
        <f>SUM(Gosforth:Ermelo!AC142)</f>
        <v>0</v>
      </c>
      <c r="AD142" s="12">
        <f>SUM(Gosforth:Ermelo!AD142)</f>
        <v>0</v>
      </c>
      <c r="AE142" s="12">
        <f>SUM(Gosforth:Ermelo!AE142)</f>
        <v>0</v>
      </c>
      <c r="AF142" s="12">
        <f>SUM(Gosforth:Ermelo!AF142)</f>
        <v>0</v>
      </c>
      <c r="AG142" s="13">
        <f>SUM(Gosforth:Ermelo!AG142)</f>
        <v>0</v>
      </c>
      <c r="AH142" s="14">
        <f>SUM(Gosforth:Ermelo!AH142)</f>
        <v>0</v>
      </c>
      <c r="AI142" s="12">
        <f>SUM(Gosforth:Ermelo!AI142)</f>
        <v>0</v>
      </c>
      <c r="AJ142" s="12">
        <f>SUM(Gosforth:Ermelo!AJ142)</f>
        <v>0</v>
      </c>
      <c r="AK142" s="12">
        <f>SUM(Gosforth:Ermelo!AK142)</f>
        <v>0</v>
      </c>
      <c r="AL142" s="12">
        <f>SUM(Gosforth:Ermelo!AL142)</f>
        <v>0</v>
      </c>
      <c r="AM142" s="12">
        <f>SUM(Gosforth:Ermelo!AM142)</f>
        <v>0</v>
      </c>
      <c r="AN142" s="12">
        <f>SUM(Gosforth:Ermelo!AN142)</f>
        <v>0</v>
      </c>
      <c r="AO142" s="12">
        <f>SUM(Gosforth:Ermelo!AO142)</f>
        <v>0</v>
      </c>
      <c r="AP142" s="12">
        <f>SUM(Gosforth:Ermelo!AP142)</f>
        <v>0</v>
      </c>
      <c r="AQ142" s="12">
        <f>SUM(Gosforth:Ermelo!AQ142)</f>
        <v>0</v>
      </c>
      <c r="AR142" s="12">
        <f>SUM(Gosforth:Ermelo!AR142)</f>
        <v>0</v>
      </c>
      <c r="AS142" s="13">
        <f>SUM(Gosforth:Ermelo!AS142)</f>
        <v>0</v>
      </c>
      <c r="AT142" s="14">
        <f>SUM(Gosforth:Ermelo!AT142)</f>
        <v>0</v>
      </c>
      <c r="AU142" s="12">
        <f>SUM(Gosforth:Ermelo!AU142)</f>
        <v>0</v>
      </c>
      <c r="AV142" s="12">
        <f>SUM(Gosforth:Ermelo!AV142)</f>
        <v>0</v>
      </c>
      <c r="AW142" s="12">
        <f>SUM(Gosforth:Ermelo!AW142)</f>
        <v>0</v>
      </c>
      <c r="AX142" s="12">
        <f>SUM(Gosforth:Ermelo!AX142)</f>
        <v>0</v>
      </c>
      <c r="AY142" s="12">
        <f>SUM(Gosforth:Ermelo!AY142)</f>
        <v>0</v>
      </c>
      <c r="AZ142" s="12">
        <f>SUM(Gosforth:Ermelo!AZ142)</f>
        <v>0</v>
      </c>
      <c r="BA142" s="12">
        <f>SUM(Gosforth:Ermelo!BA142)</f>
        <v>0</v>
      </c>
      <c r="BB142" s="12">
        <f>SUM(Gosforth:Ermelo!BB142)</f>
        <v>0</v>
      </c>
      <c r="BC142" s="12">
        <f>SUM(Gosforth:Ermelo!BC142)</f>
        <v>0</v>
      </c>
      <c r="BD142" s="12">
        <f>SUM(Gosforth:Ermelo!BD142)</f>
        <v>0</v>
      </c>
      <c r="BE142" s="13">
        <f>SUM(Gosforth:Ermelo!BE142)</f>
        <v>0</v>
      </c>
      <c r="BF142" s="14">
        <f>SUM(Gosforth:Ermelo!BF142)</f>
        <v>0</v>
      </c>
      <c r="BG142" s="12">
        <f>SUM(Gosforth:Ermelo!BG142)</f>
        <v>0</v>
      </c>
      <c r="BH142" s="12">
        <f>SUM(Gosforth:Ermelo!BH142)</f>
        <v>0</v>
      </c>
      <c r="BI142" s="12">
        <f>SUM(Gosforth:Ermelo!BI142)</f>
        <v>0</v>
      </c>
      <c r="BJ142" s="12">
        <f>SUM(Gosforth:Ermelo!BJ142)</f>
        <v>0</v>
      </c>
      <c r="BK142" s="12">
        <f>SUM(Gosforth:Ermelo!BK142)</f>
        <v>0</v>
      </c>
      <c r="BL142" s="12">
        <f>SUM(Gosforth:Ermelo!BL142)</f>
        <v>0</v>
      </c>
      <c r="BM142" s="12">
        <f>SUM(Gosforth:Ermelo!BM142)</f>
        <v>0</v>
      </c>
      <c r="BN142" s="12">
        <f>SUM(Gosforth:Ermelo!BN142)</f>
        <v>0</v>
      </c>
      <c r="BO142" s="12">
        <f>SUM(Gosforth:Ermelo!BO142)</f>
        <v>0</v>
      </c>
      <c r="BP142" s="12">
        <f>SUM(Gosforth:Ermelo!BP142)</f>
        <v>0</v>
      </c>
      <c r="BQ142" s="13">
        <f>SUM(Gosforth:Ermelo!BQ142)</f>
        <v>0</v>
      </c>
      <c r="BR142" s="14">
        <f>SUM(Gosforth:Ermelo!BR142)</f>
        <v>0</v>
      </c>
      <c r="BS142" s="12">
        <f>SUM(Gosforth:Ermelo!BS142)</f>
        <v>0</v>
      </c>
      <c r="BT142" s="12">
        <f>SUM(Gosforth:Ermelo!BT142)</f>
        <v>0</v>
      </c>
      <c r="BU142" s="12">
        <f>SUM(Gosforth:Ermelo!BU142)</f>
        <v>0</v>
      </c>
      <c r="BV142" s="12">
        <f>SUM(Gosforth:Ermelo!BV142)</f>
        <v>0</v>
      </c>
      <c r="BW142" s="12">
        <f>SUM(Gosforth:Ermelo!BW142)</f>
        <v>0</v>
      </c>
      <c r="BX142" s="12">
        <f>SUM(Gosforth:Ermelo!BX142)</f>
        <v>0</v>
      </c>
      <c r="BY142" s="12">
        <f>SUM(Gosforth:Ermelo!BY142)</f>
        <v>0</v>
      </c>
      <c r="BZ142" s="12">
        <f>SUM(Gosforth:Ermelo!BZ142)</f>
        <v>0</v>
      </c>
      <c r="CA142" s="12">
        <f>SUM(Gosforth:Ermelo!CA142)</f>
        <v>0</v>
      </c>
      <c r="CB142" s="12">
        <f>SUM(Gosforth:Ermelo!CB142)</f>
        <v>0</v>
      </c>
      <c r="CC142" s="13">
        <f>SUM(Gosforth:Ermelo!CC142)</f>
        <v>0</v>
      </c>
    </row>
    <row r="143" spans="1:81" ht="15">
      <c r="A143" s="141"/>
      <c r="B143" s="61" t="s">
        <v>267</v>
      </c>
      <c r="C143" s="66" t="s">
        <v>268</v>
      </c>
      <c r="D143" s="74" t="s">
        <v>128</v>
      </c>
      <c r="E143" s="74">
        <f>SUM(Gosforth:Ermelo!E143)</f>
        <v>5</v>
      </c>
      <c r="F143" s="227" t="b">
        <f>(Gosforth!G143+Dalpark!G143+Leandra!G143+Trichardt!G143+Ermelo!G143)=G143</f>
        <v>1</v>
      </c>
      <c r="G143" s="122">
        <f t="shared" si="61"/>
        <v>0</v>
      </c>
      <c r="H143" s="120">
        <f>SUM(Gosforth:Ermelo!H143)</f>
        <v>0</v>
      </c>
      <c r="I143" s="13">
        <f>SUM(Gosforth:Ermelo!I143)</f>
        <v>0</v>
      </c>
      <c r="J143" s="120">
        <f>SUM(Gosforth:Ermelo!J143)</f>
        <v>0</v>
      </c>
      <c r="K143" s="12">
        <f>SUM(Gosforth:Ermelo!K143)</f>
        <v>0</v>
      </c>
      <c r="L143" s="12">
        <f>SUM(Gosforth:Ermelo!L143)</f>
        <v>0</v>
      </c>
      <c r="M143" s="12">
        <f>SUM(Gosforth:Ermelo!M143)</f>
        <v>0</v>
      </c>
      <c r="N143" s="12">
        <f>SUM(Gosforth:Ermelo!N143)</f>
        <v>0</v>
      </c>
      <c r="O143" s="12">
        <f>SUM(Gosforth:Ermelo!O143)</f>
        <v>0</v>
      </c>
      <c r="P143" s="12">
        <f>SUM(Gosforth:Ermelo!P143)</f>
        <v>0</v>
      </c>
      <c r="Q143" s="12">
        <f>SUM(Gosforth:Ermelo!Q143)</f>
        <v>0</v>
      </c>
      <c r="R143" s="12">
        <f>SUM(Gosforth:Ermelo!R143)</f>
        <v>0</v>
      </c>
      <c r="S143" s="12">
        <f>SUM(Gosforth:Ermelo!S143)</f>
        <v>0</v>
      </c>
      <c r="T143" s="12">
        <f>SUM(Gosforth:Ermelo!T143)</f>
        <v>0</v>
      </c>
      <c r="U143" s="13">
        <f>SUM(Gosforth:Ermelo!U143)</f>
        <v>0</v>
      </c>
      <c r="V143" s="14">
        <f>SUM(Gosforth:Ermelo!V143)</f>
        <v>0</v>
      </c>
      <c r="W143" s="12">
        <f>SUM(Gosforth:Ermelo!W143)</f>
        <v>0</v>
      </c>
      <c r="X143" s="12">
        <f>SUM(Gosforth:Ermelo!X143)</f>
        <v>0</v>
      </c>
      <c r="Y143" s="12">
        <f>SUM(Gosforth:Ermelo!Y143)</f>
        <v>0</v>
      </c>
      <c r="Z143" s="12">
        <f>SUM(Gosforth:Ermelo!Z143)</f>
        <v>0</v>
      </c>
      <c r="AA143" s="12">
        <f>SUM(Gosforth:Ermelo!AA143)</f>
        <v>0</v>
      </c>
      <c r="AB143" s="12">
        <f>SUM(Gosforth:Ermelo!AB143)</f>
        <v>0</v>
      </c>
      <c r="AC143" s="12">
        <f>SUM(Gosforth:Ermelo!AC143)</f>
        <v>0</v>
      </c>
      <c r="AD143" s="12">
        <f>SUM(Gosforth:Ermelo!AD143)</f>
        <v>0</v>
      </c>
      <c r="AE143" s="12">
        <f>SUM(Gosforth:Ermelo!AE143)</f>
        <v>0</v>
      </c>
      <c r="AF143" s="12">
        <f>SUM(Gosforth:Ermelo!AF143)</f>
        <v>0</v>
      </c>
      <c r="AG143" s="13">
        <f>SUM(Gosforth:Ermelo!AG143)</f>
        <v>0</v>
      </c>
      <c r="AH143" s="14">
        <f>SUM(Gosforth:Ermelo!AH143)</f>
        <v>0</v>
      </c>
      <c r="AI143" s="12">
        <f>SUM(Gosforth:Ermelo!AI143)</f>
        <v>0</v>
      </c>
      <c r="AJ143" s="12">
        <f>SUM(Gosforth:Ermelo!AJ143)</f>
        <v>0</v>
      </c>
      <c r="AK143" s="12">
        <f>SUM(Gosforth:Ermelo!AK143)</f>
        <v>0</v>
      </c>
      <c r="AL143" s="12">
        <f>SUM(Gosforth:Ermelo!AL143)</f>
        <v>0</v>
      </c>
      <c r="AM143" s="12">
        <f>SUM(Gosforth:Ermelo!AM143)</f>
        <v>0</v>
      </c>
      <c r="AN143" s="12">
        <f>SUM(Gosforth:Ermelo!AN143)</f>
        <v>0</v>
      </c>
      <c r="AO143" s="12">
        <f>SUM(Gosforth:Ermelo!AO143)</f>
        <v>0</v>
      </c>
      <c r="AP143" s="12">
        <f>SUM(Gosforth:Ermelo!AP143)</f>
        <v>0</v>
      </c>
      <c r="AQ143" s="12">
        <f>SUM(Gosforth:Ermelo!AQ143)</f>
        <v>0</v>
      </c>
      <c r="AR143" s="12">
        <f>SUM(Gosforth:Ermelo!AR143)</f>
        <v>0</v>
      </c>
      <c r="AS143" s="13">
        <f>SUM(Gosforth:Ermelo!AS143)</f>
        <v>0</v>
      </c>
      <c r="AT143" s="14">
        <f>SUM(Gosforth:Ermelo!AT143)</f>
        <v>0</v>
      </c>
      <c r="AU143" s="12">
        <f>SUM(Gosforth:Ermelo!AU143)</f>
        <v>0</v>
      </c>
      <c r="AV143" s="12">
        <f>SUM(Gosforth:Ermelo!AV143)</f>
        <v>0</v>
      </c>
      <c r="AW143" s="12">
        <f>SUM(Gosforth:Ermelo!AW143)</f>
        <v>0</v>
      </c>
      <c r="AX143" s="12">
        <f>SUM(Gosforth:Ermelo!AX143)</f>
        <v>0</v>
      </c>
      <c r="AY143" s="12">
        <f>SUM(Gosforth:Ermelo!AY143)</f>
        <v>0</v>
      </c>
      <c r="AZ143" s="12">
        <f>SUM(Gosforth:Ermelo!AZ143)</f>
        <v>0</v>
      </c>
      <c r="BA143" s="12">
        <f>SUM(Gosforth:Ermelo!BA143)</f>
        <v>0</v>
      </c>
      <c r="BB143" s="12">
        <f>SUM(Gosforth:Ermelo!BB143)</f>
        <v>0</v>
      </c>
      <c r="BC143" s="12">
        <f>SUM(Gosforth:Ermelo!BC143)</f>
        <v>0</v>
      </c>
      <c r="BD143" s="12">
        <f>SUM(Gosforth:Ermelo!BD143)</f>
        <v>0</v>
      </c>
      <c r="BE143" s="13">
        <f>SUM(Gosforth:Ermelo!BE143)</f>
        <v>0</v>
      </c>
      <c r="BF143" s="14">
        <f>SUM(Gosforth:Ermelo!BF143)</f>
        <v>0</v>
      </c>
      <c r="BG143" s="12">
        <f>SUM(Gosforth:Ermelo!BG143)</f>
        <v>0</v>
      </c>
      <c r="BH143" s="12">
        <f>SUM(Gosforth:Ermelo!BH143)</f>
        <v>0</v>
      </c>
      <c r="BI143" s="12">
        <f>SUM(Gosforth:Ermelo!BI143)</f>
        <v>0</v>
      </c>
      <c r="BJ143" s="12">
        <f>SUM(Gosforth:Ermelo!BJ143)</f>
        <v>0</v>
      </c>
      <c r="BK143" s="12">
        <f>SUM(Gosforth:Ermelo!BK143)</f>
        <v>0</v>
      </c>
      <c r="BL143" s="12">
        <f>SUM(Gosforth:Ermelo!BL143)</f>
        <v>0</v>
      </c>
      <c r="BM143" s="12">
        <f>SUM(Gosforth:Ermelo!BM143)</f>
        <v>0</v>
      </c>
      <c r="BN143" s="12">
        <f>SUM(Gosforth:Ermelo!BN143)</f>
        <v>0</v>
      </c>
      <c r="BO143" s="12">
        <f>SUM(Gosforth:Ermelo!BO143)</f>
        <v>0</v>
      </c>
      <c r="BP143" s="12">
        <f>SUM(Gosforth:Ermelo!BP143)</f>
        <v>0</v>
      </c>
      <c r="BQ143" s="13">
        <f>SUM(Gosforth:Ermelo!BQ143)</f>
        <v>0</v>
      </c>
      <c r="BR143" s="14">
        <f>SUM(Gosforth:Ermelo!BR143)</f>
        <v>0</v>
      </c>
      <c r="BS143" s="12">
        <f>SUM(Gosforth:Ermelo!BS143)</f>
        <v>0</v>
      </c>
      <c r="BT143" s="12">
        <f>SUM(Gosforth:Ermelo!BT143)</f>
        <v>0</v>
      </c>
      <c r="BU143" s="12">
        <f>SUM(Gosforth:Ermelo!BU143)</f>
        <v>0</v>
      </c>
      <c r="BV143" s="12">
        <f>SUM(Gosforth:Ermelo!BV143)</f>
        <v>0</v>
      </c>
      <c r="BW143" s="12">
        <f>SUM(Gosforth:Ermelo!BW143)</f>
        <v>0</v>
      </c>
      <c r="BX143" s="12">
        <f>SUM(Gosforth:Ermelo!BX143)</f>
        <v>0</v>
      </c>
      <c r="BY143" s="12">
        <f>SUM(Gosforth:Ermelo!BY143)</f>
        <v>0</v>
      </c>
      <c r="BZ143" s="12">
        <f>SUM(Gosforth:Ermelo!BZ143)</f>
        <v>0</v>
      </c>
      <c r="CA143" s="12">
        <f>SUM(Gosforth:Ermelo!CA143)</f>
        <v>0</v>
      </c>
      <c r="CB143" s="12">
        <f>SUM(Gosforth:Ermelo!CB143)</f>
        <v>0</v>
      </c>
      <c r="CC143" s="13">
        <f>SUM(Gosforth:Ermelo!CC143)</f>
        <v>0</v>
      </c>
    </row>
    <row r="144" spans="1:81" ht="15">
      <c r="A144" s="141"/>
      <c r="B144" s="193" t="s">
        <v>269</v>
      </c>
      <c r="C144" s="197" t="s">
        <v>270</v>
      </c>
      <c r="D144" s="196" t="s">
        <v>128</v>
      </c>
      <c r="E144" s="196">
        <f>SUM(Gosforth:Ermelo!E144)</f>
        <v>0</v>
      </c>
      <c r="F144" s="227" t="b">
        <f>(Gosforth!G144+Dalpark!G144+Leandra!G144+Trichardt!G144+Ermelo!G144)=G144</f>
        <v>1</v>
      </c>
      <c r="G144" s="122">
        <f t="shared" si="61"/>
        <v>0</v>
      </c>
      <c r="H144" s="120">
        <f>SUM(Gosforth:Ermelo!H144)</f>
        <v>0</v>
      </c>
      <c r="I144" s="13">
        <f>SUM(Gosforth:Ermelo!I144)</f>
        <v>0</v>
      </c>
      <c r="J144" s="120">
        <f>SUM(Gosforth:Ermelo!J144)</f>
        <v>0</v>
      </c>
      <c r="K144" s="12">
        <f>SUM(Gosforth:Ermelo!K144)</f>
        <v>0</v>
      </c>
      <c r="L144" s="12">
        <f>SUM(Gosforth:Ermelo!L144)</f>
        <v>0</v>
      </c>
      <c r="M144" s="12">
        <f>SUM(Gosforth:Ermelo!M144)</f>
        <v>0</v>
      </c>
      <c r="N144" s="12">
        <f>SUM(Gosforth:Ermelo!N144)</f>
        <v>0</v>
      </c>
      <c r="O144" s="12">
        <f>SUM(Gosforth:Ermelo!O144)</f>
        <v>0</v>
      </c>
      <c r="P144" s="12">
        <f>SUM(Gosforth:Ermelo!P144)</f>
        <v>0</v>
      </c>
      <c r="Q144" s="12">
        <f>SUM(Gosforth:Ermelo!Q144)</f>
        <v>0</v>
      </c>
      <c r="R144" s="12">
        <f>SUM(Gosforth:Ermelo!R144)</f>
        <v>0</v>
      </c>
      <c r="S144" s="12">
        <f>SUM(Gosforth:Ermelo!S144)</f>
        <v>0</v>
      </c>
      <c r="T144" s="12">
        <f>SUM(Gosforth:Ermelo!T144)</f>
        <v>0</v>
      </c>
      <c r="U144" s="13">
        <f>SUM(Gosforth:Ermelo!U144)</f>
        <v>0</v>
      </c>
      <c r="V144" s="14">
        <f>SUM(Gosforth:Ermelo!V144)</f>
        <v>0</v>
      </c>
      <c r="W144" s="12">
        <f>SUM(Gosforth:Ermelo!W144)</f>
        <v>0</v>
      </c>
      <c r="X144" s="12">
        <f>SUM(Gosforth:Ermelo!X144)</f>
        <v>0</v>
      </c>
      <c r="Y144" s="12">
        <f>SUM(Gosforth:Ermelo!Y144)</f>
        <v>0</v>
      </c>
      <c r="Z144" s="12">
        <f>SUM(Gosforth:Ermelo!Z144)</f>
        <v>0</v>
      </c>
      <c r="AA144" s="12">
        <f>SUM(Gosforth:Ermelo!AA144)</f>
        <v>0</v>
      </c>
      <c r="AB144" s="12">
        <f>SUM(Gosforth:Ermelo!AB144)</f>
        <v>0</v>
      </c>
      <c r="AC144" s="12">
        <f>SUM(Gosforth:Ermelo!AC144)</f>
        <v>0</v>
      </c>
      <c r="AD144" s="12">
        <f>SUM(Gosforth:Ermelo!AD144)</f>
        <v>0</v>
      </c>
      <c r="AE144" s="12">
        <f>SUM(Gosforth:Ermelo!AE144)</f>
        <v>0</v>
      </c>
      <c r="AF144" s="12">
        <f>SUM(Gosforth:Ermelo!AF144)</f>
        <v>0</v>
      </c>
      <c r="AG144" s="13">
        <f>SUM(Gosforth:Ermelo!AG144)</f>
        <v>0</v>
      </c>
      <c r="AH144" s="14">
        <f>SUM(Gosforth:Ermelo!AH144)</f>
        <v>0</v>
      </c>
      <c r="AI144" s="12">
        <f>SUM(Gosforth:Ermelo!AI144)</f>
        <v>0</v>
      </c>
      <c r="AJ144" s="12">
        <f>SUM(Gosforth:Ermelo!AJ144)</f>
        <v>0</v>
      </c>
      <c r="AK144" s="12">
        <f>SUM(Gosforth:Ermelo!AK144)</f>
        <v>0</v>
      </c>
      <c r="AL144" s="12">
        <f>SUM(Gosforth:Ermelo!AL144)</f>
        <v>0</v>
      </c>
      <c r="AM144" s="12">
        <f>SUM(Gosforth:Ermelo!AM144)</f>
        <v>0</v>
      </c>
      <c r="AN144" s="12">
        <f>SUM(Gosforth:Ermelo!AN144)</f>
        <v>0</v>
      </c>
      <c r="AO144" s="12">
        <f>SUM(Gosforth:Ermelo!AO144)</f>
        <v>0</v>
      </c>
      <c r="AP144" s="12">
        <f>SUM(Gosforth:Ermelo!AP144)</f>
        <v>0</v>
      </c>
      <c r="AQ144" s="12">
        <f>SUM(Gosforth:Ermelo!AQ144)</f>
        <v>0</v>
      </c>
      <c r="AR144" s="12">
        <f>SUM(Gosforth:Ermelo!AR144)</f>
        <v>0</v>
      </c>
      <c r="AS144" s="13">
        <f>SUM(Gosforth:Ermelo!AS144)</f>
        <v>0</v>
      </c>
      <c r="AT144" s="14">
        <f>SUM(Gosforth:Ermelo!AT144)</f>
        <v>0</v>
      </c>
      <c r="AU144" s="12">
        <f>SUM(Gosforth:Ermelo!AU144)</f>
        <v>0</v>
      </c>
      <c r="AV144" s="12">
        <f>SUM(Gosforth:Ermelo!AV144)</f>
        <v>0</v>
      </c>
      <c r="AW144" s="12">
        <f>SUM(Gosforth:Ermelo!AW144)</f>
        <v>0</v>
      </c>
      <c r="AX144" s="12">
        <f>SUM(Gosforth:Ermelo!AX144)</f>
        <v>0</v>
      </c>
      <c r="AY144" s="12">
        <f>SUM(Gosforth:Ermelo!AY144)</f>
        <v>0</v>
      </c>
      <c r="AZ144" s="12">
        <f>SUM(Gosforth:Ermelo!AZ144)</f>
        <v>0</v>
      </c>
      <c r="BA144" s="12">
        <f>SUM(Gosforth:Ermelo!BA144)</f>
        <v>0</v>
      </c>
      <c r="BB144" s="12">
        <f>SUM(Gosforth:Ermelo!BB144)</f>
        <v>0</v>
      </c>
      <c r="BC144" s="12">
        <f>SUM(Gosforth:Ermelo!BC144)</f>
        <v>0</v>
      </c>
      <c r="BD144" s="12">
        <f>SUM(Gosforth:Ermelo!BD144)</f>
        <v>0</v>
      </c>
      <c r="BE144" s="13">
        <f>SUM(Gosforth:Ermelo!BE144)</f>
        <v>0</v>
      </c>
      <c r="BF144" s="14">
        <f>SUM(Gosforth:Ermelo!BF144)</f>
        <v>0</v>
      </c>
      <c r="BG144" s="12">
        <f>SUM(Gosforth:Ermelo!BG144)</f>
        <v>0</v>
      </c>
      <c r="BH144" s="12">
        <f>SUM(Gosforth:Ermelo!BH144)</f>
        <v>0</v>
      </c>
      <c r="BI144" s="12">
        <f>SUM(Gosforth:Ermelo!BI144)</f>
        <v>0</v>
      </c>
      <c r="BJ144" s="12">
        <f>SUM(Gosforth:Ermelo!BJ144)</f>
        <v>0</v>
      </c>
      <c r="BK144" s="12">
        <f>SUM(Gosforth:Ermelo!BK144)</f>
        <v>0</v>
      </c>
      <c r="BL144" s="12">
        <f>SUM(Gosforth:Ermelo!BL144)</f>
        <v>0</v>
      </c>
      <c r="BM144" s="12">
        <f>SUM(Gosforth:Ermelo!BM144)</f>
        <v>0</v>
      </c>
      <c r="BN144" s="12">
        <f>SUM(Gosforth:Ermelo!BN144)</f>
        <v>0</v>
      </c>
      <c r="BO144" s="12">
        <f>SUM(Gosforth:Ermelo!BO144)</f>
        <v>0</v>
      </c>
      <c r="BP144" s="12">
        <f>SUM(Gosforth:Ermelo!BP144)</f>
        <v>0</v>
      </c>
      <c r="BQ144" s="13">
        <f>SUM(Gosforth:Ermelo!BQ144)</f>
        <v>0</v>
      </c>
      <c r="BR144" s="14">
        <f>SUM(Gosforth:Ermelo!BR144)</f>
        <v>0</v>
      </c>
      <c r="BS144" s="12">
        <f>SUM(Gosforth:Ermelo!BS144)</f>
        <v>0</v>
      </c>
      <c r="BT144" s="12">
        <f>SUM(Gosforth:Ermelo!BT144)</f>
        <v>0</v>
      </c>
      <c r="BU144" s="12">
        <f>SUM(Gosforth:Ermelo!BU144)</f>
        <v>0</v>
      </c>
      <c r="BV144" s="12">
        <f>SUM(Gosforth:Ermelo!BV144)</f>
        <v>0</v>
      </c>
      <c r="BW144" s="12">
        <f>SUM(Gosforth:Ermelo!BW144)</f>
        <v>0</v>
      </c>
      <c r="BX144" s="12">
        <f>SUM(Gosforth:Ermelo!BX144)</f>
        <v>0</v>
      </c>
      <c r="BY144" s="12">
        <f>SUM(Gosforth:Ermelo!BY144)</f>
        <v>0</v>
      </c>
      <c r="BZ144" s="12">
        <f>SUM(Gosforth:Ermelo!BZ144)</f>
        <v>0</v>
      </c>
      <c r="CA144" s="12">
        <f>SUM(Gosforth:Ermelo!CA144)</f>
        <v>0</v>
      </c>
      <c r="CB144" s="12">
        <f>SUM(Gosforth:Ermelo!CB144)</f>
        <v>0</v>
      </c>
      <c r="CC144" s="13">
        <f>SUM(Gosforth:Ermelo!CC144)</f>
        <v>0</v>
      </c>
    </row>
    <row r="145" spans="1:82" ht="15">
      <c r="A145" s="141"/>
      <c r="B145" s="193" t="s">
        <v>271</v>
      </c>
      <c r="C145" s="197" t="s">
        <v>272</v>
      </c>
      <c r="D145" s="196" t="s">
        <v>53</v>
      </c>
      <c r="E145" s="196">
        <f>SUM(Gosforth:Ermelo!E145)</f>
        <v>0</v>
      </c>
      <c r="F145" s="227" t="b">
        <f>(Gosforth!G145+Dalpark!G145+Leandra!G145+Trichardt!G145+Ermelo!G145)=G145</f>
        <v>1</v>
      </c>
      <c r="G145" s="122">
        <f t="shared" si="61"/>
        <v>0</v>
      </c>
      <c r="H145" s="120">
        <f>SUM(Gosforth:Ermelo!H145)</f>
        <v>0</v>
      </c>
      <c r="I145" s="13">
        <f>SUM(Gosforth:Ermelo!I145)</f>
        <v>0</v>
      </c>
      <c r="J145" s="120">
        <f>SUM(Gosforth:Ermelo!J145)</f>
        <v>0</v>
      </c>
      <c r="K145" s="12">
        <f>SUM(Gosforth:Ermelo!K145)</f>
        <v>0</v>
      </c>
      <c r="L145" s="12">
        <f>SUM(Gosforth:Ermelo!L145)</f>
        <v>0</v>
      </c>
      <c r="M145" s="12">
        <f>SUM(Gosforth:Ermelo!M145)</f>
        <v>0</v>
      </c>
      <c r="N145" s="12">
        <f>SUM(Gosforth:Ermelo!N145)</f>
        <v>0</v>
      </c>
      <c r="O145" s="12">
        <f>SUM(Gosforth:Ermelo!O145)</f>
        <v>0</v>
      </c>
      <c r="P145" s="12">
        <f>SUM(Gosforth:Ermelo!P145)</f>
        <v>0</v>
      </c>
      <c r="Q145" s="12">
        <f>SUM(Gosforth:Ermelo!Q145)</f>
        <v>0</v>
      </c>
      <c r="R145" s="12">
        <f>SUM(Gosforth:Ermelo!R145)</f>
        <v>0</v>
      </c>
      <c r="S145" s="12">
        <f>SUM(Gosforth:Ermelo!S145)</f>
        <v>0</v>
      </c>
      <c r="T145" s="12">
        <f>SUM(Gosforth:Ermelo!T145)</f>
        <v>0</v>
      </c>
      <c r="U145" s="13">
        <f>SUM(Gosforth:Ermelo!U145)</f>
        <v>0</v>
      </c>
      <c r="V145" s="14">
        <f>SUM(Gosforth:Ermelo!V145)</f>
        <v>0</v>
      </c>
      <c r="W145" s="12">
        <f>SUM(Gosforth:Ermelo!W145)</f>
        <v>0</v>
      </c>
      <c r="X145" s="12">
        <f>SUM(Gosforth:Ermelo!X145)</f>
        <v>0</v>
      </c>
      <c r="Y145" s="12">
        <f>SUM(Gosforth:Ermelo!Y145)</f>
        <v>0</v>
      </c>
      <c r="Z145" s="12">
        <f>SUM(Gosforth:Ermelo!Z145)</f>
        <v>0</v>
      </c>
      <c r="AA145" s="12">
        <f>SUM(Gosforth:Ermelo!AA145)</f>
        <v>0</v>
      </c>
      <c r="AB145" s="12">
        <f>SUM(Gosforth:Ermelo!AB145)</f>
        <v>0</v>
      </c>
      <c r="AC145" s="12">
        <f>SUM(Gosforth:Ermelo!AC145)</f>
        <v>0</v>
      </c>
      <c r="AD145" s="12">
        <f>SUM(Gosforth:Ermelo!AD145)</f>
        <v>0</v>
      </c>
      <c r="AE145" s="12">
        <f>SUM(Gosforth:Ermelo!AE145)</f>
        <v>0</v>
      </c>
      <c r="AF145" s="12">
        <f>SUM(Gosforth:Ermelo!AF145)</f>
        <v>0</v>
      </c>
      <c r="AG145" s="13">
        <f>SUM(Gosforth:Ermelo!AG145)</f>
        <v>0</v>
      </c>
      <c r="AH145" s="14">
        <f>SUM(Gosforth:Ermelo!AH145)</f>
        <v>0</v>
      </c>
      <c r="AI145" s="12">
        <f>SUM(Gosforth:Ermelo!AI145)</f>
        <v>0</v>
      </c>
      <c r="AJ145" s="12">
        <f>SUM(Gosforth:Ermelo!AJ145)</f>
        <v>0</v>
      </c>
      <c r="AK145" s="12">
        <f>SUM(Gosforth:Ermelo!AK145)</f>
        <v>0</v>
      </c>
      <c r="AL145" s="12">
        <f>SUM(Gosforth:Ermelo!AL145)</f>
        <v>0</v>
      </c>
      <c r="AM145" s="12">
        <f>SUM(Gosforth:Ermelo!AM145)</f>
        <v>0</v>
      </c>
      <c r="AN145" s="12">
        <f>SUM(Gosforth:Ermelo!AN145)</f>
        <v>0</v>
      </c>
      <c r="AO145" s="12">
        <f>SUM(Gosforth:Ermelo!AO145)</f>
        <v>0</v>
      </c>
      <c r="AP145" s="12">
        <f>SUM(Gosforth:Ermelo!AP145)</f>
        <v>0</v>
      </c>
      <c r="AQ145" s="12">
        <f>SUM(Gosforth:Ermelo!AQ145)</f>
        <v>0</v>
      </c>
      <c r="AR145" s="12">
        <f>SUM(Gosforth:Ermelo!AR145)</f>
        <v>0</v>
      </c>
      <c r="AS145" s="13">
        <f>SUM(Gosforth:Ermelo!AS145)</f>
        <v>0</v>
      </c>
      <c r="AT145" s="14">
        <f>SUM(Gosforth:Ermelo!AT145)</f>
        <v>0</v>
      </c>
      <c r="AU145" s="12">
        <f>SUM(Gosforth:Ermelo!AU145)</f>
        <v>0</v>
      </c>
      <c r="AV145" s="12">
        <f>SUM(Gosforth:Ermelo!AV145)</f>
        <v>0</v>
      </c>
      <c r="AW145" s="12">
        <f>SUM(Gosforth:Ermelo!AW145)</f>
        <v>0</v>
      </c>
      <c r="AX145" s="12">
        <f>SUM(Gosforth:Ermelo!AX145)</f>
        <v>0</v>
      </c>
      <c r="AY145" s="12">
        <f>SUM(Gosforth:Ermelo!AY145)</f>
        <v>0</v>
      </c>
      <c r="AZ145" s="12">
        <f>SUM(Gosforth:Ermelo!AZ145)</f>
        <v>0</v>
      </c>
      <c r="BA145" s="12">
        <f>SUM(Gosforth:Ermelo!BA145)</f>
        <v>0</v>
      </c>
      <c r="BB145" s="12">
        <f>SUM(Gosforth:Ermelo!BB145)</f>
        <v>0</v>
      </c>
      <c r="BC145" s="12">
        <f>SUM(Gosforth:Ermelo!BC145)</f>
        <v>0</v>
      </c>
      <c r="BD145" s="12">
        <f>SUM(Gosforth:Ermelo!BD145)</f>
        <v>0</v>
      </c>
      <c r="BE145" s="13">
        <f>SUM(Gosforth:Ermelo!BE145)</f>
        <v>0</v>
      </c>
      <c r="BF145" s="14">
        <f>SUM(Gosforth:Ermelo!BF145)</f>
        <v>0</v>
      </c>
      <c r="BG145" s="12">
        <f>SUM(Gosforth:Ermelo!BG145)</f>
        <v>0</v>
      </c>
      <c r="BH145" s="12">
        <f>SUM(Gosforth:Ermelo!BH145)</f>
        <v>0</v>
      </c>
      <c r="BI145" s="12">
        <f>SUM(Gosforth:Ermelo!BI145)</f>
        <v>0</v>
      </c>
      <c r="BJ145" s="12">
        <f>SUM(Gosforth:Ermelo!BJ145)</f>
        <v>0</v>
      </c>
      <c r="BK145" s="12">
        <f>SUM(Gosforth:Ermelo!BK145)</f>
        <v>0</v>
      </c>
      <c r="BL145" s="12">
        <f>SUM(Gosforth:Ermelo!BL145)</f>
        <v>0</v>
      </c>
      <c r="BM145" s="12">
        <f>SUM(Gosforth:Ermelo!BM145)</f>
        <v>0</v>
      </c>
      <c r="BN145" s="12">
        <f>SUM(Gosforth:Ermelo!BN145)</f>
        <v>0</v>
      </c>
      <c r="BO145" s="12">
        <f>SUM(Gosforth:Ermelo!BO145)</f>
        <v>0</v>
      </c>
      <c r="BP145" s="12">
        <f>SUM(Gosforth:Ermelo!BP145)</f>
        <v>0</v>
      </c>
      <c r="BQ145" s="13">
        <f>SUM(Gosforth:Ermelo!BQ145)</f>
        <v>0</v>
      </c>
      <c r="BR145" s="14">
        <f>SUM(Gosforth:Ermelo!BR145)</f>
        <v>0</v>
      </c>
      <c r="BS145" s="12">
        <f>SUM(Gosforth:Ermelo!BS145)</f>
        <v>0</v>
      </c>
      <c r="BT145" s="12">
        <f>SUM(Gosforth:Ermelo!BT145)</f>
        <v>0</v>
      </c>
      <c r="BU145" s="12">
        <f>SUM(Gosforth:Ermelo!BU145)</f>
        <v>0</v>
      </c>
      <c r="BV145" s="12">
        <f>SUM(Gosforth:Ermelo!BV145)</f>
        <v>0</v>
      </c>
      <c r="BW145" s="12">
        <f>SUM(Gosforth:Ermelo!BW145)</f>
        <v>0</v>
      </c>
      <c r="BX145" s="12">
        <f>SUM(Gosforth:Ermelo!BX145)</f>
        <v>0</v>
      </c>
      <c r="BY145" s="12">
        <f>SUM(Gosforth:Ermelo!BY145)</f>
        <v>0</v>
      </c>
      <c r="BZ145" s="12">
        <f>SUM(Gosforth:Ermelo!BZ145)</f>
        <v>0</v>
      </c>
      <c r="CA145" s="12">
        <f>SUM(Gosforth:Ermelo!CA145)</f>
        <v>0</v>
      </c>
      <c r="CB145" s="12">
        <f>SUM(Gosforth:Ermelo!CB145)</f>
        <v>0</v>
      </c>
      <c r="CC145" s="13">
        <f>SUM(Gosforth:Ermelo!CC145)</f>
        <v>0</v>
      </c>
    </row>
    <row r="146" spans="1:82" ht="15">
      <c r="A146" s="141"/>
      <c r="B146" s="193" t="s">
        <v>273</v>
      </c>
      <c r="C146" s="197" t="s">
        <v>274</v>
      </c>
      <c r="D146" s="196" t="s">
        <v>128</v>
      </c>
      <c r="E146" s="196">
        <f>SUM(Gosforth:Ermelo!E146)</f>
        <v>0</v>
      </c>
      <c r="F146" s="227" t="b">
        <f>(Gosforth!G146+Dalpark!G146+Leandra!G146+Trichardt!G146+Ermelo!G146)=G146</f>
        <v>1</v>
      </c>
      <c r="G146" s="122">
        <f t="shared" si="61"/>
        <v>0</v>
      </c>
      <c r="H146" s="120">
        <f>SUM(Gosforth:Ermelo!H146)</f>
        <v>0</v>
      </c>
      <c r="I146" s="13">
        <f>SUM(Gosforth:Ermelo!I146)</f>
        <v>0</v>
      </c>
      <c r="J146" s="120">
        <f>SUM(Gosforth:Ermelo!J146)</f>
        <v>0</v>
      </c>
      <c r="K146" s="12">
        <f>SUM(Gosforth:Ermelo!K146)</f>
        <v>0</v>
      </c>
      <c r="L146" s="12">
        <f>SUM(Gosforth:Ermelo!L146)</f>
        <v>0</v>
      </c>
      <c r="M146" s="12">
        <f>SUM(Gosforth:Ermelo!M146)</f>
        <v>0</v>
      </c>
      <c r="N146" s="12">
        <f>SUM(Gosforth:Ermelo!N146)</f>
        <v>0</v>
      </c>
      <c r="O146" s="12">
        <f>SUM(Gosforth:Ermelo!O146)</f>
        <v>0</v>
      </c>
      <c r="P146" s="12">
        <f>SUM(Gosforth:Ermelo!P146)</f>
        <v>0</v>
      </c>
      <c r="Q146" s="12">
        <f>SUM(Gosforth:Ermelo!Q146)</f>
        <v>0</v>
      </c>
      <c r="R146" s="12">
        <f>SUM(Gosforth:Ermelo!R146)</f>
        <v>0</v>
      </c>
      <c r="S146" s="12">
        <f>SUM(Gosforth:Ermelo!S146)</f>
        <v>0</v>
      </c>
      <c r="T146" s="12">
        <f>SUM(Gosforth:Ermelo!T146)</f>
        <v>0</v>
      </c>
      <c r="U146" s="13">
        <f>SUM(Gosforth:Ermelo!U146)</f>
        <v>0</v>
      </c>
      <c r="V146" s="14">
        <f>SUM(Gosforth:Ermelo!V146)</f>
        <v>0</v>
      </c>
      <c r="W146" s="12">
        <f>SUM(Gosforth:Ermelo!W146)</f>
        <v>0</v>
      </c>
      <c r="X146" s="12">
        <f>SUM(Gosforth:Ermelo!X146)</f>
        <v>0</v>
      </c>
      <c r="Y146" s="12">
        <f>SUM(Gosforth:Ermelo!Y146)</f>
        <v>0</v>
      </c>
      <c r="Z146" s="12">
        <f>SUM(Gosforth:Ermelo!Z146)</f>
        <v>0</v>
      </c>
      <c r="AA146" s="12">
        <f>SUM(Gosforth:Ermelo!AA146)</f>
        <v>0</v>
      </c>
      <c r="AB146" s="12">
        <f>SUM(Gosforth:Ermelo!AB146)</f>
        <v>0</v>
      </c>
      <c r="AC146" s="12">
        <f>SUM(Gosforth:Ermelo!AC146)</f>
        <v>0</v>
      </c>
      <c r="AD146" s="12">
        <f>SUM(Gosforth:Ermelo!AD146)</f>
        <v>0</v>
      </c>
      <c r="AE146" s="12">
        <f>SUM(Gosforth:Ermelo!AE146)</f>
        <v>0</v>
      </c>
      <c r="AF146" s="12">
        <f>SUM(Gosforth:Ermelo!AF146)</f>
        <v>0</v>
      </c>
      <c r="AG146" s="13">
        <f>SUM(Gosforth:Ermelo!AG146)</f>
        <v>0</v>
      </c>
      <c r="AH146" s="14">
        <f>SUM(Gosforth:Ermelo!AH146)</f>
        <v>0</v>
      </c>
      <c r="AI146" s="12">
        <f>SUM(Gosforth:Ermelo!AI146)</f>
        <v>0</v>
      </c>
      <c r="AJ146" s="12">
        <f>SUM(Gosforth:Ermelo!AJ146)</f>
        <v>0</v>
      </c>
      <c r="AK146" s="12">
        <f>SUM(Gosforth:Ermelo!AK146)</f>
        <v>0</v>
      </c>
      <c r="AL146" s="12">
        <f>SUM(Gosforth:Ermelo!AL146)</f>
        <v>0</v>
      </c>
      <c r="AM146" s="12">
        <f>SUM(Gosforth:Ermelo!AM146)</f>
        <v>0</v>
      </c>
      <c r="AN146" s="12">
        <f>SUM(Gosforth:Ermelo!AN146)</f>
        <v>0</v>
      </c>
      <c r="AO146" s="12">
        <f>SUM(Gosforth:Ermelo!AO146)</f>
        <v>0</v>
      </c>
      <c r="AP146" s="12">
        <f>SUM(Gosforth:Ermelo!AP146)</f>
        <v>0</v>
      </c>
      <c r="AQ146" s="12">
        <f>SUM(Gosforth:Ermelo!AQ146)</f>
        <v>0</v>
      </c>
      <c r="AR146" s="12">
        <f>SUM(Gosforth:Ermelo!AR146)</f>
        <v>0</v>
      </c>
      <c r="AS146" s="13">
        <f>SUM(Gosforth:Ermelo!AS146)</f>
        <v>0</v>
      </c>
      <c r="AT146" s="14">
        <f>SUM(Gosforth:Ermelo!AT146)</f>
        <v>0</v>
      </c>
      <c r="AU146" s="12">
        <f>SUM(Gosforth:Ermelo!AU146)</f>
        <v>0</v>
      </c>
      <c r="AV146" s="12">
        <f>SUM(Gosforth:Ermelo!AV146)</f>
        <v>0</v>
      </c>
      <c r="AW146" s="12">
        <f>SUM(Gosforth:Ermelo!AW146)</f>
        <v>0</v>
      </c>
      <c r="AX146" s="12">
        <f>SUM(Gosforth:Ermelo!AX146)</f>
        <v>0</v>
      </c>
      <c r="AY146" s="12">
        <f>SUM(Gosforth:Ermelo!AY146)</f>
        <v>0</v>
      </c>
      <c r="AZ146" s="12">
        <f>SUM(Gosforth:Ermelo!AZ146)</f>
        <v>0</v>
      </c>
      <c r="BA146" s="12">
        <f>SUM(Gosforth:Ermelo!BA146)</f>
        <v>0</v>
      </c>
      <c r="BB146" s="12">
        <f>SUM(Gosforth:Ermelo!BB146)</f>
        <v>0</v>
      </c>
      <c r="BC146" s="12">
        <f>SUM(Gosforth:Ermelo!BC146)</f>
        <v>0</v>
      </c>
      <c r="BD146" s="12">
        <f>SUM(Gosforth:Ermelo!BD146)</f>
        <v>0</v>
      </c>
      <c r="BE146" s="13">
        <f>SUM(Gosforth:Ermelo!BE146)</f>
        <v>0</v>
      </c>
      <c r="BF146" s="14">
        <f>SUM(Gosforth:Ermelo!BF146)</f>
        <v>0</v>
      </c>
      <c r="BG146" s="12">
        <f>SUM(Gosforth:Ermelo!BG146)</f>
        <v>0</v>
      </c>
      <c r="BH146" s="12">
        <f>SUM(Gosforth:Ermelo!BH146)</f>
        <v>0</v>
      </c>
      <c r="BI146" s="12">
        <f>SUM(Gosforth:Ermelo!BI146)</f>
        <v>0</v>
      </c>
      <c r="BJ146" s="12">
        <f>SUM(Gosforth:Ermelo!BJ146)</f>
        <v>0</v>
      </c>
      <c r="BK146" s="12">
        <f>SUM(Gosforth:Ermelo!BK146)</f>
        <v>0</v>
      </c>
      <c r="BL146" s="12">
        <f>SUM(Gosforth:Ermelo!BL146)</f>
        <v>0</v>
      </c>
      <c r="BM146" s="12">
        <f>SUM(Gosforth:Ermelo!BM146)</f>
        <v>0</v>
      </c>
      <c r="BN146" s="12">
        <f>SUM(Gosforth:Ermelo!BN146)</f>
        <v>0</v>
      </c>
      <c r="BO146" s="12">
        <f>SUM(Gosforth:Ermelo!BO146)</f>
        <v>0</v>
      </c>
      <c r="BP146" s="12">
        <f>SUM(Gosforth:Ermelo!BP146)</f>
        <v>0</v>
      </c>
      <c r="BQ146" s="13">
        <f>SUM(Gosforth:Ermelo!BQ146)</f>
        <v>0</v>
      </c>
      <c r="BR146" s="14">
        <f>SUM(Gosforth:Ermelo!BR146)</f>
        <v>0</v>
      </c>
      <c r="BS146" s="12">
        <f>SUM(Gosforth:Ermelo!BS146)</f>
        <v>0</v>
      </c>
      <c r="BT146" s="12">
        <f>SUM(Gosforth:Ermelo!BT146)</f>
        <v>0</v>
      </c>
      <c r="BU146" s="12">
        <f>SUM(Gosforth:Ermelo!BU146)</f>
        <v>0</v>
      </c>
      <c r="BV146" s="12">
        <f>SUM(Gosforth:Ermelo!BV146)</f>
        <v>0</v>
      </c>
      <c r="BW146" s="12">
        <f>SUM(Gosforth:Ermelo!BW146)</f>
        <v>0</v>
      </c>
      <c r="BX146" s="12">
        <f>SUM(Gosforth:Ermelo!BX146)</f>
        <v>0</v>
      </c>
      <c r="BY146" s="12">
        <f>SUM(Gosforth:Ermelo!BY146)</f>
        <v>0</v>
      </c>
      <c r="BZ146" s="12">
        <f>SUM(Gosforth:Ermelo!BZ146)</f>
        <v>0</v>
      </c>
      <c r="CA146" s="12">
        <f>SUM(Gosforth:Ermelo!CA146)</f>
        <v>0</v>
      </c>
      <c r="CB146" s="12">
        <f>SUM(Gosforth:Ermelo!CB146)</f>
        <v>0</v>
      </c>
      <c r="CC146" s="13">
        <f>SUM(Gosforth:Ermelo!CC146)</f>
        <v>0</v>
      </c>
    </row>
    <row r="147" spans="1:82" ht="15">
      <c r="A147" s="141"/>
      <c r="B147" s="193" t="s">
        <v>275</v>
      </c>
      <c r="C147" s="197" t="s">
        <v>276</v>
      </c>
      <c r="D147" s="196" t="s">
        <v>128</v>
      </c>
      <c r="E147" s="196">
        <f>SUM(Gosforth:Ermelo!E147)</f>
        <v>0</v>
      </c>
      <c r="F147" s="227" t="b">
        <f>(Gosforth!G147+Dalpark!G147+Leandra!G147+Trichardt!G147+Ermelo!G147)=G147</f>
        <v>1</v>
      </c>
      <c r="G147" s="122">
        <f t="shared" si="61"/>
        <v>0</v>
      </c>
      <c r="H147" s="120">
        <f>SUM(Gosforth:Ermelo!H147)</f>
        <v>0</v>
      </c>
      <c r="I147" s="13">
        <f>SUM(Gosforth:Ermelo!I147)</f>
        <v>0</v>
      </c>
      <c r="J147" s="120">
        <f>SUM(Gosforth:Ermelo!J147)</f>
        <v>0</v>
      </c>
      <c r="K147" s="12">
        <f>SUM(Gosforth:Ermelo!K147)</f>
        <v>0</v>
      </c>
      <c r="L147" s="12">
        <f>SUM(Gosforth:Ermelo!L147)</f>
        <v>0</v>
      </c>
      <c r="M147" s="12">
        <f>SUM(Gosforth:Ermelo!M147)</f>
        <v>0</v>
      </c>
      <c r="N147" s="12">
        <f>SUM(Gosforth:Ermelo!N147)</f>
        <v>0</v>
      </c>
      <c r="O147" s="12">
        <f>SUM(Gosforth:Ermelo!O147)</f>
        <v>0</v>
      </c>
      <c r="P147" s="12">
        <f>SUM(Gosforth:Ermelo!P147)</f>
        <v>0</v>
      </c>
      <c r="Q147" s="12">
        <f>SUM(Gosforth:Ermelo!Q147)</f>
        <v>0</v>
      </c>
      <c r="R147" s="12">
        <f>SUM(Gosforth:Ermelo!R147)</f>
        <v>0</v>
      </c>
      <c r="S147" s="12">
        <f>SUM(Gosforth:Ermelo!S147)</f>
        <v>0</v>
      </c>
      <c r="T147" s="12">
        <f>SUM(Gosforth:Ermelo!T147)</f>
        <v>0</v>
      </c>
      <c r="U147" s="13">
        <f>SUM(Gosforth:Ermelo!U147)</f>
        <v>0</v>
      </c>
      <c r="V147" s="14">
        <f>SUM(Gosforth:Ermelo!V147)</f>
        <v>0</v>
      </c>
      <c r="W147" s="12">
        <f>SUM(Gosforth:Ermelo!W147)</f>
        <v>0</v>
      </c>
      <c r="X147" s="12">
        <f>SUM(Gosforth:Ermelo!X147)</f>
        <v>0</v>
      </c>
      <c r="Y147" s="12">
        <f>SUM(Gosforth:Ermelo!Y147)</f>
        <v>0</v>
      </c>
      <c r="Z147" s="12">
        <f>SUM(Gosforth:Ermelo!Z147)</f>
        <v>0</v>
      </c>
      <c r="AA147" s="12">
        <f>SUM(Gosforth:Ermelo!AA147)</f>
        <v>0</v>
      </c>
      <c r="AB147" s="12">
        <f>SUM(Gosforth:Ermelo!AB147)</f>
        <v>0</v>
      </c>
      <c r="AC147" s="12">
        <f>SUM(Gosforth:Ermelo!AC147)</f>
        <v>0</v>
      </c>
      <c r="AD147" s="12">
        <f>SUM(Gosforth:Ermelo!AD147)</f>
        <v>0</v>
      </c>
      <c r="AE147" s="12">
        <f>SUM(Gosforth:Ermelo!AE147)</f>
        <v>0</v>
      </c>
      <c r="AF147" s="12">
        <f>SUM(Gosforth:Ermelo!AF147)</f>
        <v>0</v>
      </c>
      <c r="AG147" s="13">
        <f>SUM(Gosforth:Ermelo!AG147)</f>
        <v>0</v>
      </c>
      <c r="AH147" s="14">
        <f>SUM(Gosforth:Ermelo!AH147)</f>
        <v>0</v>
      </c>
      <c r="AI147" s="12">
        <f>SUM(Gosforth:Ermelo!AI147)</f>
        <v>0</v>
      </c>
      <c r="AJ147" s="12">
        <f>SUM(Gosforth:Ermelo!AJ147)</f>
        <v>0</v>
      </c>
      <c r="AK147" s="12">
        <f>SUM(Gosforth:Ermelo!AK147)</f>
        <v>0</v>
      </c>
      <c r="AL147" s="12">
        <f>SUM(Gosforth:Ermelo!AL147)</f>
        <v>0</v>
      </c>
      <c r="AM147" s="12">
        <f>SUM(Gosforth:Ermelo!AM147)</f>
        <v>0</v>
      </c>
      <c r="AN147" s="12">
        <f>SUM(Gosforth:Ermelo!AN147)</f>
        <v>0</v>
      </c>
      <c r="AO147" s="12">
        <f>SUM(Gosforth:Ermelo!AO147)</f>
        <v>0</v>
      </c>
      <c r="AP147" s="12">
        <f>SUM(Gosforth:Ermelo!AP147)</f>
        <v>0</v>
      </c>
      <c r="AQ147" s="12">
        <f>SUM(Gosforth:Ermelo!AQ147)</f>
        <v>0</v>
      </c>
      <c r="AR147" s="12">
        <f>SUM(Gosforth:Ermelo!AR147)</f>
        <v>0</v>
      </c>
      <c r="AS147" s="13">
        <f>SUM(Gosforth:Ermelo!AS147)</f>
        <v>0</v>
      </c>
      <c r="AT147" s="14">
        <f>SUM(Gosforth:Ermelo!AT147)</f>
        <v>0</v>
      </c>
      <c r="AU147" s="12">
        <f>SUM(Gosforth:Ermelo!AU147)</f>
        <v>0</v>
      </c>
      <c r="AV147" s="12">
        <f>SUM(Gosforth:Ermelo!AV147)</f>
        <v>0</v>
      </c>
      <c r="AW147" s="12">
        <f>SUM(Gosforth:Ermelo!AW147)</f>
        <v>0</v>
      </c>
      <c r="AX147" s="12">
        <f>SUM(Gosforth:Ermelo!AX147)</f>
        <v>0</v>
      </c>
      <c r="AY147" s="12">
        <f>SUM(Gosforth:Ermelo!AY147)</f>
        <v>0</v>
      </c>
      <c r="AZ147" s="12">
        <f>SUM(Gosforth:Ermelo!AZ147)</f>
        <v>0</v>
      </c>
      <c r="BA147" s="12">
        <f>SUM(Gosforth:Ermelo!BA147)</f>
        <v>0</v>
      </c>
      <c r="BB147" s="12">
        <f>SUM(Gosforth:Ermelo!BB147)</f>
        <v>0</v>
      </c>
      <c r="BC147" s="12">
        <f>SUM(Gosforth:Ermelo!BC147)</f>
        <v>0</v>
      </c>
      <c r="BD147" s="12">
        <f>SUM(Gosforth:Ermelo!BD147)</f>
        <v>0</v>
      </c>
      <c r="BE147" s="13">
        <f>SUM(Gosforth:Ermelo!BE147)</f>
        <v>0</v>
      </c>
      <c r="BF147" s="14">
        <f>SUM(Gosforth:Ermelo!BF147)</f>
        <v>0</v>
      </c>
      <c r="BG147" s="12">
        <f>SUM(Gosforth:Ermelo!BG147)</f>
        <v>0</v>
      </c>
      <c r="BH147" s="12">
        <f>SUM(Gosforth:Ermelo!BH147)</f>
        <v>0</v>
      </c>
      <c r="BI147" s="12">
        <f>SUM(Gosforth:Ermelo!BI147)</f>
        <v>0</v>
      </c>
      <c r="BJ147" s="12">
        <f>SUM(Gosforth:Ermelo!BJ147)</f>
        <v>0</v>
      </c>
      <c r="BK147" s="12">
        <f>SUM(Gosforth:Ermelo!BK147)</f>
        <v>0</v>
      </c>
      <c r="BL147" s="12">
        <f>SUM(Gosforth:Ermelo!BL147)</f>
        <v>0</v>
      </c>
      <c r="BM147" s="12">
        <f>SUM(Gosforth:Ermelo!BM147)</f>
        <v>0</v>
      </c>
      <c r="BN147" s="12">
        <f>SUM(Gosforth:Ermelo!BN147)</f>
        <v>0</v>
      </c>
      <c r="BO147" s="12">
        <f>SUM(Gosforth:Ermelo!BO147)</f>
        <v>0</v>
      </c>
      <c r="BP147" s="12">
        <f>SUM(Gosforth:Ermelo!BP147)</f>
        <v>0</v>
      </c>
      <c r="BQ147" s="13">
        <f>SUM(Gosforth:Ermelo!BQ147)</f>
        <v>0</v>
      </c>
      <c r="BR147" s="14">
        <f>SUM(Gosforth:Ermelo!BR147)</f>
        <v>0</v>
      </c>
      <c r="BS147" s="12">
        <f>SUM(Gosforth:Ermelo!BS147)</f>
        <v>0</v>
      </c>
      <c r="BT147" s="12">
        <f>SUM(Gosforth:Ermelo!BT147)</f>
        <v>0</v>
      </c>
      <c r="BU147" s="12">
        <f>SUM(Gosforth:Ermelo!BU147)</f>
        <v>0</v>
      </c>
      <c r="BV147" s="12">
        <f>SUM(Gosforth:Ermelo!BV147)</f>
        <v>0</v>
      </c>
      <c r="BW147" s="12">
        <f>SUM(Gosforth:Ermelo!BW147)</f>
        <v>0</v>
      </c>
      <c r="BX147" s="12">
        <f>SUM(Gosforth:Ermelo!BX147)</f>
        <v>0</v>
      </c>
      <c r="BY147" s="12">
        <f>SUM(Gosforth:Ermelo!BY147)</f>
        <v>0</v>
      </c>
      <c r="BZ147" s="12">
        <f>SUM(Gosforth:Ermelo!BZ147)</f>
        <v>0</v>
      </c>
      <c r="CA147" s="12">
        <f>SUM(Gosforth:Ermelo!CA147)</f>
        <v>0</v>
      </c>
      <c r="CB147" s="12">
        <f>SUM(Gosforth:Ermelo!CB147)</f>
        <v>0</v>
      </c>
      <c r="CC147" s="13">
        <f>SUM(Gosforth:Ermelo!CC147)</f>
        <v>0</v>
      </c>
    </row>
    <row r="148" spans="1:82" ht="15">
      <c r="A148" s="141"/>
      <c r="B148" s="193" t="s">
        <v>277</v>
      </c>
      <c r="C148" s="197" t="s">
        <v>278</v>
      </c>
      <c r="D148" s="198" t="s">
        <v>128</v>
      </c>
      <c r="E148" s="196">
        <f>SUM(Gosforth:Ermelo!E148)</f>
        <v>0</v>
      </c>
      <c r="F148" s="227" t="b">
        <f>(Gosforth!G148+Dalpark!G148+Leandra!G148+Trichardt!G148+Ermelo!G148)=G148</f>
        <v>1</v>
      </c>
      <c r="G148" s="122">
        <f t="shared" si="61"/>
        <v>0</v>
      </c>
      <c r="H148" s="120">
        <f>SUM(Gosforth:Ermelo!H148)</f>
        <v>0</v>
      </c>
      <c r="I148" s="13">
        <f>SUM(Gosforth:Ermelo!I148)</f>
        <v>0</v>
      </c>
      <c r="J148" s="120">
        <f>SUM(Gosforth:Ermelo!J148)</f>
        <v>0</v>
      </c>
      <c r="K148" s="12">
        <f>SUM(Gosforth:Ermelo!K148)</f>
        <v>0</v>
      </c>
      <c r="L148" s="12">
        <f>SUM(Gosforth:Ermelo!L148)</f>
        <v>0</v>
      </c>
      <c r="M148" s="12">
        <f>SUM(Gosforth:Ermelo!M148)</f>
        <v>0</v>
      </c>
      <c r="N148" s="12">
        <f>SUM(Gosforth:Ermelo!N148)</f>
        <v>0</v>
      </c>
      <c r="O148" s="12">
        <f>SUM(Gosforth:Ermelo!O148)</f>
        <v>0</v>
      </c>
      <c r="P148" s="12">
        <f>SUM(Gosforth:Ermelo!P148)</f>
        <v>0</v>
      </c>
      <c r="Q148" s="12">
        <f>SUM(Gosforth:Ermelo!Q148)</f>
        <v>0</v>
      </c>
      <c r="R148" s="12">
        <f>SUM(Gosforth:Ermelo!R148)</f>
        <v>0</v>
      </c>
      <c r="S148" s="12">
        <f>SUM(Gosforth:Ermelo!S148)</f>
        <v>0</v>
      </c>
      <c r="T148" s="12">
        <f>SUM(Gosforth:Ermelo!T148)</f>
        <v>0</v>
      </c>
      <c r="U148" s="13">
        <f>SUM(Gosforth:Ermelo!U148)</f>
        <v>0</v>
      </c>
      <c r="V148" s="14">
        <f>SUM(Gosforth:Ermelo!V148)</f>
        <v>0</v>
      </c>
      <c r="W148" s="12">
        <f>SUM(Gosforth:Ermelo!W148)</f>
        <v>0</v>
      </c>
      <c r="X148" s="12">
        <f>SUM(Gosforth:Ermelo!X148)</f>
        <v>0</v>
      </c>
      <c r="Y148" s="12">
        <f>SUM(Gosforth:Ermelo!Y148)</f>
        <v>0</v>
      </c>
      <c r="Z148" s="12">
        <f>SUM(Gosforth:Ermelo!Z148)</f>
        <v>0</v>
      </c>
      <c r="AA148" s="12">
        <f>SUM(Gosforth:Ermelo!AA148)</f>
        <v>0</v>
      </c>
      <c r="AB148" s="12">
        <f>SUM(Gosforth:Ermelo!AB148)</f>
        <v>0</v>
      </c>
      <c r="AC148" s="12">
        <f>SUM(Gosforth:Ermelo!AC148)</f>
        <v>0</v>
      </c>
      <c r="AD148" s="12">
        <f>SUM(Gosforth:Ermelo!AD148)</f>
        <v>0</v>
      </c>
      <c r="AE148" s="12">
        <f>SUM(Gosforth:Ermelo!AE148)</f>
        <v>0</v>
      </c>
      <c r="AF148" s="12">
        <f>SUM(Gosforth:Ermelo!AF148)</f>
        <v>0</v>
      </c>
      <c r="AG148" s="13">
        <f>SUM(Gosforth:Ermelo!AG148)</f>
        <v>0</v>
      </c>
      <c r="AH148" s="14">
        <f>SUM(Gosforth:Ermelo!AH148)</f>
        <v>0</v>
      </c>
      <c r="AI148" s="12">
        <f>SUM(Gosforth:Ermelo!AI148)</f>
        <v>0</v>
      </c>
      <c r="AJ148" s="12">
        <f>SUM(Gosforth:Ermelo!AJ148)</f>
        <v>0</v>
      </c>
      <c r="AK148" s="12">
        <f>SUM(Gosforth:Ermelo!AK148)</f>
        <v>0</v>
      </c>
      <c r="AL148" s="12">
        <f>SUM(Gosforth:Ermelo!AL148)</f>
        <v>0</v>
      </c>
      <c r="AM148" s="12">
        <f>SUM(Gosforth:Ermelo!AM148)</f>
        <v>0</v>
      </c>
      <c r="AN148" s="12">
        <f>SUM(Gosforth:Ermelo!AN148)</f>
        <v>0</v>
      </c>
      <c r="AO148" s="12">
        <f>SUM(Gosforth:Ermelo!AO148)</f>
        <v>0</v>
      </c>
      <c r="AP148" s="12">
        <f>SUM(Gosforth:Ermelo!AP148)</f>
        <v>0</v>
      </c>
      <c r="AQ148" s="12">
        <f>SUM(Gosforth:Ermelo!AQ148)</f>
        <v>0</v>
      </c>
      <c r="AR148" s="12">
        <f>SUM(Gosforth:Ermelo!AR148)</f>
        <v>0</v>
      </c>
      <c r="AS148" s="13">
        <f>SUM(Gosforth:Ermelo!AS148)</f>
        <v>0</v>
      </c>
      <c r="AT148" s="14">
        <f>SUM(Gosforth:Ermelo!AT148)</f>
        <v>0</v>
      </c>
      <c r="AU148" s="12">
        <f>SUM(Gosforth:Ermelo!AU148)</f>
        <v>0</v>
      </c>
      <c r="AV148" s="12">
        <f>SUM(Gosforth:Ermelo!AV148)</f>
        <v>0</v>
      </c>
      <c r="AW148" s="12">
        <f>SUM(Gosforth:Ermelo!AW148)</f>
        <v>0</v>
      </c>
      <c r="AX148" s="12">
        <f>SUM(Gosforth:Ermelo!AX148)</f>
        <v>0</v>
      </c>
      <c r="AY148" s="12">
        <f>SUM(Gosforth:Ermelo!AY148)</f>
        <v>0</v>
      </c>
      <c r="AZ148" s="12">
        <f>SUM(Gosforth:Ermelo!AZ148)</f>
        <v>0</v>
      </c>
      <c r="BA148" s="12">
        <f>SUM(Gosforth:Ermelo!BA148)</f>
        <v>0</v>
      </c>
      <c r="BB148" s="12">
        <f>SUM(Gosforth:Ermelo!BB148)</f>
        <v>0</v>
      </c>
      <c r="BC148" s="12">
        <f>SUM(Gosforth:Ermelo!BC148)</f>
        <v>0</v>
      </c>
      <c r="BD148" s="12">
        <f>SUM(Gosforth:Ermelo!BD148)</f>
        <v>0</v>
      </c>
      <c r="BE148" s="13">
        <f>SUM(Gosforth:Ermelo!BE148)</f>
        <v>0</v>
      </c>
      <c r="BF148" s="14">
        <f>SUM(Gosforth:Ermelo!BF148)</f>
        <v>0</v>
      </c>
      <c r="BG148" s="12">
        <f>SUM(Gosforth:Ermelo!BG148)</f>
        <v>0</v>
      </c>
      <c r="BH148" s="12">
        <f>SUM(Gosforth:Ermelo!BH148)</f>
        <v>0</v>
      </c>
      <c r="BI148" s="12">
        <f>SUM(Gosforth:Ermelo!BI148)</f>
        <v>0</v>
      </c>
      <c r="BJ148" s="12">
        <f>SUM(Gosforth:Ermelo!BJ148)</f>
        <v>0</v>
      </c>
      <c r="BK148" s="12">
        <f>SUM(Gosforth:Ermelo!BK148)</f>
        <v>0</v>
      </c>
      <c r="BL148" s="12">
        <f>SUM(Gosforth:Ermelo!BL148)</f>
        <v>0</v>
      </c>
      <c r="BM148" s="12">
        <f>SUM(Gosforth:Ermelo!BM148)</f>
        <v>0</v>
      </c>
      <c r="BN148" s="12">
        <f>SUM(Gosforth:Ermelo!BN148)</f>
        <v>0</v>
      </c>
      <c r="BO148" s="12">
        <f>SUM(Gosforth:Ermelo!BO148)</f>
        <v>0</v>
      </c>
      <c r="BP148" s="12">
        <f>SUM(Gosforth:Ermelo!BP148)</f>
        <v>0</v>
      </c>
      <c r="BQ148" s="13">
        <f>SUM(Gosforth:Ermelo!BQ148)</f>
        <v>0</v>
      </c>
      <c r="BR148" s="14">
        <f>SUM(Gosforth:Ermelo!BR148)</f>
        <v>0</v>
      </c>
      <c r="BS148" s="12">
        <f>SUM(Gosforth:Ermelo!BS148)</f>
        <v>0</v>
      </c>
      <c r="BT148" s="12">
        <f>SUM(Gosforth:Ermelo!BT148)</f>
        <v>0</v>
      </c>
      <c r="BU148" s="12">
        <f>SUM(Gosforth:Ermelo!BU148)</f>
        <v>0</v>
      </c>
      <c r="BV148" s="12">
        <f>SUM(Gosforth:Ermelo!BV148)</f>
        <v>0</v>
      </c>
      <c r="BW148" s="12">
        <f>SUM(Gosforth:Ermelo!BW148)</f>
        <v>0</v>
      </c>
      <c r="BX148" s="12">
        <f>SUM(Gosforth:Ermelo!BX148)</f>
        <v>0</v>
      </c>
      <c r="BY148" s="12">
        <f>SUM(Gosforth:Ermelo!BY148)</f>
        <v>0</v>
      </c>
      <c r="BZ148" s="12">
        <f>SUM(Gosforth:Ermelo!BZ148)</f>
        <v>0</v>
      </c>
      <c r="CA148" s="12">
        <f>SUM(Gosforth:Ermelo!CA148)</f>
        <v>0</v>
      </c>
      <c r="CB148" s="12">
        <f>SUM(Gosforth:Ermelo!CB148)</f>
        <v>0</v>
      </c>
      <c r="CC148" s="13">
        <f>SUM(Gosforth:Ermelo!CC148)</f>
        <v>0</v>
      </c>
    </row>
    <row r="149" spans="1:82" ht="30">
      <c r="A149" s="141"/>
      <c r="B149" s="199" t="s">
        <v>279</v>
      </c>
      <c r="C149" s="200" t="s">
        <v>280</v>
      </c>
      <c r="D149" s="201" t="s">
        <v>262</v>
      </c>
      <c r="E149" s="196">
        <f>SUM(Gosforth:Ermelo!E149)</f>
        <v>0</v>
      </c>
      <c r="F149" s="227" t="b">
        <f>(Gosforth!G149+Dalpark!G149+Leandra!G149+Trichardt!G149+Ermelo!G149)=G149</f>
        <v>1</v>
      </c>
      <c r="G149" s="122">
        <f t="shared" si="61"/>
        <v>0</v>
      </c>
      <c r="H149" s="120">
        <f>SUM(Gosforth:Ermelo!H149)</f>
        <v>0</v>
      </c>
      <c r="I149" s="13">
        <f>SUM(Gosforth:Ermelo!I149)</f>
        <v>0</v>
      </c>
      <c r="J149" s="120">
        <f>SUM(Gosforth:Ermelo!J149)</f>
        <v>0</v>
      </c>
      <c r="K149" s="12">
        <f>SUM(Gosforth:Ermelo!K149)</f>
        <v>0</v>
      </c>
      <c r="L149" s="12">
        <f>SUM(Gosforth:Ermelo!L149)</f>
        <v>0</v>
      </c>
      <c r="M149" s="12">
        <f>SUM(Gosforth:Ermelo!M149)</f>
        <v>0</v>
      </c>
      <c r="N149" s="12">
        <f>SUM(Gosforth:Ermelo!N149)</f>
        <v>0</v>
      </c>
      <c r="O149" s="12">
        <f>SUM(Gosforth:Ermelo!O149)</f>
        <v>0</v>
      </c>
      <c r="P149" s="12">
        <f>SUM(Gosforth:Ermelo!P149)</f>
        <v>0</v>
      </c>
      <c r="Q149" s="12">
        <f>SUM(Gosforth:Ermelo!Q149)</f>
        <v>0</v>
      </c>
      <c r="R149" s="12">
        <f>SUM(Gosforth:Ermelo!R149)</f>
        <v>0</v>
      </c>
      <c r="S149" s="12">
        <f>SUM(Gosforth:Ermelo!S149)</f>
        <v>0</v>
      </c>
      <c r="T149" s="12">
        <f>SUM(Gosforth:Ermelo!T149)</f>
        <v>0</v>
      </c>
      <c r="U149" s="13">
        <f>SUM(Gosforth:Ermelo!U149)</f>
        <v>0</v>
      </c>
      <c r="V149" s="14">
        <f>SUM(Gosforth:Ermelo!V149)</f>
        <v>0</v>
      </c>
      <c r="W149" s="12">
        <f>SUM(Gosforth:Ermelo!W149)</f>
        <v>0</v>
      </c>
      <c r="X149" s="12">
        <f>SUM(Gosforth:Ermelo!X149)</f>
        <v>0</v>
      </c>
      <c r="Y149" s="12">
        <f>SUM(Gosforth:Ermelo!Y149)</f>
        <v>0</v>
      </c>
      <c r="Z149" s="12">
        <f>SUM(Gosforth:Ermelo!Z149)</f>
        <v>0</v>
      </c>
      <c r="AA149" s="12">
        <f>SUM(Gosforth:Ermelo!AA149)</f>
        <v>0</v>
      </c>
      <c r="AB149" s="12">
        <f>SUM(Gosforth:Ermelo!AB149)</f>
        <v>0</v>
      </c>
      <c r="AC149" s="12">
        <f>SUM(Gosforth:Ermelo!AC149)</f>
        <v>0</v>
      </c>
      <c r="AD149" s="12">
        <f>SUM(Gosforth:Ermelo!AD149)</f>
        <v>0</v>
      </c>
      <c r="AE149" s="12">
        <f>SUM(Gosforth:Ermelo!AE149)</f>
        <v>0</v>
      </c>
      <c r="AF149" s="12">
        <f>SUM(Gosforth:Ermelo!AF149)</f>
        <v>0</v>
      </c>
      <c r="AG149" s="13">
        <f>SUM(Gosforth:Ermelo!AG149)</f>
        <v>0</v>
      </c>
      <c r="AH149" s="14">
        <f>SUM(Gosforth:Ermelo!AH149)</f>
        <v>0</v>
      </c>
      <c r="AI149" s="12">
        <f>SUM(Gosforth:Ermelo!AI149)</f>
        <v>0</v>
      </c>
      <c r="AJ149" s="12">
        <f>SUM(Gosforth:Ermelo!AJ149)</f>
        <v>0</v>
      </c>
      <c r="AK149" s="12">
        <f>SUM(Gosforth:Ermelo!AK149)</f>
        <v>0</v>
      </c>
      <c r="AL149" s="12">
        <f>SUM(Gosforth:Ermelo!AL149)</f>
        <v>0</v>
      </c>
      <c r="AM149" s="12">
        <f>SUM(Gosforth:Ermelo!AM149)</f>
        <v>0</v>
      </c>
      <c r="AN149" s="12">
        <f>SUM(Gosforth:Ermelo!AN149)</f>
        <v>0</v>
      </c>
      <c r="AO149" s="12">
        <f>SUM(Gosforth:Ermelo!AO149)</f>
        <v>0</v>
      </c>
      <c r="AP149" s="12">
        <f>SUM(Gosforth:Ermelo!AP149)</f>
        <v>0</v>
      </c>
      <c r="AQ149" s="12">
        <f>SUM(Gosforth:Ermelo!AQ149)</f>
        <v>0</v>
      </c>
      <c r="AR149" s="12">
        <f>SUM(Gosforth:Ermelo!AR149)</f>
        <v>0</v>
      </c>
      <c r="AS149" s="13">
        <f>SUM(Gosforth:Ermelo!AS149)</f>
        <v>0</v>
      </c>
      <c r="AT149" s="14">
        <f>SUM(Gosforth:Ermelo!AT149)</f>
        <v>0</v>
      </c>
      <c r="AU149" s="12">
        <f>SUM(Gosforth:Ermelo!AU149)</f>
        <v>0</v>
      </c>
      <c r="AV149" s="12">
        <f>SUM(Gosforth:Ermelo!AV149)</f>
        <v>0</v>
      </c>
      <c r="AW149" s="12">
        <f>SUM(Gosforth:Ermelo!AW149)</f>
        <v>0</v>
      </c>
      <c r="AX149" s="12">
        <f>SUM(Gosforth:Ermelo!AX149)</f>
        <v>0</v>
      </c>
      <c r="AY149" s="12">
        <f>SUM(Gosforth:Ermelo!AY149)</f>
        <v>0</v>
      </c>
      <c r="AZ149" s="12">
        <f>SUM(Gosforth:Ermelo!AZ149)</f>
        <v>0</v>
      </c>
      <c r="BA149" s="12">
        <f>SUM(Gosforth:Ermelo!BA149)</f>
        <v>0</v>
      </c>
      <c r="BB149" s="12">
        <f>SUM(Gosforth:Ermelo!BB149)</f>
        <v>0</v>
      </c>
      <c r="BC149" s="12">
        <f>SUM(Gosforth:Ermelo!BC149)</f>
        <v>0</v>
      </c>
      <c r="BD149" s="12">
        <f>SUM(Gosforth:Ermelo!BD149)</f>
        <v>0</v>
      </c>
      <c r="BE149" s="13">
        <f>SUM(Gosforth:Ermelo!BE149)</f>
        <v>0</v>
      </c>
      <c r="BF149" s="14">
        <f>SUM(Gosforth:Ermelo!BF149)</f>
        <v>0</v>
      </c>
      <c r="BG149" s="12">
        <f>SUM(Gosforth:Ermelo!BG149)</f>
        <v>0</v>
      </c>
      <c r="BH149" s="12">
        <f>SUM(Gosforth:Ermelo!BH149)</f>
        <v>0</v>
      </c>
      <c r="BI149" s="12">
        <f>SUM(Gosforth:Ermelo!BI149)</f>
        <v>0</v>
      </c>
      <c r="BJ149" s="12">
        <f>SUM(Gosforth:Ermelo!BJ149)</f>
        <v>0</v>
      </c>
      <c r="BK149" s="12">
        <f>SUM(Gosforth:Ermelo!BK149)</f>
        <v>0</v>
      </c>
      <c r="BL149" s="12">
        <f>SUM(Gosforth:Ermelo!BL149)</f>
        <v>0</v>
      </c>
      <c r="BM149" s="12">
        <f>SUM(Gosforth:Ermelo!BM149)</f>
        <v>0</v>
      </c>
      <c r="BN149" s="12">
        <f>SUM(Gosforth:Ermelo!BN149)</f>
        <v>0</v>
      </c>
      <c r="BO149" s="12">
        <f>SUM(Gosforth:Ermelo!BO149)</f>
        <v>0</v>
      </c>
      <c r="BP149" s="12">
        <f>SUM(Gosforth:Ermelo!BP149)</f>
        <v>0</v>
      </c>
      <c r="BQ149" s="13">
        <f>SUM(Gosforth:Ermelo!BQ149)</f>
        <v>0</v>
      </c>
      <c r="BR149" s="14">
        <f>SUM(Gosforth:Ermelo!BR149)</f>
        <v>0</v>
      </c>
      <c r="BS149" s="12">
        <f>SUM(Gosforth:Ermelo!BS149)</f>
        <v>0</v>
      </c>
      <c r="BT149" s="12">
        <f>SUM(Gosforth:Ermelo!BT149)</f>
        <v>0</v>
      </c>
      <c r="BU149" s="12">
        <f>SUM(Gosforth:Ermelo!BU149)</f>
        <v>0</v>
      </c>
      <c r="BV149" s="12">
        <f>SUM(Gosforth:Ermelo!BV149)</f>
        <v>0</v>
      </c>
      <c r="BW149" s="12">
        <f>SUM(Gosforth:Ermelo!BW149)</f>
        <v>0</v>
      </c>
      <c r="BX149" s="12">
        <f>SUM(Gosforth:Ermelo!BX149)</f>
        <v>0</v>
      </c>
      <c r="BY149" s="12">
        <f>SUM(Gosforth:Ermelo!BY149)</f>
        <v>0</v>
      </c>
      <c r="BZ149" s="12">
        <f>SUM(Gosforth:Ermelo!BZ149)</f>
        <v>0</v>
      </c>
      <c r="CA149" s="12">
        <f>SUM(Gosforth:Ermelo!CA149)</f>
        <v>0</v>
      </c>
      <c r="CB149" s="12">
        <f>SUM(Gosforth:Ermelo!CB149)</f>
        <v>0</v>
      </c>
      <c r="CC149" s="13">
        <f>SUM(Gosforth:Ermelo!CC149)</f>
        <v>0</v>
      </c>
    </row>
    <row r="150" spans="1:82" ht="12.75" customHeight="1">
      <c r="B150" s="55" t="s">
        <v>281</v>
      </c>
      <c r="C150" s="56" t="s">
        <v>282</v>
      </c>
      <c r="D150" s="71"/>
      <c r="E150" s="71"/>
      <c r="F150" s="227" t="b">
        <f>(Gosforth!G150+Dalpark!G150+Leandra!G150+Trichardt!G150+Ermelo!G150)=G150</f>
        <v>1</v>
      </c>
      <c r="G150" s="169">
        <f>+SUM(G151:G165)</f>
        <v>0</v>
      </c>
      <c r="H150" s="123">
        <f t="shared" ref="H150:BS150" si="62">+SUM(H151:H165)</f>
        <v>0</v>
      </c>
      <c r="I150" s="20">
        <f t="shared" si="62"/>
        <v>0</v>
      </c>
      <c r="J150" s="123">
        <f t="shared" si="62"/>
        <v>0</v>
      </c>
      <c r="K150" s="19">
        <f t="shared" si="62"/>
        <v>0</v>
      </c>
      <c r="L150" s="19">
        <f t="shared" si="62"/>
        <v>0</v>
      </c>
      <c r="M150" s="19">
        <f>+SUM(M151:M165)</f>
        <v>0</v>
      </c>
      <c r="N150" s="19">
        <f>+SUM(N151:N165)</f>
        <v>0</v>
      </c>
      <c r="O150" s="19">
        <f t="shared" si="62"/>
        <v>0</v>
      </c>
      <c r="P150" s="19">
        <f t="shared" si="62"/>
        <v>0</v>
      </c>
      <c r="Q150" s="19">
        <f t="shared" si="62"/>
        <v>0</v>
      </c>
      <c r="R150" s="19">
        <f t="shared" si="62"/>
        <v>0</v>
      </c>
      <c r="S150" s="19">
        <f t="shared" si="62"/>
        <v>0</v>
      </c>
      <c r="T150" s="19">
        <f t="shared" si="62"/>
        <v>0</v>
      </c>
      <c r="U150" s="20">
        <f t="shared" si="62"/>
        <v>0</v>
      </c>
      <c r="V150" s="21">
        <f t="shared" si="62"/>
        <v>0</v>
      </c>
      <c r="W150" s="19">
        <f t="shared" si="62"/>
        <v>0</v>
      </c>
      <c r="X150" s="19">
        <f t="shared" si="62"/>
        <v>0</v>
      </c>
      <c r="Y150" s="19">
        <f t="shared" si="62"/>
        <v>0</v>
      </c>
      <c r="Z150" s="19">
        <f t="shared" si="62"/>
        <v>0</v>
      </c>
      <c r="AA150" s="19">
        <f t="shared" si="62"/>
        <v>0</v>
      </c>
      <c r="AB150" s="19">
        <f t="shared" si="62"/>
        <v>0</v>
      </c>
      <c r="AC150" s="19">
        <f t="shared" si="62"/>
        <v>0</v>
      </c>
      <c r="AD150" s="19">
        <f t="shared" si="62"/>
        <v>0</v>
      </c>
      <c r="AE150" s="19">
        <f t="shared" si="62"/>
        <v>0</v>
      </c>
      <c r="AF150" s="19">
        <f t="shared" si="62"/>
        <v>0</v>
      </c>
      <c r="AG150" s="20">
        <f t="shared" si="62"/>
        <v>0</v>
      </c>
      <c r="AH150" s="21">
        <f t="shared" si="62"/>
        <v>0</v>
      </c>
      <c r="AI150" s="19">
        <f t="shared" si="62"/>
        <v>0</v>
      </c>
      <c r="AJ150" s="19">
        <f t="shared" si="62"/>
        <v>0</v>
      </c>
      <c r="AK150" s="19">
        <f t="shared" si="62"/>
        <v>0</v>
      </c>
      <c r="AL150" s="19">
        <f t="shared" si="62"/>
        <v>0</v>
      </c>
      <c r="AM150" s="19">
        <f t="shared" si="62"/>
        <v>0</v>
      </c>
      <c r="AN150" s="19">
        <f t="shared" si="62"/>
        <v>0</v>
      </c>
      <c r="AO150" s="19">
        <f t="shared" si="62"/>
        <v>0</v>
      </c>
      <c r="AP150" s="19">
        <f t="shared" si="62"/>
        <v>0</v>
      </c>
      <c r="AQ150" s="19">
        <f t="shared" si="62"/>
        <v>0</v>
      </c>
      <c r="AR150" s="19">
        <f t="shared" si="62"/>
        <v>0</v>
      </c>
      <c r="AS150" s="20">
        <f t="shared" si="62"/>
        <v>0</v>
      </c>
      <c r="AT150" s="21">
        <f t="shared" si="62"/>
        <v>0</v>
      </c>
      <c r="AU150" s="19">
        <f t="shared" si="62"/>
        <v>0</v>
      </c>
      <c r="AV150" s="19">
        <f t="shared" si="62"/>
        <v>0</v>
      </c>
      <c r="AW150" s="19">
        <f t="shared" si="62"/>
        <v>0</v>
      </c>
      <c r="AX150" s="19">
        <f t="shared" si="62"/>
        <v>0</v>
      </c>
      <c r="AY150" s="19">
        <f t="shared" si="62"/>
        <v>0</v>
      </c>
      <c r="AZ150" s="19">
        <f t="shared" si="62"/>
        <v>0</v>
      </c>
      <c r="BA150" s="19">
        <f t="shared" si="62"/>
        <v>0</v>
      </c>
      <c r="BB150" s="19">
        <f t="shared" si="62"/>
        <v>0</v>
      </c>
      <c r="BC150" s="19">
        <f t="shared" si="62"/>
        <v>0</v>
      </c>
      <c r="BD150" s="19">
        <f t="shared" si="62"/>
        <v>0</v>
      </c>
      <c r="BE150" s="20">
        <f t="shared" si="62"/>
        <v>0</v>
      </c>
      <c r="BF150" s="21">
        <f t="shared" si="62"/>
        <v>0</v>
      </c>
      <c r="BG150" s="19">
        <f t="shared" si="62"/>
        <v>0</v>
      </c>
      <c r="BH150" s="19">
        <f t="shared" si="62"/>
        <v>0</v>
      </c>
      <c r="BI150" s="19">
        <f t="shared" si="62"/>
        <v>0</v>
      </c>
      <c r="BJ150" s="19">
        <f t="shared" si="62"/>
        <v>0</v>
      </c>
      <c r="BK150" s="19">
        <f t="shared" si="62"/>
        <v>0</v>
      </c>
      <c r="BL150" s="19">
        <f t="shared" si="62"/>
        <v>0</v>
      </c>
      <c r="BM150" s="19">
        <f t="shared" si="62"/>
        <v>0</v>
      </c>
      <c r="BN150" s="19">
        <f t="shared" si="62"/>
        <v>0</v>
      </c>
      <c r="BO150" s="19">
        <f t="shared" si="62"/>
        <v>0</v>
      </c>
      <c r="BP150" s="19">
        <f t="shared" si="62"/>
        <v>0</v>
      </c>
      <c r="BQ150" s="20">
        <f t="shared" si="62"/>
        <v>0</v>
      </c>
      <c r="BR150" s="21">
        <f t="shared" si="62"/>
        <v>0</v>
      </c>
      <c r="BS150" s="19">
        <f t="shared" si="62"/>
        <v>0</v>
      </c>
      <c r="BT150" s="19">
        <f t="shared" ref="BT150:CC150" si="63">+SUM(BT151:BT165)</f>
        <v>0</v>
      </c>
      <c r="BU150" s="19">
        <f t="shared" si="63"/>
        <v>0</v>
      </c>
      <c r="BV150" s="19">
        <f t="shared" si="63"/>
        <v>0</v>
      </c>
      <c r="BW150" s="19">
        <f t="shared" si="63"/>
        <v>0</v>
      </c>
      <c r="BX150" s="19">
        <f t="shared" si="63"/>
        <v>0</v>
      </c>
      <c r="BY150" s="19">
        <f t="shared" si="63"/>
        <v>0</v>
      </c>
      <c r="BZ150" s="19">
        <f t="shared" si="63"/>
        <v>0</v>
      </c>
      <c r="CA150" s="19">
        <f t="shared" si="63"/>
        <v>0</v>
      </c>
      <c r="CB150" s="19">
        <f t="shared" si="63"/>
        <v>0</v>
      </c>
      <c r="CC150" s="20">
        <f t="shared" si="63"/>
        <v>0</v>
      </c>
    </row>
    <row r="151" spans="1:82" ht="15">
      <c r="A151" s="141"/>
      <c r="B151" s="57" t="s">
        <v>283</v>
      </c>
      <c r="C151" s="100" t="s">
        <v>284</v>
      </c>
      <c r="D151" s="72" t="s">
        <v>232</v>
      </c>
      <c r="E151" s="74">
        <f>SUM(Gosforth:Ermelo!E151)</f>
        <v>73</v>
      </c>
      <c r="F151" s="227" t="b">
        <f>(Gosforth!G151+Dalpark!G151+Leandra!G151+Trichardt!G151+Ermelo!G151)=G151</f>
        <v>1</v>
      </c>
      <c r="G151" s="122">
        <f t="shared" ref="G151:G165" si="64">+SUM(H151:CC151)</f>
        <v>0</v>
      </c>
      <c r="H151" s="120">
        <f>SUM(Gosforth:Ermelo!H151)</f>
        <v>0</v>
      </c>
      <c r="I151" s="13">
        <f>SUM(Gosforth:Ermelo!I151)</f>
        <v>0</v>
      </c>
      <c r="J151" s="120">
        <f>SUM(Gosforth:Ermelo!J151)</f>
        <v>0</v>
      </c>
      <c r="K151" s="12">
        <f>SUM(Gosforth:Ermelo!K151)</f>
        <v>0</v>
      </c>
      <c r="L151" s="12">
        <f>SUM(Gosforth:Ermelo!L151)</f>
        <v>0</v>
      </c>
      <c r="M151" s="12">
        <f>SUM(Gosforth:Ermelo!M151)</f>
        <v>0</v>
      </c>
      <c r="N151" s="12">
        <f>SUM(Gosforth:Ermelo!N151)</f>
        <v>0</v>
      </c>
      <c r="O151" s="12">
        <f>SUM(Gosforth:Ermelo!O151)</f>
        <v>0</v>
      </c>
      <c r="P151" s="12">
        <f>SUM(Gosforth:Ermelo!P151)</f>
        <v>0</v>
      </c>
      <c r="Q151" s="12">
        <f>SUM(Gosforth:Ermelo!Q151)</f>
        <v>0</v>
      </c>
      <c r="R151" s="12">
        <f>SUM(Gosforth:Ermelo!R151)</f>
        <v>0</v>
      </c>
      <c r="S151" s="12">
        <f>SUM(Gosforth:Ermelo!S151)</f>
        <v>0</v>
      </c>
      <c r="T151" s="12">
        <f>SUM(Gosforth:Ermelo!T151)</f>
        <v>0</v>
      </c>
      <c r="U151" s="13">
        <f>SUM(Gosforth:Ermelo!U151)</f>
        <v>0</v>
      </c>
      <c r="V151" s="14">
        <f>SUM(Gosforth:Ermelo!V151)</f>
        <v>0</v>
      </c>
      <c r="W151" s="12">
        <f>SUM(Gosforth:Ermelo!W151)</f>
        <v>0</v>
      </c>
      <c r="X151" s="12">
        <f>SUM(Gosforth:Ermelo!X151)</f>
        <v>0</v>
      </c>
      <c r="Y151" s="12">
        <f>SUM(Gosforth:Ermelo!Y151)</f>
        <v>0</v>
      </c>
      <c r="Z151" s="12">
        <f>SUM(Gosforth:Ermelo!Z151)</f>
        <v>0</v>
      </c>
      <c r="AA151" s="12">
        <f>SUM(Gosforth:Ermelo!AA151)</f>
        <v>0</v>
      </c>
      <c r="AB151" s="12">
        <f>SUM(Gosforth:Ermelo!AB151)</f>
        <v>0</v>
      </c>
      <c r="AC151" s="12">
        <f>SUM(Gosforth:Ermelo!AC151)</f>
        <v>0</v>
      </c>
      <c r="AD151" s="12">
        <f>SUM(Gosforth:Ermelo!AD151)</f>
        <v>0</v>
      </c>
      <c r="AE151" s="12">
        <f>SUM(Gosforth:Ermelo!AE151)</f>
        <v>0</v>
      </c>
      <c r="AF151" s="12">
        <f>SUM(Gosforth:Ermelo!AF151)</f>
        <v>0</v>
      </c>
      <c r="AG151" s="13">
        <f>SUM(Gosforth:Ermelo!AG151)</f>
        <v>0</v>
      </c>
      <c r="AH151" s="14">
        <f>SUM(Gosforth:Ermelo!AH151)</f>
        <v>0</v>
      </c>
      <c r="AI151" s="12">
        <f>SUM(Gosforth:Ermelo!AI151)</f>
        <v>0</v>
      </c>
      <c r="AJ151" s="12">
        <f>SUM(Gosforth:Ermelo!AJ151)</f>
        <v>0</v>
      </c>
      <c r="AK151" s="12">
        <f>SUM(Gosforth:Ermelo!AK151)</f>
        <v>0</v>
      </c>
      <c r="AL151" s="12">
        <f>SUM(Gosforth:Ermelo!AL151)</f>
        <v>0</v>
      </c>
      <c r="AM151" s="12">
        <f>SUM(Gosforth:Ermelo!AM151)</f>
        <v>0</v>
      </c>
      <c r="AN151" s="12">
        <f>SUM(Gosforth:Ermelo!AN151)</f>
        <v>0</v>
      </c>
      <c r="AO151" s="12">
        <f>SUM(Gosforth:Ermelo!AO151)</f>
        <v>0</v>
      </c>
      <c r="AP151" s="12">
        <f>SUM(Gosforth:Ermelo!AP151)</f>
        <v>0</v>
      </c>
      <c r="AQ151" s="12">
        <f>SUM(Gosforth:Ermelo!AQ151)</f>
        <v>0</v>
      </c>
      <c r="AR151" s="12">
        <f>SUM(Gosforth:Ermelo!AR151)</f>
        <v>0</v>
      </c>
      <c r="AS151" s="13">
        <f>SUM(Gosforth:Ermelo!AS151)</f>
        <v>0</v>
      </c>
      <c r="AT151" s="14">
        <f>SUM(Gosforth:Ermelo!AT151)</f>
        <v>0</v>
      </c>
      <c r="AU151" s="12">
        <f>SUM(Gosforth:Ermelo!AU151)</f>
        <v>0</v>
      </c>
      <c r="AV151" s="12">
        <f>SUM(Gosforth:Ermelo!AV151)</f>
        <v>0</v>
      </c>
      <c r="AW151" s="12">
        <f>SUM(Gosforth:Ermelo!AW151)</f>
        <v>0</v>
      </c>
      <c r="AX151" s="12">
        <f>SUM(Gosforth:Ermelo!AX151)</f>
        <v>0</v>
      </c>
      <c r="AY151" s="12">
        <f>SUM(Gosforth:Ermelo!AY151)</f>
        <v>0</v>
      </c>
      <c r="AZ151" s="12">
        <f>SUM(Gosforth:Ermelo!AZ151)</f>
        <v>0</v>
      </c>
      <c r="BA151" s="12">
        <f>SUM(Gosforth:Ermelo!BA151)</f>
        <v>0</v>
      </c>
      <c r="BB151" s="12">
        <f>SUM(Gosforth:Ermelo!BB151)</f>
        <v>0</v>
      </c>
      <c r="BC151" s="12">
        <f>SUM(Gosforth:Ermelo!BC151)</f>
        <v>0</v>
      </c>
      <c r="BD151" s="12">
        <f>SUM(Gosforth:Ermelo!BD151)</f>
        <v>0</v>
      </c>
      <c r="BE151" s="13">
        <f>SUM(Gosforth:Ermelo!BE151)</f>
        <v>0</v>
      </c>
      <c r="BF151" s="14">
        <f>SUM(Gosforth:Ermelo!BF151)</f>
        <v>0</v>
      </c>
      <c r="BG151" s="12">
        <f>SUM(Gosforth:Ermelo!BG151)</f>
        <v>0</v>
      </c>
      <c r="BH151" s="12">
        <f>SUM(Gosforth:Ermelo!BH151)</f>
        <v>0</v>
      </c>
      <c r="BI151" s="12">
        <f>SUM(Gosforth:Ermelo!BI151)</f>
        <v>0</v>
      </c>
      <c r="BJ151" s="12">
        <f>SUM(Gosforth:Ermelo!BJ151)</f>
        <v>0</v>
      </c>
      <c r="BK151" s="12">
        <f>SUM(Gosforth:Ermelo!BK151)</f>
        <v>0</v>
      </c>
      <c r="BL151" s="12">
        <f>SUM(Gosforth:Ermelo!BL151)</f>
        <v>0</v>
      </c>
      <c r="BM151" s="12">
        <f>SUM(Gosforth:Ermelo!BM151)</f>
        <v>0</v>
      </c>
      <c r="BN151" s="12">
        <f>SUM(Gosforth:Ermelo!BN151)</f>
        <v>0</v>
      </c>
      <c r="BO151" s="12">
        <f>SUM(Gosforth:Ermelo!BO151)</f>
        <v>0</v>
      </c>
      <c r="BP151" s="12">
        <f>SUM(Gosforth:Ermelo!BP151)</f>
        <v>0</v>
      </c>
      <c r="BQ151" s="13">
        <f>SUM(Gosforth:Ermelo!BQ151)</f>
        <v>0</v>
      </c>
      <c r="BR151" s="14">
        <f>SUM(Gosforth:Ermelo!BR151)</f>
        <v>0</v>
      </c>
      <c r="BS151" s="12">
        <f>SUM(Gosforth:Ermelo!BS151)</f>
        <v>0</v>
      </c>
      <c r="BT151" s="12">
        <f>SUM(Gosforth:Ermelo!BT151)</f>
        <v>0</v>
      </c>
      <c r="BU151" s="12">
        <f>SUM(Gosforth:Ermelo!BU151)</f>
        <v>0</v>
      </c>
      <c r="BV151" s="12">
        <f>SUM(Gosforth:Ermelo!BV151)</f>
        <v>0</v>
      </c>
      <c r="BW151" s="12">
        <f>SUM(Gosforth:Ermelo!BW151)</f>
        <v>0</v>
      </c>
      <c r="BX151" s="12">
        <f>SUM(Gosforth:Ermelo!BX151)</f>
        <v>0</v>
      </c>
      <c r="BY151" s="12">
        <f>SUM(Gosforth:Ermelo!BY151)</f>
        <v>0</v>
      </c>
      <c r="BZ151" s="12">
        <f>SUM(Gosforth:Ermelo!BZ151)</f>
        <v>0</v>
      </c>
      <c r="CA151" s="12">
        <f>SUM(Gosforth:Ermelo!CA151)</f>
        <v>0</v>
      </c>
      <c r="CB151" s="12">
        <f>SUM(Gosforth:Ermelo!CB151)</f>
        <v>0</v>
      </c>
      <c r="CC151" s="13">
        <f>SUM(Gosforth:Ermelo!CC151)</f>
        <v>0</v>
      </c>
    </row>
    <row r="152" spans="1:82" ht="15">
      <c r="A152" s="141"/>
      <c r="B152" s="57" t="s">
        <v>285</v>
      </c>
      <c r="C152" s="100" t="s">
        <v>286</v>
      </c>
      <c r="D152" s="72" t="s">
        <v>232</v>
      </c>
      <c r="E152" s="74">
        <f>SUM(Gosforth:Ermelo!E152)</f>
        <v>63</v>
      </c>
      <c r="F152" s="227" t="b">
        <f>(Gosforth!G152+Dalpark!G152+Leandra!G152+Trichardt!G152+Ermelo!G152)=G152</f>
        <v>1</v>
      </c>
      <c r="G152" s="122">
        <f t="shared" si="64"/>
        <v>0</v>
      </c>
      <c r="H152" s="120">
        <f>SUM(Gosforth:Ermelo!H152)</f>
        <v>0</v>
      </c>
      <c r="I152" s="13">
        <f>SUM(Gosforth:Ermelo!I152)</f>
        <v>0</v>
      </c>
      <c r="J152" s="120">
        <f>SUM(Gosforth:Ermelo!J152)</f>
        <v>0</v>
      </c>
      <c r="K152" s="12">
        <f>SUM(Gosforth:Ermelo!K152)</f>
        <v>0</v>
      </c>
      <c r="L152" s="12">
        <f>SUM(Gosforth:Ermelo!L152)</f>
        <v>0</v>
      </c>
      <c r="M152" s="12">
        <f>SUM(Gosforth:Ermelo!M152)</f>
        <v>0</v>
      </c>
      <c r="N152" s="12">
        <f>SUM(Gosforth:Ermelo!N152)</f>
        <v>0</v>
      </c>
      <c r="O152" s="12">
        <f>SUM(Gosforth:Ermelo!O152)</f>
        <v>0</v>
      </c>
      <c r="P152" s="12">
        <f>SUM(Gosforth:Ermelo!P152)</f>
        <v>0</v>
      </c>
      <c r="Q152" s="12">
        <f>SUM(Gosforth:Ermelo!Q152)</f>
        <v>0</v>
      </c>
      <c r="R152" s="12">
        <f>SUM(Gosforth:Ermelo!R152)</f>
        <v>0</v>
      </c>
      <c r="S152" s="12">
        <f>SUM(Gosforth:Ermelo!S152)</f>
        <v>0</v>
      </c>
      <c r="T152" s="12">
        <f>SUM(Gosforth:Ermelo!T152)</f>
        <v>0</v>
      </c>
      <c r="U152" s="13">
        <f>SUM(Gosforth:Ermelo!U152)</f>
        <v>0</v>
      </c>
      <c r="V152" s="14">
        <f>SUM(Gosforth:Ermelo!V152)</f>
        <v>0</v>
      </c>
      <c r="W152" s="12">
        <f>SUM(Gosforth:Ermelo!W152)</f>
        <v>0</v>
      </c>
      <c r="X152" s="12">
        <f>SUM(Gosforth:Ermelo!X152)</f>
        <v>0</v>
      </c>
      <c r="Y152" s="12">
        <f>SUM(Gosforth:Ermelo!Y152)</f>
        <v>0</v>
      </c>
      <c r="Z152" s="12">
        <f>SUM(Gosforth:Ermelo!Z152)</f>
        <v>0</v>
      </c>
      <c r="AA152" s="12">
        <f>SUM(Gosforth:Ermelo!AA152)</f>
        <v>0</v>
      </c>
      <c r="AB152" s="12">
        <f>SUM(Gosforth:Ermelo!AB152)</f>
        <v>0</v>
      </c>
      <c r="AC152" s="12">
        <f>SUM(Gosforth:Ermelo!AC152)</f>
        <v>0</v>
      </c>
      <c r="AD152" s="12">
        <f>SUM(Gosforth:Ermelo!AD152)</f>
        <v>0</v>
      </c>
      <c r="AE152" s="12">
        <f>SUM(Gosforth:Ermelo!AE152)</f>
        <v>0</v>
      </c>
      <c r="AF152" s="12">
        <f>SUM(Gosforth:Ermelo!AF152)</f>
        <v>0</v>
      </c>
      <c r="AG152" s="13">
        <f>SUM(Gosforth:Ermelo!AG152)</f>
        <v>0</v>
      </c>
      <c r="AH152" s="14">
        <f>SUM(Gosforth:Ermelo!AH152)</f>
        <v>0</v>
      </c>
      <c r="AI152" s="12">
        <f>SUM(Gosforth:Ermelo!AI152)</f>
        <v>0</v>
      </c>
      <c r="AJ152" s="12">
        <f>SUM(Gosforth:Ermelo!AJ152)</f>
        <v>0</v>
      </c>
      <c r="AK152" s="12">
        <f>SUM(Gosforth:Ermelo!AK152)</f>
        <v>0</v>
      </c>
      <c r="AL152" s="12">
        <f>SUM(Gosforth:Ermelo!AL152)</f>
        <v>0</v>
      </c>
      <c r="AM152" s="12">
        <f>SUM(Gosforth:Ermelo!AM152)</f>
        <v>0</v>
      </c>
      <c r="AN152" s="12">
        <f>SUM(Gosforth:Ermelo!AN152)</f>
        <v>0</v>
      </c>
      <c r="AO152" s="12">
        <f>SUM(Gosforth:Ermelo!AO152)</f>
        <v>0</v>
      </c>
      <c r="AP152" s="12">
        <f>SUM(Gosforth:Ermelo!AP152)</f>
        <v>0</v>
      </c>
      <c r="AQ152" s="12">
        <f>SUM(Gosforth:Ermelo!AQ152)</f>
        <v>0</v>
      </c>
      <c r="AR152" s="12">
        <f>SUM(Gosforth:Ermelo!AR152)</f>
        <v>0</v>
      </c>
      <c r="AS152" s="13">
        <f>SUM(Gosforth:Ermelo!AS152)</f>
        <v>0</v>
      </c>
      <c r="AT152" s="14">
        <f>SUM(Gosforth:Ermelo!AT152)</f>
        <v>0</v>
      </c>
      <c r="AU152" s="12">
        <f>SUM(Gosforth:Ermelo!AU152)</f>
        <v>0</v>
      </c>
      <c r="AV152" s="12">
        <f>SUM(Gosforth:Ermelo!AV152)</f>
        <v>0</v>
      </c>
      <c r="AW152" s="12">
        <f>SUM(Gosforth:Ermelo!AW152)</f>
        <v>0</v>
      </c>
      <c r="AX152" s="12">
        <f>SUM(Gosforth:Ermelo!AX152)</f>
        <v>0</v>
      </c>
      <c r="AY152" s="12">
        <f>SUM(Gosforth:Ermelo!AY152)</f>
        <v>0</v>
      </c>
      <c r="AZ152" s="12">
        <f>SUM(Gosforth:Ermelo!AZ152)</f>
        <v>0</v>
      </c>
      <c r="BA152" s="12">
        <f>SUM(Gosforth:Ermelo!BA152)</f>
        <v>0</v>
      </c>
      <c r="BB152" s="12">
        <f>SUM(Gosforth:Ermelo!BB152)</f>
        <v>0</v>
      </c>
      <c r="BC152" s="12">
        <f>SUM(Gosforth:Ermelo!BC152)</f>
        <v>0</v>
      </c>
      <c r="BD152" s="12">
        <f>SUM(Gosforth:Ermelo!BD152)</f>
        <v>0</v>
      </c>
      <c r="BE152" s="13">
        <f>SUM(Gosforth:Ermelo!BE152)</f>
        <v>0</v>
      </c>
      <c r="BF152" s="14">
        <f>SUM(Gosforth:Ermelo!BF152)</f>
        <v>0</v>
      </c>
      <c r="BG152" s="12">
        <f>SUM(Gosforth:Ermelo!BG152)</f>
        <v>0</v>
      </c>
      <c r="BH152" s="12">
        <f>SUM(Gosforth:Ermelo!BH152)</f>
        <v>0</v>
      </c>
      <c r="BI152" s="12">
        <f>SUM(Gosforth:Ermelo!BI152)</f>
        <v>0</v>
      </c>
      <c r="BJ152" s="12">
        <f>SUM(Gosforth:Ermelo!BJ152)</f>
        <v>0</v>
      </c>
      <c r="BK152" s="12">
        <f>SUM(Gosforth:Ermelo!BK152)</f>
        <v>0</v>
      </c>
      <c r="BL152" s="12">
        <f>SUM(Gosforth:Ermelo!BL152)</f>
        <v>0</v>
      </c>
      <c r="BM152" s="12">
        <f>SUM(Gosforth:Ermelo!BM152)</f>
        <v>0</v>
      </c>
      <c r="BN152" s="12">
        <f>SUM(Gosforth:Ermelo!BN152)</f>
        <v>0</v>
      </c>
      <c r="BO152" s="12">
        <f>SUM(Gosforth:Ermelo!BO152)</f>
        <v>0</v>
      </c>
      <c r="BP152" s="12">
        <f>SUM(Gosforth:Ermelo!BP152)</f>
        <v>0</v>
      </c>
      <c r="BQ152" s="13">
        <f>SUM(Gosforth:Ermelo!BQ152)</f>
        <v>0</v>
      </c>
      <c r="BR152" s="14">
        <f>SUM(Gosforth:Ermelo!BR152)</f>
        <v>0</v>
      </c>
      <c r="BS152" s="12">
        <f>SUM(Gosforth:Ermelo!BS152)</f>
        <v>0</v>
      </c>
      <c r="BT152" s="12">
        <f>SUM(Gosforth:Ermelo!BT152)</f>
        <v>0</v>
      </c>
      <c r="BU152" s="12">
        <f>SUM(Gosforth:Ermelo!BU152)</f>
        <v>0</v>
      </c>
      <c r="BV152" s="12">
        <f>SUM(Gosforth:Ermelo!BV152)</f>
        <v>0</v>
      </c>
      <c r="BW152" s="12">
        <f>SUM(Gosforth:Ermelo!BW152)</f>
        <v>0</v>
      </c>
      <c r="BX152" s="12">
        <f>SUM(Gosforth:Ermelo!BX152)</f>
        <v>0</v>
      </c>
      <c r="BY152" s="12">
        <f>SUM(Gosforth:Ermelo!BY152)</f>
        <v>0</v>
      </c>
      <c r="BZ152" s="12">
        <f>SUM(Gosforth:Ermelo!BZ152)</f>
        <v>0</v>
      </c>
      <c r="CA152" s="12">
        <f>SUM(Gosforth:Ermelo!CA152)</f>
        <v>0</v>
      </c>
      <c r="CB152" s="12">
        <f>SUM(Gosforth:Ermelo!CB152)</f>
        <v>0</v>
      </c>
      <c r="CC152" s="13">
        <f>SUM(Gosforth:Ermelo!CC152)</f>
        <v>0</v>
      </c>
    </row>
    <row r="153" spans="1:82" ht="15">
      <c r="A153" s="141"/>
      <c r="B153" s="57" t="s">
        <v>287</v>
      </c>
      <c r="C153" s="100" t="s">
        <v>288</v>
      </c>
      <c r="D153" s="72" t="s">
        <v>232</v>
      </c>
      <c r="E153" s="74">
        <f>SUM(Gosforth:Ermelo!E153)</f>
        <v>6</v>
      </c>
      <c r="F153" s="227" t="b">
        <f>(Gosforth!G153+Dalpark!G153+Leandra!G153+Trichardt!G153+Ermelo!G153)=G153</f>
        <v>1</v>
      </c>
      <c r="G153" s="122">
        <f t="shared" si="64"/>
        <v>0</v>
      </c>
      <c r="H153" s="120">
        <f>SUM(Gosforth:Ermelo!H153)</f>
        <v>0</v>
      </c>
      <c r="I153" s="13">
        <f>SUM(Gosforth:Ermelo!I153)</f>
        <v>0</v>
      </c>
      <c r="J153" s="120">
        <f>SUM(Gosforth:Ermelo!J153)</f>
        <v>0</v>
      </c>
      <c r="K153" s="12">
        <f>SUM(Gosforth:Ermelo!K153)</f>
        <v>0</v>
      </c>
      <c r="L153" s="12">
        <f>SUM(Gosforth:Ermelo!L153)</f>
        <v>0</v>
      </c>
      <c r="M153" s="12">
        <f>SUM(Gosforth:Ermelo!M153)</f>
        <v>0</v>
      </c>
      <c r="N153" s="12">
        <f>SUM(Gosforth:Ermelo!N153)</f>
        <v>0</v>
      </c>
      <c r="O153" s="12">
        <f>SUM(Gosforth:Ermelo!O153)</f>
        <v>0</v>
      </c>
      <c r="P153" s="12">
        <f>SUM(Gosforth:Ermelo!P153)</f>
        <v>0</v>
      </c>
      <c r="Q153" s="12">
        <f>SUM(Gosforth:Ermelo!Q153)</f>
        <v>0</v>
      </c>
      <c r="R153" s="12">
        <f>SUM(Gosforth:Ermelo!R153)</f>
        <v>0</v>
      </c>
      <c r="S153" s="12">
        <f>SUM(Gosforth:Ermelo!S153)</f>
        <v>0</v>
      </c>
      <c r="T153" s="12">
        <f>SUM(Gosforth:Ermelo!T153)</f>
        <v>0</v>
      </c>
      <c r="U153" s="13">
        <f>SUM(Gosforth:Ermelo!U153)</f>
        <v>0</v>
      </c>
      <c r="V153" s="14">
        <f>SUM(Gosforth:Ermelo!V153)</f>
        <v>0</v>
      </c>
      <c r="W153" s="12">
        <f>SUM(Gosforth:Ermelo!W153)</f>
        <v>0</v>
      </c>
      <c r="X153" s="12">
        <f>SUM(Gosforth:Ermelo!X153)</f>
        <v>0</v>
      </c>
      <c r="Y153" s="12">
        <f>SUM(Gosforth:Ermelo!Y153)</f>
        <v>0</v>
      </c>
      <c r="Z153" s="12">
        <f>SUM(Gosforth:Ermelo!Z153)</f>
        <v>0</v>
      </c>
      <c r="AA153" s="12">
        <f>SUM(Gosforth:Ermelo!AA153)</f>
        <v>0</v>
      </c>
      <c r="AB153" s="12">
        <f>SUM(Gosforth:Ermelo!AB153)</f>
        <v>0</v>
      </c>
      <c r="AC153" s="12">
        <f>SUM(Gosforth:Ermelo!AC153)</f>
        <v>0</v>
      </c>
      <c r="AD153" s="12">
        <f>SUM(Gosforth:Ermelo!AD153)</f>
        <v>0</v>
      </c>
      <c r="AE153" s="12">
        <f>SUM(Gosforth:Ermelo!AE153)</f>
        <v>0</v>
      </c>
      <c r="AF153" s="12">
        <f>SUM(Gosforth:Ermelo!AF153)</f>
        <v>0</v>
      </c>
      <c r="AG153" s="13">
        <f>SUM(Gosforth:Ermelo!AG153)</f>
        <v>0</v>
      </c>
      <c r="AH153" s="14">
        <f>SUM(Gosforth:Ermelo!AH153)</f>
        <v>0</v>
      </c>
      <c r="AI153" s="12">
        <f>SUM(Gosforth:Ermelo!AI153)</f>
        <v>0</v>
      </c>
      <c r="AJ153" s="12">
        <f>SUM(Gosforth:Ermelo!AJ153)</f>
        <v>0</v>
      </c>
      <c r="AK153" s="12">
        <f>SUM(Gosforth:Ermelo!AK153)</f>
        <v>0</v>
      </c>
      <c r="AL153" s="12">
        <f>SUM(Gosforth:Ermelo!AL153)</f>
        <v>0</v>
      </c>
      <c r="AM153" s="12">
        <f>SUM(Gosforth:Ermelo!AM153)</f>
        <v>0</v>
      </c>
      <c r="AN153" s="12">
        <f>SUM(Gosforth:Ermelo!AN153)</f>
        <v>0</v>
      </c>
      <c r="AO153" s="12">
        <f>SUM(Gosforth:Ermelo!AO153)</f>
        <v>0</v>
      </c>
      <c r="AP153" s="12">
        <f>SUM(Gosforth:Ermelo!AP153)</f>
        <v>0</v>
      </c>
      <c r="AQ153" s="12">
        <f>SUM(Gosforth:Ermelo!AQ153)</f>
        <v>0</v>
      </c>
      <c r="AR153" s="12">
        <f>SUM(Gosforth:Ermelo!AR153)</f>
        <v>0</v>
      </c>
      <c r="AS153" s="13">
        <f>SUM(Gosforth:Ermelo!AS153)</f>
        <v>0</v>
      </c>
      <c r="AT153" s="14">
        <f>SUM(Gosforth:Ermelo!AT153)</f>
        <v>0</v>
      </c>
      <c r="AU153" s="12">
        <f>SUM(Gosforth:Ermelo!AU153)</f>
        <v>0</v>
      </c>
      <c r="AV153" s="12">
        <f>SUM(Gosforth:Ermelo!AV153)</f>
        <v>0</v>
      </c>
      <c r="AW153" s="12">
        <f>SUM(Gosforth:Ermelo!AW153)</f>
        <v>0</v>
      </c>
      <c r="AX153" s="12">
        <f>SUM(Gosforth:Ermelo!AX153)</f>
        <v>0</v>
      </c>
      <c r="AY153" s="12">
        <f>SUM(Gosforth:Ermelo!AY153)</f>
        <v>0</v>
      </c>
      <c r="AZ153" s="12">
        <f>SUM(Gosforth:Ermelo!AZ153)</f>
        <v>0</v>
      </c>
      <c r="BA153" s="12">
        <f>SUM(Gosforth:Ermelo!BA153)</f>
        <v>0</v>
      </c>
      <c r="BB153" s="12">
        <f>SUM(Gosforth:Ermelo!BB153)</f>
        <v>0</v>
      </c>
      <c r="BC153" s="12">
        <f>SUM(Gosforth:Ermelo!BC153)</f>
        <v>0</v>
      </c>
      <c r="BD153" s="12">
        <f>SUM(Gosforth:Ermelo!BD153)</f>
        <v>0</v>
      </c>
      <c r="BE153" s="13">
        <f>SUM(Gosforth:Ermelo!BE153)</f>
        <v>0</v>
      </c>
      <c r="BF153" s="14">
        <f>SUM(Gosforth:Ermelo!BF153)</f>
        <v>0</v>
      </c>
      <c r="BG153" s="12">
        <f>SUM(Gosforth:Ermelo!BG153)</f>
        <v>0</v>
      </c>
      <c r="BH153" s="12">
        <f>SUM(Gosforth:Ermelo!BH153)</f>
        <v>0</v>
      </c>
      <c r="BI153" s="12">
        <f>SUM(Gosforth:Ermelo!BI153)</f>
        <v>0</v>
      </c>
      <c r="BJ153" s="12">
        <f>SUM(Gosforth:Ermelo!BJ153)</f>
        <v>0</v>
      </c>
      <c r="BK153" s="12">
        <f>SUM(Gosforth:Ermelo!BK153)</f>
        <v>0</v>
      </c>
      <c r="BL153" s="12">
        <f>SUM(Gosforth:Ermelo!BL153)</f>
        <v>0</v>
      </c>
      <c r="BM153" s="12">
        <f>SUM(Gosforth:Ermelo!BM153)</f>
        <v>0</v>
      </c>
      <c r="BN153" s="12">
        <f>SUM(Gosforth:Ermelo!BN153)</f>
        <v>0</v>
      </c>
      <c r="BO153" s="12">
        <f>SUM(Gosforth:Ermelo!BO153)</f>
        <v>0</v>
      </c>
      <c r="BP153" s="12">
        <f>SUM(Gosforth:Ermelo!BP153)</f>
        <v>0</v>
      </c>
      <c r="BQ153" s="13">
        <f>SUM(Gosforth:Ermelo!BQ153)</f>
        <v>0</v>
      </c>
      <c r="BR153" s="14">
        <f>SUM(Gosforth:Ermelo!BR153)</f>
        <v>0</v>
      </c>
      <c r="BS153" s="12">
        <f>SUM(Gosforth:Ermelo!BS153)</f>
        <v>0</v>
      </c>
      <c r="BT153" s="12">
        <f>SUM(Gosforth:Ermelo!BT153)</f>
        <v>0</v>
      </c>
      <c r="BU153" s="12">
        <f>SUM(Gosforth:Ermelo!BU153)</f>
        <v>0</v>
      </c>
      <c r="BV153" s="12">
        <f>SUM(Gosforth:Ermelo!BV153)</f>
        <v>0</v>
      </c>
      <c r="BW153" s="12">
        <f>SUM(Gosforth:Ermelo!BW153)</f>
        <v>0</v>
      </c>
      <c r="BX153" s="12">
        <f>SUM(Gosforth:Ermelo!BX153)</f>
        <v>0</v>
      </c>
      <c r="BY153" s="12">
        <f>SUM(Gosforth:Ermelo!BY153)</f>
        <v>0</v>
      </c>
      <c r="BZ153" s="12">
        <f>SUM(Gosforth:Ermelo!BZ153)</f>
        <v>0</v>
      </c>
      <c r="CA153" s="12">
        <f>SUM(Gosforth:Ermelo!CA153)</f>
        <v>0</v>
      </c>
      <c r="CB153" s="12">
        <f>SUM(Gosforth:Ermelo!CB153)</f>
        <v>0</v>
      </c>
      <c r="CC153" s="13">
        <f>SUM(Gosforth:Ermelo!CC153)</f>
        <v>0</v>
      </c>
    </row>
    <row r="154" spans="1:82" ht="15">
      <c r="A154" s="141"/>
      <c r="B154" s="57" t="s">
        <v>289</v>
      </c>
      <c r="C154" s="100" t="s">
        <v>290</v>
      </c>
      <c r="D154" s="72" t="s">
        <v>232</v>
      </c>
      <c r="E154" s="74">
        <f>SUM(Gosforth:Ermelo!E154)</f>
        <v>12</v>
      </c>
      <c r="F154" s="227" t="b">
        <f>(Gosforth!G154+Dalpark!G154+Leandra!G154+Trichardt!G154+Ermelo!G154)=G154</f>
        <v>1</v>
      </c>
      <c r="G154" s="122">
        <f t="shared" si="64"/>
        <v>0</v>
      </c>
      <c r="H154" s="120">
        <f>SUM(Gosforth:Ermelo!H154)</f>
        <v>0</v>
      </c>
      <c r="I154" s="13">
        <f>SUM(Gosforth:Ermelo!I154)</f>
        <v>0</v>
      </c>
      <c r="J154" s="120">
        <f>SUM(Gosforth:Ermelo!J154)</f>
        <v>0</v>
      </c>
      <c r="K154" s="12">
        <f>SUM(Gosforth:Ermelo!K154)</f>
        <v>0</v>
      </c>
      <c r="L154" s="12">
        <f>SUM(Gosforth:Ermelo!L154)</f>
        <v>0</v>
      </c>
      <c r="M154" s="12">
        <f>SUM(Gosforth:Ermelo!M154)</f>
        <v>0</v>
      </c>
      <c r="N154" s="12">
        <f>SUM(Gosforth:Ermelo!N154)</f>
        <v>0</v>
      </c>
      <c r="O154" s="12">
        <f>SUM(Gosforth:Ermelo!O154)</f>
        <v>0</v>
      </c>
      <c r="P154" s="12">
        <f>SUM(Gosforth:Ermelo!P154)</f>
        <v>0</v>
      </c>
      <c r="Q154" s="12">
        <f>SUM(Gosforth:Ermelo!Q154)</f>
        <v>0</v>
      </c>
      <c r="R154" s="12">
        <f>SUM(Gosforth:Ermelo!R154)</f>
        <v>0</v>
      </c>
      <c r="S154" s="12">
        <f>SUM(Gosforth:Ermelo!S154)</f>
        <v>0</v>
      </c>
      <c r="T154" s="12">
        <f>SUM(Gosforth:Ermelo!T154)</f>
        <v>0</v>
      </c>
      <c r="U154" s="13">
        <f>SUM(Gosforth:Ermelo!U154)</f>
        <v>0</v>
      </c>
      <c r="V154" s="14">
        <f>SUM(Gosforth:Ermelo!V154)</f>
        <v>0</v>
      </c>
      <c r="W154" s="12">
        <f>SUM(Gosforth:Ermelo!W154)</f>
        <v>0</v>
      </c>
      <c r="X154" s="12">
        <f>SUM(Gosforth:Ermelo!X154)</f>
        <v>0</v>
      </c>
      <c r="Y154" s="12">
        <f>SUM(Gosforth:Ermelo!Y154)</f>
        <v>0</v>
      </c>
      <c r="Z154" s="12">
        <f>SUM(Gosforth:Ermelo!Z154)</f>
        <v>0</v>
      </c>
      <c r="AA154" s="12">
        <f>SUM(Gosforth:Ermelo!AA154)</f>
        <v>0</v>
      </c>
      <c r="AB154" s="12">
        <f>SUM(Gosforth:Ermelo!AB154)</f>
        <v>0</v>
      </c>
      <c r="AC154" s="12">
        <f>SUM(Gosforth:Ermelo!AC154)</f>
        <v>0</v>
      </c>
      <c r="AD154" s="12">
        <f>SUM(Gosforth:Ermelo!AD154)</f>
        <v>0</v>
      </c>
      <c r="AE154" s="12">
        <f>SUM(Gosforth:Ermelo!AE154)</f>
        <v>0</v>
      </c>
      <c r="AF154" s="12">
        <f>SUM(Gosforth:Ermelo!AF154)</f>
        <v>0</v>
      </c>
      <c r="AG154" s="13">
        <f>SUM(Gosforth:Ermelo!AG154)</f>
        <v>0</v>
      </c>
      <c r="AH154" s="14">
        <f>SUM(Gosforth:Ermelo!AH154)</f>
        <v>0</v>
      </c>
      <c r="AI154" s="12">
        <f>SUM(Gosforth:Ermelo!AI154)</f>
        <v>0</v>
      </c>
      <c r="AJ154" s="12">
        <f>SUM(Gosforth:Ermelo!AJ154)</f>
        <v>0</v>
      </c>
      <c r="AK154" s="12">
        <f>SUM(Gosforth:Ermelo!AK154)</f>
        <v>0</v>
      </c>
      <c r="AL154" s="12">
        <f>SUM(Gosforth:Ermelo!AL154)</f>
        <v>0</v>
      </c>
      <c r="AM154" s="12">
        <f>SUM(Gosforth:Ermelo!AM154)</f>
        <v>0</v>
      </c>
      <c r="AN154" s="12">
        <f>SUM(Gosforth:Ermelo!AN154)</f>
        <v>0</v>
      </c>
      <c r="AO154" s="12">
        <f>SUM(Gosforth:Ermelo!AO154)</f>
        <v>0</v>
      </c>
      <c r="AP154" s="12">
        <f>SUM(Gosforth:Ermelo!AP154)</f>
        <v>0</v>
      </c>
      <c r="AQ154" s="12">
        <f>SUM(Gosforth:Ermelo!AQ154)</f>
        <v>0</v>
      </c>
      <c r="AR154" s="12">
        <f>SUM(Gosforth:Ermelo!AR154)</f>
        <v>0</v>
      </c>
      <c r="AS154" s="13">
        <f>SUM(Gosforth:Ermelo!AS154)</f>
        <v>0</v>
      </c>
      <c r="AT154" s="14">
        <f>SUM(Gosforth:Ermelo!AT154)</f>
        <v>0</v>
      </c>
      <c r="AU154" s="12">
        <f>SUM(Gosforth:Ermelo!AU154)</f>
        <v>0</v>
      </c>
      <c r="AV154" s="12">
        <f>SUM(Gosforth:Ermelo!AV154)</f>
        <v>0</v>
      </c>
      <c r="AW154" s="12">
        <f>SUM(Gosforth:Ermelo!AW154)</f>
        <v>0</v>
      </c>
      <c r="AX154" s="12">
        <f>SUM(Gosforth:Ermelo!AX154)</f>
        <v>0</v>
      </c>
      <c r="AY154" s="12">
        <f>SUM(Gosforth:Ermelo!AY154)</f>
        <v>0</v>
      </c>
      <c r="AZ154" s="12">
        <f>SUM(Gosforth:Ermelo!AZ154)</f>
        <v>0</v>
      </c>
      <c r="BA154" s="12">
        <f>SUM(Gosforth:Ermelo!BA154)</f>
        <v>0</v>
      </c>
      <c r="BB154" s="12">
        <f>SUM(Gosforth:Ermelo!BB154)</f>
        <v>0</v>
      </c>
      <c r="BC154" s="12">
        <f>SUM(Gosforth:Ermelo!BC154)</f>
        <v>0</v>
      </c>
      <c r="BD154" s="12">
        <f>SUM(Gosforth:Ermelo!BD154)</f>
        <v>0</v>
      </c>
      <c r="BE154" s="13">
        <f>SUM(Gosforth:Ermelo!BE154)</f>
        <v>0</v>
      </c>
      <c r="BF154" s="14">
        <f>SUM(Gosforth:Ermelo!BF154)</f>
        <v>0</v>
      </c>
      <c r="BG154" s="12">
        <f>SUM(Gosforth:Ermelo!BG154)</f>
        <v>0</v>
      </c>
      <c r="BH154" s="12">
        <f>SUM(Gosforth:Ermelo!BH154)</f>
        <v>0</v>
      </c>
      <c r="BI154" s="12">
        <f>SUM(Gosforth:Ermelo!BI154)</f>
        <v>0</v>
      </c>
      <c r="BJ154" s="12">
        <f>SUM(Gosforth:Ermelo!BJ154)</f>
        <v>0</v>
      </c>
      <c r="BK154" s="12">
        <f>SUM(Gosforth:Ermelo!BK154)</f>
        <v>0</v>
      </c>
      <c r="BL154" s="12">
        <f>SUM(Gosforth:Ermelo!BL154)</f>
        <v>0</v>
      </c>
      <c r="BM154" s="12">
        <f>SUM(Gosforth:Ermelo!BM154)</f>
        <v>0</v>
      </c>
      <c r="BN154" s="12">
        <f>SUM(Gosforth:Ermelo!BN154)</f>
        <v>0</v>
      </c>
      <c r="BO154" s="12">
        <f>SUM(Gosforth:Ermelo!BO154)</f>
        <v>0</v>
      </c>
      <c r="BP154" s="12">
        <f>SUM(Gosforth:Ermelo!BP154)</f>
        <v>0</v>
      </c>
      <c r="BQ154" s="13">
        <f>SUM(Gosforth:Ermelo!BQ154)</f>
        <v>0</v>
      </c>
      <c r="BR154" s="14">
        <f>SUM(Gosforth:Ermelo!BR154)</f>
        <v>0</v>
      </c>
      <c r="BS154" s="12">
        <f>SUM(Gosforth:Ermelo!BS154)</f>
        <v>0</v>
      </c>
      <c r="BT154" s="12">
        <f>SUM(Gosforth:Ermelo!BT154)</f>
        <v>0</v>
      </c>
      <c r="BU154" s="12">
        <f>SUM(Gosforth:Ermelo!BU154)</f>
        <v>0</v>
      </c>
      <c r="BV154" s="12">
        <f>SUM(Gosforth:Ermelo!BV154)</f>
        <v>0</v>
      </c>
      <c r="BW154" s="12">
        <f>SUM(Gosforth:Ermelo!BW154)</f>
        <v>0</v>
      </c>
      <c r="BX154" s="12">
        <f>SUM(Gosforth:Ermelo!BX154)</f>
        <v>0</v>
      </c>
      <c r="BY154" s="12">
        <f>SUM(Gosforth:Ermelo!BY154)</f>
        <v>0</v>
      </c>
      <c r="BZ154" s="12">
        <f>SUM(Gosforth:Ermelo!BZ154)</f>
        <v>0</v>
      </c>
      <c r="CA154" s="12">
        <f>SUM(Gosforth:Ermelo!CA154)</f>
        <v>0</v>
      </c>
      <c r="CB154" s="12">
        <f>SUM(Gosforth:Ermelo!CB154)</f>
        <v>0</v>
      </c>
      <c r="CC154" s="13">
        <f>SUM(Gosforth:Ermelo!CC154)</f>
        <v>0</v>
      </c>
    </row>
    <row r="155" spans="1:82" ht="15">
      <c r="A155" s="141"/>
      <c r="B155" s="57" t="s">
        <v>291</v>
      </c>
      <c r="C155" s="100" t="s">
        <v>292</v>
      </c>
      <c r="D155" s="72" t="s">
        <v>232</v>
      </c>
      <c r="E155" s="74">
        <f>SUM(Gosforth:Ermelo!E155)</f>
        <v>4</v>
      </c>
      <c r="F155" s="227" t="b">
        <f>(Gosforth!G155+Dalpark!G155+Leandra!G155+Trichardt!G155+Ermelo!G155)=G155</f>
        <v>1</v>
      </c>
      <c r="G155" s="122">
        <f t="shared" si="64"/>
        <v>0</v>
      </c>
      <c r="H155" s="120">
        <f>SUM(Gosforth:Ermelo!H155)</f>
        <v>0</v>
      </c>
      <c r="I155" s="13">
        <f>SUM(Gosforth:Ermelo!I155)</f>
        <v>0</v>
      </c>
      <c r="J155" s="120">
        <f>SUM(Gosforth:Ermelo!J155)</f>
        <v>0</v>
      </c>
      <c r="K155" s="12">
        <f>SUM(Gosforth:Ermelo!K155)</f>
        <v>0</v>
      </c>
      <c r="L155" s="12">
        <f>SUM(Gosforth:Ermelo!L155)</f>
        <v>0</v>
      </c>
      <c r="M155" s="12">
        <f>SUM(Gosforth:Ermelo!M155)</f>
        <v>0</v>
      </c>
      <c r="N155" s="12">
        <f>SUM(Gosforth:Ermelo!N155)</f>
        <v>0</v>
      </c>
      <c r="O155" s="12">
        <f>SUM(Gosforth:Ermelo!O155)</f>
        <v>0</v>
      </c>
      <c r="P155" s="12">
        <f>SUM(Gosforth:Ermelo!P155)</f>
        <v>0</v>
      </c>
      <c r="Q155" s="12">
        <f>SUM(Gosforth:Ermelo!Q155)</f>
        <v>0</v>
      </c>
      <c r="R155" s="12">
        <f>SUM(Gosforth:Ermelo!R155)</f>
        <v>0</v>
      </c>
      <c r="S155" s="12">
        <f>SUM(Gosforth:Ermelo!S155)</f>
        <v>0</v>
      </c>
      <c r="T155" s="12">
        <f>SUM(Gosforth:Ermelo!T155)</f>
        <v>0</v>
      </c>
      <c r="U155" s="13">
        <f>SUM(Gosforth:Ermelo!U155)</f>
        <v>0</v>
      </c>
      <c r="V155" s="14">
        <f>SUM(Gosforth:Ermelo!V155)</f>
        <v>0</v>
      </c>
      <c r="W155" s="12">
        <f>SUM(Gosforth:Ermelo!W155)</f>
        <v>0</v>
      </c>
      <c r="X155" s="12">
        <f>SUM(Gosforth:Ermelo!X155)</f>
        <v>0</v>
      </c>
      <c r="Y155" s="12">
        <f>SUM(Gosforth:Ermelo!Y155)</f>
        <v>0</v>
      </c>
      <c r="Z155" s="12">
        <f>SUM(Gosforth:Ermelo!Z155)</f>
        <v>0</v>
      </c>
      <c r="AA155" s="12">
        <f>SUM(Gosforth:Ermelo!AA155)</f>
        <v>0</v>
      </c>
      <c r="AB155" s="12">
        <f>SUM(Gosforth:Ermelo!AB155)</f>
        <v>0</v>
      </c>
      <c r="AC155" s="12">
        <f>SUM(Gosforth:Ermelo!AC155)</f>
        <v>0</v>
      </c>
      <c r="AD155" s="12">
        <f>SUM(Gosforth:Ermelo!AD155)</f>
        <v>0</v>
      </c>
      <c r="AE155" s="12">
        <f>SUM(Gosforth:Ermelo!AE155)</f>
        <v>0</v>
      </c>
      <c r="AF155" s="12">
        <f>SUM(Gosforth:Ermelo!AF155)</f>
        <v>0</v>
      </c>
      <c r="AG155" s="13">
        <f>SUM(Gosforth:Ermelo!AG155)</f>
        <v>0</v>
      </c>
      <c r="AH155" s="14">
        <f>SUM(Gosforth:Ermelo!AH155)</f>
        <v>0</v>
      </c>
      <c r="AI155" s="12">
        <f>SUM(Gosforth:Ermelo!AI155)</f>
        <v>0</v>
      </c>
      <c r="AJ155" s="12">
        <f>SUM(Gosforth:Ermelo!AJ155)</f>
        <v>0</v>
      </c>
      <c r="AK155" s="12">
        <f>SUM(Gosforth:Ermelo!AK155)</f>
        <v>0</v>
      </c>
      <c r="AL155" s="12">
        <f>SUM(Gosforth:Ermelo!AL155)</f>
        <v>0</v>
      </c>
      <c r="AM155" s="12">
        <f>SUM(Gosforth:Ermelo!AM155)</f>
        <v>0</v>
      </c>
      <c r="AN155" s="12">
        <f>SUM(Gosforth:Ermelo!AN155)</f>
        <v>0</v>
      </c>
      <c r="AO155" s="12">
        <f>SUM(Gosforth:Ermelo!AO155)</f>
        <v>0</v>
      </c>
      <c r="AP155" s="12">
        <f>SUM(Gosforth:Ermelo!AP155)</f>
        <v>0</v>
      </c>
      <c r="AQ155" s="12">
        <f>SUM(Gosforth:Ermelo!AQ155)</f>
        <v>0</v>
      </c>
      <c r="AR155" s="12">
        <f>SUM(Gosforth:Ermelo!AR155)</f>
        <v>0</v>
      </c>
      <c r="AS155" s="13">
        <f>SUM(Gosforth:Ermelo!AS155)</f>
        <v>0</v>
      </c>
      <c r="AT155" s="14">
        <f>SUM(Gosforth:Ermelo!AT155)</f>
        <v>0</v>
      </c>
      <c r="AU155" s="12">
        <f>SUM(Gosforth:Ermelo!AU155)</f>
        <v>0</v>
      </c>
      <c r="AV155" s="12">
        <f>SUM(Gosforth:Ermelo!AV155)</f>
        <v>0</v>
      </c>
      <c r="AW155" s="12">
        <f>SUM(Gosforth:Ermelo!AW155)</f>
        <v>0</v>
      </c>
      <c r="AX155" s="12">
        <f>SUM(Gosforth:Ermelo!AX155)</f>
        <v>0</v>
      </c>
      <c r="AY155" s="12">
        <f>SUM(Gosforth:Ermelo!AY155)</f>
        <v>0</v>
      </c>
      <c r="AZ155" s="12">
        <f>SUM(Gosforth:Ermelo!AZ155)</f>
        <v>0</v>
      </c>
      <c r="BA155" s="12">
        <f>SUM(Gosforth:Ermelo!BA155)</f>
        <v>0</v>
      </c>
      <c r="BB155" s="12">
        <f>SUM(Gosforth:Ermelo!BB155)</f>
        <v>0</v>
      </c>
      <c r="BC155" s="12">
        <f>SUM(Gosforth:Ermelo!BC155)</f>
        <v>0</v>
      </c>
      <c r="BD155" s="12">
        <f>SUM(Gosforth:Ermelo!BD155)</f>
        <v>0</v>
      </c>
      <c r="BE155" s="13">
        <f>SUM(Gosforth:Ermelo!BE155)</f>
        <v>0</v>
      </c>
      <c r="BF155" s="14">
        <f>SUM(Gosforth:Ermelo!BF155)</f>
        <v>0</v>
      </c>
      <c r="BG155" s="12">
        <f>SUM(Gosforth:Ermelo!BG155)</f>
        <v>0</v>
      </c>
      <c r="BH155" s="12">
        <f>SUM(Gosforth:Ermelo!BH155)</f>
        <v>0</v>
      </c>
      <c r="BI155" s="12">
        <f>SUM(Gosforth:Ermelo!BI155)</f>
        <v>0</v>
      </c>
      <c r="BJ155" s="12">
        <f>SUM(Gosforth:Ermelo!BJ155)</f>
        <v>0</v>
      </c>
      <c r="BK155" s="12">
        <f>SUM(Gosforth:Ermelo!BK155)</f>
        <v>0</v>
      </c>
      <c r="BL155" s="12">
        <f>SUM(Gosforth:Ermelo!BL155)</f>
        <v>0</v>
      </c>
      <c r="BM155" s="12">
        <f>SUM(Gosforth:Ermelo!BM155)</f>
        <v>0</v>
      </c>
      <c r="BN155" s="12">
        <f>SUM(Gosforth:Ermelo!BN155)</f>
        <v>0</v>
      </c>
      <c r="BO155" s="12">
        <f>SUM(Gosforth:Ermelo!BO155)</f>
        <v>0</v>
      </c>
      <c r="BP155" s="12">
        <f>SUM(Gosforth:Ermelo!BP155)</f>
        <v>0</v>
      </c>
      <c r="BQ155" s="13">
        <f>SUM(Gosforth:Ermelo!BQ155)</f>
        <v>0</v>
      </c>
      <c r="BR155" s="14">
        <f>SUM(Gosforth:Ermelo!BR155)</f>
        <v>0</v>
      </c>
      <c r="BS155" s="12">
        <f>SUM(Gosforth:Ermelo!BS155)</f>
        <v>0</v>
      </c>
      <c r="BT155" s="12">
        <f>SUM(Gosforth:Ermelo!BT155)</f>
        <v>0</v>
      </c>
      <c r="BU155" s="12">
        <f>SUM(Gosforth:Ermelo!BU155)</f>
        <v>0</v>
      </c>
      <c r="BV155" s="12">
        <f>SUM(Gosforth:Ermelo!BV155)</f>
        <v>0</v>
      </c>
      <c r="BW155" s="12">
        <f>SUM(Gosforth:Ermelo!BW155)</f>
        <v>0</v>
      </c>
      <c r="BX155" s="12">
        <f>SUM(Gosforth:Ermelo!BX155)</f>
        <v>0</v>
      </c>
      <c r="BY155" s="12">
        <f>SUM(Gosforth:Ermelo!BY155)</f>
        <v>0</v>
      </c>
      <c r="BZ155" s="12">
        <f>SUM(Gosforth:Ermelo!BZ155)</f>
        <v>0</v>
      </c>
      <c r="CA155" s="12">
        <f>SUM(Gosforth:Ermelo!CA155)</f>
        <v>0</v>
      </c>
      <c r="CB155" s="12">
        <f>SUM(Gosforth:Ermelo!CB155)</f>
        <v>0</v>
      </c>
      <c r="CC155" s="13">
        <f>SUM(Gosforth:Ermelo!CC155)</f>
        <v>0</v>
      </c>
    </row>
    <row r="156" spans="1:82" ht="15">
      <c r="A156" s="141"/>
      <c r="B156" s="57" t="s">
        <v>293</v>
      </c>
      <c r="C156" s="100" t="s">
        <v>294</v>
      </c>
      <c r="D156" s="72" t="s">
        <v>128</v>
      </c>
      <c r="E156" s="74">
        <f>SUM(Gosforth:Ermelo!E156)</f>
        <v>5</v>
      </c>
      <c r="F156" s="227" t="b">
        <f>(Gosforth!G156+Dalpark!G156+Leandra!G156+Trichardt!G156+Ermelo!G156)=G156</f>
        <v>1</v>
      </c>
      <c r="G156" s="122">
        <f t="shared" si="64"/>
        <v>0</v>
      </c>
      <c r="H156" s="120">
        <f>SUM(Gosforth:Ermelo!H156)</f>
        <v>0</v>
      </c>
      <c r="I156" s="13">
        <f>SUM(Gosforth:Ermelo!I156)</f>
        <v>0</v>
      </c>
      <c r="J156" s="120">
        <f>SUM(Gosforth:Ermelo!J156)</f>
        <v>0</v>
      </c>
      <c r="K156" s="12">
        <f>SUM(Gosforth:Ermelo!K156)</f>
        <v>0</v>
      </c>
      <c r="L156" s="12">
        <f>SUM(Gosforth:Ermelo!L156)</f>
        <v>0</v>
      </c>
      <c r="M156" s="12">
        <f>SUM(Gosforth:Ermelo!M156)</f>
        <v>0</v>
      </c>
      <c r="N156" s="12">
        <f>SUM(Gosforth:Ermelo!N156)</f>
        <v>0</v>
      </c>
      <c r="O156" s="12">
        <f>SUM(Gosforth:Ermelo!O156)</f>
        <v>0</v>
      </c>
      <c r="P156" s="12">
        <f>SUM(Gosforth:Ermelo!P156)</f>
        <v>0</v>
      </c>
      <c r="Q156" s="12">
        <f>SUM(Gosforth:Ermelo!Q156)</f>
        <v>0</v>
      </c>
      <c r="R156" s="12">
        <f>SUM(Gosforth:Ermelo!R156)</f>
        <v>0</v>
      </c>
      <c r="S156" s="12">
        <f>SUM(Gosforth:Ermelo!S156)</f>
        <v>0</v>
      </c>
      <c r="T156" s="12">
        <f>SUM(Gosforth:Ermelo!T156)</f>
        <v>0</v>
      </c>
      <c r="U156" s="13">
        <f>SUM(Gosforth:Ermelo!U156)</f>
        <v>0</v>
      </c>
      <c r="V156" s="14">
        <f>SUM(Gosforth:Ermelo!V156)</f>
        <v>0</v>
      </c>
      <c r="W156" s="12">
        <f>SUM(Gosforth:Ermelo!W156)</f>
        <v>0</v>
      </c>
      <c r="X156" s="12">
        <f>SUM(Gosforth:Ermelo!X156)</f>
        <v>0</v>
      </c>
      <c r="Y156" s="12">
        <f>SUM(Gosforth:Ermelo!Y156)</f>
        <v>0</v>
      </c>
      <c r="Z156" s="12">
        <f>SUM(Gosforth:Ermelo!Z156)</f>
        <v>0</v>
      </c>
      <c r="AA156" s="12">
        <f>SUM(Gosforth:Ermelo!AA156)</f>
        <v>0</v>
      </c>
      <c r="AB156" s="12">
        <f>SUM(Gosforth:Ermelo!AB156)</f>
        <v>0</v>
      </c>
      <c r="AC156" s="12">
        <f>SUM(Gosforth:Ermelo!AC156)</f>
        <v>0</v>
      </c>
      <c r="AD156" s="12">
        <f>SUM(Gosforth:Ermelo!AD156)</f>
        <v>0</v>
      </c>
      <c r="AE156" s="12">
        <f>SUM(Gosforth:Ermelo!AE156)</f>
        <v>0</v>
      </c>
      <c r="AF156" s="12">
        <f>SUM(Gosforth:Ermelo!AF156)</f>
        <v>0</v>
      </c>
      <c r="AG156" s="13">
        <f>SUM(Gosforth:Ermelo!AG156)</f>
        <v>0</v>
      </c>
      <c r="AH156" s="14">
        <f>SUM(Gosforth:Ermelo!AH156)</f>
        <v>0</v>
      </c>
      <c r="AI156" s="12">
        <f>SUM(Gosforth:Ermelo!AI156)</f>
        <v>0</v>
      </c>
      <c r="AJ156" s="12">
        <f>SUM(Gosforth:Ermelo!AJ156)</f>
        <v>0</v>
      </c>
      <c r="AK156" s="12">
        <f>SUM(Gosforth:Ermelo!AK156)</f>
        <v>0</v>
      </c>
      <c r="AL156" s="12">
        <f>SUM(Gosforth:Ermelo!AL156)</f>
        <v>0</v>
      </c>
      <c r="AM156" s="12">
        <f>SUM(Gosforth:Ermelo!AM156)</f>
        <v>0</v>
      </c>
      <c r="AN156" s="12">
        <f>SUM(Gosforth:Ermelo!AN156)</f>
        <v>0</v>
      </c>
      <c r="AO156" s="12">
        <f>SUM(Gosforth:Ermelo!AO156)</f>
        <v>0</v>
      </c>
      <c r="AP156" s="12">
        <f>SUM(Gosforth:Ermelo!AP156)</f>
        <v>0</v>
      </c>
      <c r="AQ156" s="12">
        <f>SUM(Gosforth:Ermelo!AQ156)</f>
        <v>0</v>
      </c>
      <c r="AR156" s="12">
        <f>SUM(Gosforth:Ermelo!AR156)</f>
        <v>0</v>
      </c>
      <c r="AS156" s="13">
        <f>SUM(Gosforth:Ermelo!AS156)</f>
        <v>0</v>
      </c>
      <c r="AT156" s="14">
        <f>SUM(Gosforth:Ermelo!AT156)</f>
        <v>0</v>
      </c>
      <c r="AU156" s="12">
        <f>SUM(Gosforth:Ermelo!AU156)</f>
        <v>0</v>
      </c>
      <c r="AV156" s="12">
        <f>SUM(Gosforth:Ermelo!AV156)</f>
        <v>0</v>
      </c>
      <c r="AW156" s="12">
        <f>SUM(Gosforth:Ermelo!AW156)</f>
        <v>0</v>
      </c>
      <c r="AX156" s="12">
        <f>SUM(Gosforth:Ermelo!AX156)</f>
        <v>0</v>
      </c>
      <c r="AY156" s="12">
        <f>SUM(Gosforth:Ermelo!AY156)</f>
        <v>0</v>
      </c>
      <c r="AZ156" s="12">
        <f>SUM(Gosforth:Ermelo!AZ156)</f>
        <v>0</v>
      </c>
      <c r="BA156" s="12">
        <f>SUM(Gosforth:Ermelo!BA156)</f>
        <v>0</v>
      </c>
      <c r="BB156" s="12">
        <f>SUM(Gosforth:Ermelo!BB156)</f>
        <v>0</v>
      </c>
      <c r="BC156" s="12">
        <f>SUM(Gosforth:Ermelo!BC156)</f>
        <v>0</v>
      </c>
      <c r="BD156" s="12">
        <f>SUM(Gosforth:Ermelo!BD156)</f>
        <v>0</v>
      </c>
      <c r="BE156" s="13">
        <f>SUM(Gosforth:Ermelo!BE156)</f>
        <v>0</v>
      </c>
      <c r="BF156" s="14">
        <f>SUM(Gosforth:Ermelo!BF156)</f>
        <v>0</v>
      </c>
      <c r="BG156" s="12">
        <f>SUM(Gosforth:Ermelo!BG156)</f>
        <v>0</v>
      </c>
      <c r="BH156" s="12">
        <f>SUM(Gosforth:Ermelo!BH156)</f>
        <v>0</v>
      </c>
      <c r="BI156" s="12">
        <f>SUM(Gosforth:Ermelo!BI156)</f>
        <v>0</v>
      </c>
      <c r="BJ156" s="12">
        <f>SUM(Gosforth:Ermelo!BJ156)</f>
        <v>0</v>
      </c>
      <c r="BK156" s="12">
        <f>SUM(Gosforth:Ermelo!BK156)</f>
        <v>0</v>
      </c>
      <c r="BL156" s="12">
        <f>SUM(Gosforth:Ermelo!BL156)</f>
        <v>0</v>
      </c>
      <c r="BM156" s="12">
        <f>SUM(Gosforth:Ermelo!BM156)</f>
        <v>0</v>
      </c>
      <c r="BN156" s="12">
        <f>SUM(Gosforth:Ermelo!BN156)</f>
        <v>0</v>
      </c>
      <c r="BO156" s="12">
        <f>SUM(Gosforth:Ermelo!BO156)</f>
        <v>0</v>
      </c>
      <c r="BP156" s="12">
        <f>SUM(Gosforth:Ermelo!BP156)</f>
        <v>0</v>
      </c>
      <c r="BQ156" s="13">
        <f>SUM(Gosforth:Ermelo!BQ156)</f>
        <v>0</v>
      </c>
      <c r="BR156" s="14">
        <f>SUM(Gosforth:Ermelo!BR156)</f>
        <v>0</v>
      </c>
      <c r="BS156" s="12">
        <f>SUM(Gosforth:Ermelo!BS156)</f>
        <v>0</v>
      </c>
      <c r="BT156" s="12">
        <f>SUM(Gosforth:Ermelo!BT156)</f>
        <v>0</v>
      </c>
      <c r="BU156" s="12">
        <f>SUM(Gosforth:Ermelo!BU156)</f>
        <v>0</v>
      </c>
      <c r="BV156" s="12">
        <f>SUM(Gosforth:Ermelo!BV156)</f>
        <v>0</v>
      </c>
      <c r="BW156" s="12">
        <f>SUM(Gosforth:Ermelo!BW156)</f>
        <v>0</v>
      </c>
      <c r="BX156" s="12">
        <f>SUM(Gosforth:Ermelo!BX156)</f>
        <v>0</v>
      </c>
      <c r="BY156" s="12">
        <f>SUM(Gosforth:Ermelo!BY156)</f>
        <v>0</v>
      </c>
      <c r="BZ156" s="12">
        <f>SUM(Gosforth:Ermelo!BZ156)</f>
        <v>0</v>
      </c>
      <c r="CA156" s="12">
        <f>SUM(Gosforth:Ermelo!CA156)</f>
        <v>0</v>
      </c>
      <c r="CB156" s="12">
        <f>SUM(Gosforth:Ermelo!CB156)</f>
        <v>0</v>
      </c>
      <c r="CC156" s="13">
        <f>SUM(Gosforth:Ermelo!CC156)</f>
        <v>0</v>
      </c>
    </row>
    <row r="157" spans="1:82" ht="15">
      <c r="A157" s="141"/>
      <c r="B157" s="57" t="s">
        <v>295</v>
      </c>
      <c r="C157" s="100" t="s">
        <v>296</v>
      </c>
      <c r="D157" s="72" t="s">
        <v>128</v>
      </c>
      <c r="E157" s="74">
        <f>SUM(Gosforth:Ermelo!E157)</f>
        <v>5</v>
      </c>
      <c r="F157" s="227" t="b">
        <f>(Gosforth!G157+Dalpark!G157+Leandra!G157+Trichardt!G157+Ermelo!G157)=G157</f>
        <v>1</v>
      </c>
      <c r="G157" s="122">
        <f t="shared" si="64"/>
        <v>0</v>
      </c>
      <c r="H157" s="120">
        <f>SUM(Gosforth:Ermelo!H157)</f>
        <v>0</v>
      </c>
      <c r="I157" s="13">
        <f>SUM(Gosforth:Ermelo!I157)</f>
        <v>0</v>
      </c>
      <c r="J157" s="120">
        <f>SUM(Gosforth:Ermelo!J157)</f>
        <v>0</v>
      </c>
      <c r="K157" s="12">
        <f>SUM(Gosforth:Ermelo!K157)</f>
        <v>0</v>
      </c>
      <c r="L157" s="12">
        <f>SUM(Gosforth:Ermelo!L157)</f>
        <v>0</v>
      </c>
      <c r="M157" s="12">
        <f>SUM(Gosforth:Ermelo!M157)</f>
        <v>0</v>
      </c>
      <c r="N157" s="12">
        <f>SUM(Gosforth:Ermelo!N157)</f>
        <v>0</v>
      </c>
      <c r="O157" s="12">
        <f>SUM(Gosforth:Ermelo!O157)</f>
        <v>0</v>
      </c>
      <c r="P157" s="12">
        <f>SUM(Gosforth:Ermelo!P157)</f>
        <v>0</v>
      </c>
      <c r="Q157" s="12">
        <f>SUM(Gosforth:Ermelo!Q157)</f>
        <v>0</v>
      </c>
      <c r="R157" s="12">
        <f>SUM(Gosforth:Ermelo!R157)</f>
        <v>0</v>
      </c>
      <c r="S157" s="12">
        <f>SUM(Gosforth:Ermelo!S157)</f>
        <v>0</v>
      </c>
      <c r="T157" s="12">
        <f>SUM(Gosforth:Ermelo!T157)</f>
        <v>0</v>
      </c>
      <c r="U157" s="13">
        <f>SUM(Gosforth:Ermelo!U157)</f>
        <v>0</v>
      </c>
      <c r="V157" s="14">
        <f>SUM(Gosforth:Ermelo!V157)</f>
        <v>0</v>
      </c>
      <c r="W157" s="12">
        <f>SUM(Gosforth:Ermelo!W157)</f>
        <v>0</v>
      </c>
      <c r="X157" s="12">
        <f>SUM(Gosforth:Ermelo!X157)</f>
        <v>0</v>
      </c>
      <c r="Y157" s="12">
        <f>SUM(Gosforth:Ermelo!Y157)</f>
        <v>0</v>
      </c>
      <c r="Z157" s="12">
        <f>SUM(Gosforth:Ermelo!Z157)</f>
        <v>0</v>
      </c>
      <c r="AA157" s="12">
        <f>SUM(Gosforth:Ermelo!AA157)</f>
        <v>0</v>
      </c>
      <c r="AB157" s="12">
        <f>SUM(Gosforth:Ermelo!AB157)</f>
        <v>0</v>
      </c>
      <c r="AC157" s="12">
        <f>SUM(Gosforth:Ermelo!AC157)</f>
        <v>0</v>
      </c>
      <c r="AD157" s="12">
        <f>SUM(Gosforth:Ermelo!AD157)</f>
        <v>0</v>
      </c>
      <c r="AE157" s="12">
        <f>SUM(Gosforth:Ermelo!AE157)</f>
        <v>0</v>
      </c>
      <c r="AF157" s="12">
        <f>SUM(Gosforth:Ermelo!AF157)</f>
        <v>0</v>
      </c>
      <c r="AG157" s="13">
        <f>SUM(Gosforth:Ermelo!AG157)</f>
        <v>0</v>
      </c>
      <c r="AH157" s="14">
        <f>SUM(Gosforth:Ermelo!AH157)</f>
        <v>0</v>
      </c>
      <c r="AI157" s="12">
        <f>SUM(Gosforth:Ermelo!AI157)</f>
        <v>0</v>
      </c>
      <c r="AJ157" s="12">
        <f>SUM(Gosforth:Ermelo!AJ157)</f>
        <v>0</v>
      </c>
      <c r="AK157" s="12">
        <f>SUM(Gosforth:Ermelo!AK157)</f>
        <v>0</v>
      </c>
      <c r="AL157" s="12">
        <f>SUM(Gosforth:Ermelo!AL157)</f>
        <v>0</v>
      </c>
      <c r="AM157" s="12">
        <f>SUM(Gosforth:Ermelo!AM157)</f>
        <v>0</v>
      </c>
      <c r="AN157" s="12">
        <f>SUM(Gosforth:Ermelo!AN157)</f>
        <v>0</v>
      </c>
      <c r="AO157" s="12">
        <f>SUM(Gosforth:Ermelo!AO157)</f>
        <v>0</v>
      </c>
      <c r="AP157" s="12">
        <f>SUM(Gosforth:Ermelo!AP157)</f>
        <v>0</v>
      </c>
      <c r="AQ157" s="12">
        <f>SUM(Gosforth:Ermelo!AQ157)</f>
        <v>0</v>
      </c>
      <c r="AR157" s="12">
        <f>SUM(Gosforth:Ermelo!AR157)</f>
        <v>0</v>
      </c>
      <c r="AS157" s="13">
        <f>SUM(Gosforth:Ermelo!AS157)</f>
        <v>0</v>
      </c>
      <c r="AT157" s="14">
        <f>SUM(Gosforth:Ermelo!AT157)</f>
        <v>0</v>
      </c>
      <c r="AU157" s="12">
        <f>SUM(Gosforth:Ermelo!AU157)</f>
        <v>0</v>
      </c>
      <c r="AV157" s="12">
        <f>SUM(Gosforth:Ermelo!AV157)</f>
        <v>0</v>
      </c>
      <c r="AW157" s="12">
        <f>SUM(Gosforth:Ermelo!AW157)</f>
        <v>0</v>
      </c>
      <c r="AX157" s="12">
        <f>SUM(Gosforth:Ermelo!AX157)</f>
        <v>0</v>
      </c>
      <c r="AY157" s="12">
        <f>SUM(Gosforth:Ermelo!AY157)</f>
        <v>0</v>
      </c>
      <c r="AZ157" s="12">
        <f>SUM(Gosforth:Ermelo!AZ157)</f>
        <v>0</v>
      </c>
      <c r="BA157" s="12">
        <f>SUM(Gosforth:Ermelo!BA157)</f>
        <v>0</v>
      </c>
      <c r="BB157" s="12">
        <f>SUM(Gosforth:Ermelo!BB157)</f>
        <v>0</v>
      </c>
      <c r="BC157" s="12">
        <f>SUM(Gosforth:Ermelo!BC157)</f>
        <v>0</v>
      </c>
      <c r="BD157" s="12">
        <f>SUM(Gosforth:Ermelo!BD157)</f>
        <v>0</v>
      </c>
      <c r="BE157" s="13">
        <f>SUM(Gosforth:Ermelo!BE157)</f>
        <v>0</v>
      </c>
      <c r="BF157" s="14">
        <f>SUM(Gosforth:Ermelo!BF157)</f>
        <v>0</v>
      </c>
      <c r="BG157" s="12">
        <f>SUM(Gosforth:Ermelo!BG157)</f>
        <v>0</v>
      </c>
      <c r="BH157" s="12">
        <f>SUM(Gosforth:Ermelo!BH157)</f>
        <v>0</v>
      </c>
      <c r="BI157" s="12">
        <f>SUM(Gosforth:Ermelo!BI157)</f>
        <v>0</v>
      </c>
      <c r="BJ157" s="12">
        <f>SUM(Gosforth:Ermelo!BJ157)</f>
        <v>0</v>
      </c>
      <c r="BK157" s="12">
        <f>SUM(Gosforth:Ermelo!BK157)</f>
        <v>0</v>
      </c>
      <c r="BL157" s="12">
        <f>SUM(Gosforth:Ermelo!BL157)</f>
        <v>0</v>
      </c>
      <c r="BM157" s="12">
        <f>SUM(Gosforth:Ermelo!BM157)</f>
        <v>0</v>
      </c>
      <c r="BN157" s="12">
        <f>SUM(Gosforth:Ermelo!BN157)</f>
        <v>0</v>
      </c>
      <c r="BO157" s="12">
        <f>SUM(Gosforth:Ermelo!BO157)</f>
        <v>0</v>
      </c>
      <c r="BP157" s="12">
        <f>SUM(Gosforth:Ermelo!BP157)</f>
        <v>0</v>
      </c>
      <c r="BQ157" s="13">
        <f>SUM(Gosforth:Ermelo!BQ157)</f>
        <v>0</v>
      </c>
      <c r="BR157" s="14">
        <f>SUM(Gosforth:Ermelo!BR157)</f>
        <v>0</v>
      </c>
      <c r="BS157" s="12">
        <f>SUM(Gosforth:Ermelo!BS157)</f>
        <v>0</v>
      </c>
      <c r="BT157" s="12">
        <f>SUM(Gosforth:Ermelo!BT157)</f>
        <v>0</v>
      </c>
      <c r="BU157" s="12">
        <f>SUM(Gosforth:Ermelo!BU157)</f>
        <v>0</v>
      </c>
      <c r="BV157" s="12">
        <f>SUM(Gosforth:Ermelo!BV157)</f>
        <v>0</v>
      </c>
      <c r="BW157" s="12">
        <f>SUM(Gosforth:Ermelo!BW157)</f>
        <v>0</v>
      </c>
      <c r="BX157" s="12">
        <f>SUM(Gosforth:Ermelo!BX157)</f>
        <v>0</v>
      </c>
      <c r="BY157" s="12">
        <f>SUM(Gosforth:Ermelo!BY157)</f>
        <v>0</v>
      </c>
      <c r="BZ157" s="12">
        <f>SUM(Gosforth:Ermelo!BZ157)</f>
        <v>0</v>
      </c>
      <c r="CA157" s="12">
        <f>SUM(Gosforth:Ermelo!CA157)</f>
        <v>0</v>
      </c>
      <c r="CB157" s="12">
        <f>SUM(Gosforth:Ermelo!CB157)</f>
        <v>0</v>
      </c>
      <c r="CC157" s="13">
        <f>SUM(Gosforth:Ermelo!CC157)</f>
        <v>0</v>
      </c>
    </row>
    <row r="158" spans="1:82" ht="15">
      <c r="A158" s="141"/>
      <c r="B158" s="57" t="s">
        <v>297</v>
      </c>
      <c r="C158" s="100" t="s">
        <v>298</v>
      </c>
      <c r="D158" s="72" t="s">
        <v>128</v>
      </c>
      <c r="E158" s="74">
        <f>SUM(Gosforth:Ermelo!E158)</f>
        <v>5</v>
      </c>
      <c r="F158" s="227" t="b">
        <f>(Gosforth!G158+Dalpark!G158+Leandra!G158+Trichardt!G158+Ermelo!G158)=G158</f>
        <v>1</v>
      </c>
      <c r="G158" s="122">
        <f t="shared" si="64"/>
        <v>0</v>
      </c>
      <c r="H158" s="120">
        <f>SUM(Gosforth:Ermelo!H158)</f>
        <v>0</v>
      </c>
      <c r="I158" s="13">
        <f>SUM(Gosforth:Ermelo!I158)</f>
        <v>0</v>
      </c>
      <c r="J158" s="120">
        <f>SUM(Gosforth:Ermelo!J158)</f>
        <v>0</v>
      </c>
      <c r="K158" s="12">
        <f>SUM(Gosforth:Ermelo!K158)</f>
        <v>0</v>
      </c>
      <c r="L158" s="12">
        <f>SUM(Gosforth:Ermelo!L158)</f>
        <v>0</v>
      </c>
      <c r="M158" s="12">
        <f>SUM(Gosforth:Ermelo!M158)</f>
        <v>0</v>
      </c>
      <c r="N158" s="12">
        <f>SUM(Gosforth:Ermelo!N158)</f>
        <v>0</v>
      </c>
      <c r="O158" s="12">
        <f>SUM(Gosforth:Ermelo!O158)</f>
        <v>0</v>
      </c>
      <c r="P158" s="12">
        <f>SUM(Gosforth:Ermelo!P158)</f>
        <v>0</v>
      </c>
      <c r="Q158" s="12">
        <f>SUM(Gosforth:Ermelo!Q158)</f>
        <v>0</v>
      </c>
      <c r="R158" s="12">
        <f>SUM(Gosforth:Ermelo!R158)</f>
        <v>0</v>
      </c>
      <c r="S158" s="12">
        <f>SUM(Gosforth:Ermelo!S158)</f>
        <v>0</v>
      </c>
      <c r="T158" s="12">
        <f>SUM(Gosforth:Ermelo!T158)</f>
        <v>0</v>
      </c>
      <c r="U158" s="13">
        <f>SUM(Gosforth:Ermelo!U158)</f>
        <v>0</v>
      </c>
      <c r="V158" s="14">
        <f>SUM(Gosforth:Ermelo!V158)</f>
        <v>0</v>
      </c>
      <c r="W158" s="12">
        <f>SUM(Gosforth:Ermelo!W158)</f>
        <v>0</v>
      </c>
      <c r="X158" s="12">
        <f>SUM(Gosforth:Ermelo!X158)</f>
        <v>0</v>
      </c>
      <c r="Y158" s="12">
        <f>SUM(Gosforth:Ermelo!Y158)</f>
        <v>0</v>
      </c>
      <c r="Z158" s="12">
        <f>SUM(Gosforth:Ermelo!Z158)</f>
        <v>0</v>
      </c>
      <c r="AA158" s="12">
        <f>SUM(Gosforth:Ermelo!AA158)</f>
        <v>0</v>
      </c>
      <c r="AB158" s="12">
        <f>SUM(Gosforth:Ermelo!AB158)</f>
        <v>0</v>
      </c>
      <c r="AC158" s="12">
        <f>SUM(Gosforth:Ermelo!AC158)</f>
        <v>0</v>
      </c>
      <c r="AD158" s="12">
        <f>SUM(Gosforth:Ermelo!AD158)</f>
        <v>0</v>
      </c>
      <c r="AE158" s="12">
        <f>SUM(Gosforth:Ermelo!AE158)</f>
        <v>0</v>
      </c>
      <c r="AF158" s="12">
        <f>SUM(Gosforth:Ermelo!AF158)</f>
        <v>0</v>
      </c>
      <c r="AG158" s="13">
        <f>SUM(Gosforth:Ermelo!AG158)</f>
        <v>0</v>
      </c>
      <c r="AH158" s="14">
        <f>SUM(Gosforth:Ermelo!AH158)</f>
        <v>0</v>
      </c>
      <c r="AI158" s="12">
        <f>SUM(Gosforth:Ermelo!AI158)</f>
        <v>0</v>
      </c>
      <c r="AJ158" s="12">
        <f>SUM(Gosforth:Ermelo!AJ158)</f>
        <v>0</v>
      </c>
      <c r="AK158" s="12">
        <f>SUM(Gosforth:Ermelo!AK158)</f>
        <v>0</v>
      </c>
      <c r="AL158" s="12">
        <f>SUM(Gosforth:Ermelo!AL158)</f>
        <v>0</v>
      </c>
      <c r="AM158" s="12">
        <f>SUM(Gosforth:Ermelo!AM158)</f>
        <v>0</v>
      </c>
      <c r="AN158" s="12">
        <f>SUM(Gosforth:Ermelo!AN158)</f>
        <v>0</v>
      </c>
      <c r="AO158" s="12">
        <f>SUM(Gosforth:Ermelo!AO158)</f>
        <v>0</v>
      </c>
      <c r="AP158" s="12">
        <f>SUM(Gosforth:Ermelo!AP158)</f>
        <v>0</v>
      </c>
      <c r="AQ158" s="12">
        <f>SUM(Gosforth:Ermelo!AQ158)</f>
        <v>0</v>
      </c>
      <c r="AR158" s="12">
        <f>SUM(Gosforth:Ermelo!AR158)</f>
        <v>0</v>
      </c>
      <c r="AS158" s="13">
        <f>SUM(Gosforth:Ermelo!AS158)</f>
        <v>0</v>
      </c>
      <c r="AT158" s="14">
        <f>SUM(Gosforth:Ermelo!AT158)</f>
        <v>0</v>
      </c>
      <c r="AU158" s="12">
        <f>SUM(Gosforth:Ermelo!AU158)</f>
        <v>0</v>
      </c>
      <c r="AV158" s="12">
        <f>SUM(Gosforth:Ermelo!AV158)</f>
        <v>0</v>
      </c>
      <c r="AW158" s="12">
        <f>SUM(Gosforth:Ermelo!AW158)</f>
        <v>0</v>
      </c>
      <c r="AX158" s="12">
        <f>SUM(Gosforth:Ermelo!AX158)</f>
        <v>0</v>
      </c>
      <c r="AY158" s="12">
        <f>SUM(Gosforth:Ermelo!AY158)</f>
        <v>0</v>
      </c>
      <c r="AZ158" s="12">
        <f>SUM(Gosforth:Ermelo!AZ158)</f>
        <v>0</v>
      </c>
      <c r="BA158" s="12">
        <f>SUM(Gosforth:Ermelo!BA158)</f>
        <v>0</v>
      </c>
      <c r="BB158" s="12">
        <f>SUM(Gosforth:Ermelo!BB158)</f>
        <v>0</v>
      </c>
      <c r="BC158" s="12">
        <f>SUM(Gosforth:Ermelo!BC158)</f>
        <v>0</v>
      </c>
      <c r="BD158" s="12">
        <f>SUM(Gosforth:Ermelo!BD158)</f>
        <v>0</v>
      </c>
      <c r="BE158" s="13">
        <f>SUM(Gosforth:Ermelo!BE158)</f>
        <v>0</v>
      </c>
      <c r="BF158" s="14">
        <f>SUM(Gosforth:Ermelo!BF158)</f>
        <v>0</v>
      </c>
      <c r="BG158" s="12">
        <f>SUM(Gosforth:Ermelo!BG158)</f>
        <v>0</v>
      </c>
      <c r="BH158" s="12">
        <f>SUM(Gosforth:Ermelo!BH158)</f>
        <v>0</v>
      </c>
      <c r="BI158" s="12">
        <f>SUM(Gosforth:Ermelo!BI158)</f>
        <v>0</v>
      </c>
      <c r="BJ158" s="12">
        <f>SUM(Gosforth:Ermelo!BJ158)</f>
        <v>0</v>
      </c>
      <c r="BK158" s="12">
        <f>SUM(Gosforth:Ermelo!BK158)</f>
        <v>0</v>
      </c>
      <c r="BL158" s="12">
        <f>SUM(Gosforth:Ermelo!BL158)</f>
        <v>0</v>
      </c>
      <c r="BM158" s="12">
        <f>SUM(Gosforth:Ermelo!BM158)</f>
        <v>0</v>
      </c>
      <c r="BN158" s="12">
        <f>SUM(Gosforth:Ermelo!BN158)</f>
        <v>0</v>
      </c>
      <c r="BO158" s="12">
        <f>SUM(Gosforth:Ermelo!BO158)</f>
        <v>0</v>
      </c>
      <c r="BP158" s="12">
        <f>SUM(Gosforth:Ermelo!BP158)</f>
        <v>0</v>
      </c>
      <c r="BQ158" s="13">
        <f>SUM(Gosforth:Ermelo!BQ158)</f>
        <v>0</v>
      </c>
      <c r="BR158" s="14">
        <f>SUM(Gosforth:Ermelo!BR158)</f>
        <v>0</v>
      </c>
      <c r="BS158" s="12">
        <f>SUM(Gosforth:Ermelo!BS158)</f>
        <v>0</v>
      </c>
      <c r="BT158" s="12">
        <f>SUM(Gosforth:Ermelo!BT158)</f>
        <v>0</v>
      </c>
      <c r="BU158" s="12">
        <f>SUM(Gosforth:Ermelo!BU158)</f>
        <v>0</v>
      </c>
      <c r="BV158" s="12">
        <f>SUM(Gosforth:Ermelo!BV158)</f>
        <v>0</v>
      </c>
      <c r="BW158" s="12">
        <f>SUM(Gosforth:Ermelo!BW158)</f>
        <v>0</v>
      </c>
      <c r="BX158" s="12">
        <f>SUM(Gosforth:Ermelo!BX158)</f>
        <v>0</v>
      </c>
      <c r="BY158" s="12">
        <f>SUM(Gosforth:Ermelo!BY158)</f>
        <v>0</v>
      </c>
      <c r="BZ158" s="12">
        <f>SUM(Gosforth:Ermelo!BZ158)</f>
        <v>0</v>
      </c>
      <c r="CA158" s="12">
        <f>SUM(Gosforth:Ermelo!CA158)</f>
        <v>0</v>
      </c>
      <c r="CB158" s="12">
        <f>SUM(Gosforth:Ermelo!CB158)</f>
        <v>0</v>
      </c>
      <c r="CC158" s="13">
        <f>SUM(Gosforth:Ermelo!CC158)</f>
        <v>0</v>
      </c>
    </row>
    <row r="159" spans="1:82" ht="30">
      <c r="A159" s="141"/>
      <c r="B159" s="57" t="s">
        <v>299</v>
      </c>
      <c r="C159" s="100" t="s">
        <v>300</v>
      </c>
      <c r="D159" s="121" t="s">
        <v>232</v>
      </c>
      <c r="E159" s="74">
        <f>SUM(Gosforth:Ermelo!E159)</f>
        <v>2</v>
      </c>
      <c r="F159" s="227" t="b">
        <f>(Gosforth!G159+Dalpark!G159+Leandra!G159+Trichardt!G159+Ermelo!G159)=G159</f>
        <v>1</v>
      </c>
      <c r="G159" s="122">
        <f t="shared" si="64"/>
        <v>0</v>
      </c>
      <c r="H159" s="120">
        <f>SUM(Gosforth:Ermelo!H159)</f>
        <v>0</v>
      </c>
      <c r="I159" s="13">
        <f>SUM(Gosforth:Ermelo!I159)</f>
        <v>0</v>
      </c>
      <c r="J159" s="120">
        <f>SUM(Gosforth:Ermelo!J159)</f>
        <v>0</v>
      </c>
      <c r="K159" s="12">
        <f>SUM(Gosforth:Ermelo!K159)</f>
        <v>0</v>
      </c>
      <c r="L159" s="12">
        <f>SUM(Gosforth:Ermelo!L159)</f>
        <v>0</v>
      </c>
      <c r="M159" s="12">
        <f>SUM(Gosforth:Ermelo!M159)</f>
        <v>0</v>
      </c>
      <c r="N159" s="12">
        <f>SUM(Gosforth:Ermelo!N159)</f>
        <v>0</v>
      </c>
      <c r="O159" s="12">
        <f>SUM(Gosforth:Ermelo!O159)</f>
        <v>0</v>
      </c>
      <c r="P159" s="12">
        <f>SUM(Gosforth:Ermelo!P159)</f>
        <v>0</v>
      </c>
      <c r="Q159" s="12">
        <f>SUM(Gosforth:Ermelo!Q159)</f>
        <v>0</v>
      </c>
      <c r="R159" s="12">
        <f>SUM(Gosforth:Ermelo!R159)</f>
        <v>0</v>
      </c>
      <c r="S159" s="12">
        <f>SUM(Gosforth:Ermelo!S159)</f>
        <v>0</v>
      </c>
      <c r="T159" s="12">
        <f>SUM(Gosforth:Ermelo!T159)</f>
        <v>0</v>
      </c>
      <c r="U159" s="13">
        <f>SUM(Gosforth:Ermelo!U159)</f>
        <v>0</v>
      </c>
      <c r="V159" s="14">
        <f>SUM(Gosforth:Ermelo!V159)</f>
        <v>0</v>
      </c>
      <c r="W159" s="12">
        <f>SUM(Gosforth:Ermelo!W159)</f>
        <v>0</v>
      </c>
      <c r="X159" s="12">
        <f>SUM(Gosforth:Ermelo!X159)</f>
        <v>0</v>
      </c>
      <c r="Y159" s="12">
        <f>SUM(Gosforth:Ermelo!Y159)</f>
        <v>0</v>
      </c>
      <c r="Z159" s="12">
        <f>SUM(Gosforth:Ermelo!Z159)</f>
        <v>0</v>
      </c>
      <c r="AA159" s="12">
        <f>SUM(Gosforth:Ermelo!AA159)</f>
        <v>0</v>
      </c>
      <c r="AB159" s="12">
        <f>SUM(Gosforth:Ermelo!AB159)</f>
        <v>0</v>
      </c>
      <c r="AC159" s="12">
        <f>SUM(Gosforth:Ermelo!AC159)</f>
        <v>0</v>
      </c>
      <c r="AD159" s="12">
        <f>SUM(Gosforth:Ermelo!AD159)</f>
        <v>0</v>
      </c>
      <c r="AE159" s="12">
        <f>SUM(Gosforth:Ermelo!AE159)</f>
        <v>0</v>
      </c>
      <c r="AF159" s="12">
        <f>SUM(Gosforth:Ermelo!AF159)</f>
        <v>0</v>
      </c>
      <c r="AG159" s="13">
        <f>SUM(Gosforth:Ermelo!AG159)</f>
        <v>0</v>
      </c>
      <c r="AH159" s="14">
        <f>SUM(Gosforth:Ermelo!AH159)</f>
        <v>0</v>
      </c>
      <c r="AI159" s="12">
        <f>SUM(Gosforth:Ermelo!AI159)</f>
        <v>0</v>
      </c>
      <c r="AJ159" s="12">
        <f>SUM(Gosforth:Ermelo!AJ159)</f>
        <v>0</v>
      </c>
      <c r="AK159" s="12">
        <f>SUM(Gosforth:Ermelo!AK159)</f>
        <v>0</v>
      </c>
      <c r="AL159" s="12">
        <f>SUM(Gosforth:Ermelo!AL159)</f>
        <v>0</v>
      </c>
      <c r="AM159" s="12">
        <f>SUM(Gosforth:Ermelo!AM159)</f>
        <v>0</v>
      </c>
      <c r="AN159" s="12">
        <f>SUM(Gosforth:Ermelo!AN159)</f>
        <v>0</v>
      </c>
      <c r="AO159" s="12">
        <f>SUM(Gosforth:Ermelo!AO159)</f>
        <v>0</v>
      </c>
      <c r="AP159" s="12">
        <f>SUM(Gosforth:Ermelo!AP159)</f>
        <v>0</v>
      </c>
      <c r="AQ159" s="12">
        <f>SUM(Gosforth:Ermelo!AQ159)</f>
        <v>0</v>
      </c>
      <c r="AR159" s="12">
        <f>SUM(Gosforth:Ermelo!AR159)</f>
        <v>0</v>
      </c>
      <c r="AS159" s="13">
        <f>SUM(Gosforth:Ermelo!AS159)</f>
        <v>0</v>
      </c>
      <c r="AT159" s="14">
        <f>SUM(Gosforth:Ermelo!AT159)</f>
        <v>0</v>
      </c>
      <c r="AU159" s="12">
        <f>SUM(Gosforth:Ermelo!AU159)</f>
        <v>0</v>
      </c>
      <c r="AV159" s="12">
        <f>SUM(Gosforth:Ermelo!AV159)</f>
        <v>0</v>
      </c>
      <c r="AW159" s="12">
        <f>SUM(Gosforth:Ermelo!AW159)</f>
        <v>0</v>
      </c>
      <c r="AX159" s="12">
        <f>SUM(Gosforth:Ermelo!AX159)</f>
        <v>0</v>
      </c>
      <c r="AY159" s="12">
        <f>SUM(Gosforth:Ermelo!AY159)</f>
        <v>0</v>
      </c>
      <c r="AZ159" s="12">
        <f>SUM(Gosforth:Ermelo!AZ159)</f>
        <v>0</v>
      </c>
      <c r="BA159" s="12">
        <f>SUM(Gosforth:Ermelo!BA159)</f>
        <v>0</v>
      </c>
      <c r="BB159" s="12">
        <f>SUM(Gosforth:Ermelo!BB159)</f>
        <v>0</v>
      </c>
      <c r="BC159" s="12">
        <f>SUM(Gosforth:Ermelo!BC159)</f>
        <v>0</v>
      </c>
      <c r="BD159" s="12">
        <f>SUM(Gosforth:Ermelo!BD159)</f>
        <v>0</v>
      </c>
      <c r="BE159" s="13">
        <f>SUM(Gosforth:Ermelo!BE159)</f>
        <v>0</v>
      </c>
      <c r="BF159" s="14">
        <f>SUM(Gosforth:Ermelo!BF159)</f>
        <v>0</v>
      </c>
      <c r="BG159" s="12">
        <f>SUM(Gosforth:Ermelo!BG159)</f>
        <v>0</v>
      </c>
      <c r="BH159" s="12">
        <f>SUM(Gosforth:Ermelo!BH159)</f>
        <v>0</v>
      </c>
      <c r="BI159" s="12">
        <f>SUM(Gosforth:Ermelo!BI159)</f>
        <v>0</v>
      </c>
      <c r="BJ159" s="12">
        <f>SUM(Gosforth:Ermelo!BJ159)</f>
        <v>0</v>
      </c>
      <c r="BK159" s="12">
        <f>SUM(Gosforth:Ermelo!BK159)</f>
        <v>0</v>
      </c>
      <c r="BL159" s="12">
        <f>SUM(Gosforth:Ermelo!BL159)</f>
        <v>0</v>
      </c>
      <c r="BM159" s="12">
        <f>SUM(Gosforth:Ermelo!BM159)</f>
        <v>0</v>
      </c>
      <c r="BN159" s="12">
        <f>SUM(Gosforth:Ermelo!BN159)</f>
        <v>0</v>
      </c>
      <c r="BO159" s="12">
        <f>SUM(Gosforth:Ermelo!BO159)</f>
        <v>0</v>
      </c>
      <c r="BP159" s="12">
        <f>SUM(Gosforth:Ermelo!BP159)</f>
        <v>0</v>
      </c>
      <c r="BQ159" s="13">
        <f>SUM(Gosforth:Ermelo!BQ159)</f>
        <v>0</v>
      </c>
      <c r="BR159" s="14">
        <f>SUM(Gosforth:Ermelo!BR159)</f>
        <v>0</v>
      </c>
      <c r="BS159" s="12">
        <f>SUM(Gosforth:Ermelo!BS159)</f>
        <v>0</v>
      </c>
      <c r="BT159" s="12">
        <f>SUM(Gosforth:Ermelo!BT159)</f>
        <v>0</v>
      </c>
      <c r="BU159" s="12">
        <f>SUM(Gosforth:Ermelo!BU159)</f>
        <v>0</v>
      </c>
      <c r="BV159" s="12">
        <f>SUM(Gosforth:Ermelo!BV159)</f>
        <v>0</v>
      </c>
      <c r="BW159" s="12">
        <f>SUM(Gosforth:Ermelo!BW159)</f>
        <v>0</v>
      </c>
      <c r="BX159" s="12">
        <f>SUM(Gosforth:Ermelo!BX159)</f>
        <v>0</v>
      </c>
      <c r="BY159" s="12">
        <f>SUM(Gosforth:Ermelo!BY159)</f>
        <v>0</v>
      </c>
      <c r="BZ159" s="12">
        <f>SUM(Gosforth:Ermelo!BZ159)</f>
        <v>0</v>
      </c>
      <c r="CA159" s="12">
        <f>SUM(Gosforth:Ermelo!CA159)</f>
        <v>0</v>
      </c>
      <c r="CB159" s="12">
        <f>SUM(Gosforth:Ermelo!CB159)</f>
        <v>0</v>
      </c>
      <c r="CC159" s="13">
        <f>SUM(Gosforth:Ermelo!CC159)</f>
        <v>0</v>
      </c>
    </row>
    <row r="160" spans="1:82" s="124" customFormat="1" ht="15">
      <c r="B160" s="57" t="s">
        <v>301</v>
      </c>
      <c r="C160" s="100" t="s">
        <v>302</v>
      </c>
      <c r="D160" s="72" t="s">
        <v>232</v>
      </c>
      <c r="E160" s="74">
        <f>SUM(Gosforth:Ermelo!E160)</f>
        <v>0</v>
      </c>
      <c r="F160" s="227" t="b">
        <f>(Gosforth!G160+Dalpark!G160+Leandra!G160+Trichardt!G160+Ermelo!G160)=G160</f>
        <v>1</v>
      </c>
      <c r="G160" s="122">
        <f t="shared" si="64"/>
        <v>0</v>
      </c>
      <c r="H160" s="120">
        <f>SUM(Gosforth:Ermelo!H160)</f>
        <v>0</v>
      </c>
      <c r="I160" s="13">
        <f>SUM(Gosforth:Ermelo!I160)</f>
        <v>0</v>
      </c>
      <c r="J160" s="120">
        <f>SUM(Gosforth:Ermelo!J160)</f>
        <v>0</v>
      </c>
      <c r="K160" s="12">
        <f>SUM(Gosforth:Ermelo!K160)</f>
        <v>0</v>
      </c>
      <c r="L160" s="12">
        <f>SUM(Gosforth:Ermelo!L160)</f>
        <v>0</v>
      </c>
      <c r="M160" s="12">
        <f>SUM(Gosforth:Ermelo!M160)</f>
        <v>0</v>
      </c>
      <c r="N160" s="12">
        <f>SUM(Gosforth:Ermelo!N160)</f>
        <v>0</v>
      </c>
      <c r="O160" s="12">
        <f>SUM(Gosforth:Ermelo!O160)</f>
        <v>0</v>
      </c>
      <c r="P160" s="12">
        <f>SUM(Gosforth:Ermelo!P160)</f>
        <v>0</v>
      </c>
      <c r="Q160" s="12">
        <f>SUM(Gosforth:Ermelo!Q160)</f>
        <v>0</v>
      </c>
      <c r="R160" s="12">
        <f>SUM(Gosforth:Ermelo!R160)</f>
        <v>0</v>
      </c>
      <c r="S160" s="12">
        <f>SUM(Gosforth:Ermelo!S160)</f>
        <v>0</v>
      </c>
      <c r="T160" s="12">
        <f>SUM(Gosforth:Ermelo!T160)</f>
        <v>0</v>
      </c>
      <c r="U160" s="13">
        <f>SUM(Gosforth:Ermelo!U160)</f>
        <v>0</v>
      </c>
      <c r="V160" s="14">
        <f>SUM(Gosforth:Ermelo!V160)</f>
        <v>0</v>
      </c>
      <c r="W160" s="12">
        <f>SUM(Gosforth:Ermelo!W160)</f>
        <v>0</v>
      </c>
      <c r="X160" s="12">
        <f>SUM(Gosforth:Ermelo!X160)</f>
        <v>0</v>
      </c>
      <c r="Y160" s="12">
        <f>SUM(Gosforth:Ermelo!Y160)</f>
        <v>0</v>
      </c>
      <c r="Z160" s="12">
        <f>SUM(Gosforth:Ermelo!Z160)</f>
        <v>0</v>
      </c>
      <c r="AA160" s="12">
        <f>SUM(Gosforth:Ermelo!AA160)</f>
        <v>0</v>
      </c>
      <c r="AB160" s="12">
        <f>SUM(Gosforth:Ermelo!AB160)</f>
        <v>0</v>
      </c>
      <c r="AC160" s="12">
        <f>SUM(Gosforth:Ermelo!AC160)</f>
        <v>0</v>
      </c>
      <c r="AD160" s="12">
        <f>SUM(Gosforth:Ermelo!AD160)</f>
        <v>0</v>
      </c>
      <c r="AE160" s="12">
        <f>SUM(Gosforth:Ermelo!AE160)</f>
        <v>0</v>
      </c>
      <c r="AF160" s="12">
        <f>SUM(Gosforth:Ermelo!AF160)</f>
        <v>0</v>
      </c>
      <c r="AG160" s="13">
        <f>SUM(Gosforth:Ermelo!AG160)</f>
        <v>0</v>
      </c>
      <c r="AH160" s="14">
        <f>SUM(Gosforth:Ermelo!AH160)</f>
        <v>0</v>
      </c>
      <c r="AI160" s="12">
        <f>SUM(Gosforth:Ermelo!AI160)</f>
        <v>0</v>
      </c>
      <c r="AJ160" s="12">
        <f>SUM(Gosforth:Ermelo!AJ160)</f>
        <v>0</v>
      </c>
      <c r="AK160" s="12">
        <f>SUM(Gosforth:Ermelo!AK160)</f>
        <v>0</v>
      </c>
      <c r="AL160" s="12">
        <f>SUM(Gosforth:Ermelo!AL160)</f>
        <v>0</v>
      </c>
      <c r="AM160" s="12">
        <f>SUM(Gosforth:Ermelo!AM160)</f>
        <v>0</v>
      </c>
      <c r="AN160" s="12">
        <f>SUM(Gosforth:Ermelo!AN160)</f>
        <v>0</v>
      </c>
      <c r="AO160" s="12">
        <f>SUM(Gosforth:Ermelo!AO160)</f>
        <v>0</v>
      </c>
      <c r="AP160" s="12">
        <f>SUM(Gosforth:Ermelo!AP160)</f>
        <v>0</v>
      </c>
      <c r="AQ160" s="12">
        <f>SUM(Gosforth:Ermelo!AQ160)</f>
        <v>0</v>
      </c>
      <c r="AR160" s="12">
        <f>SUM(Gosforth:Ermelo!AR160)</f>
        <v>0</v>
      </c>
      <c r="AS160" s="13">
        <f>SUM(Gosforth:Ermelo!AS160)</f>
        <v>0</v>
      </c>
      <c r="AT160" s="14">
        <f>SUM(Gosforth:Ermelo!AT160)</f>
        <v>0</v>
      </c>
      <c r="AU160" s="12">
        <f>SUM(Gosforth:Ermelo!AU160)</f>
        <v>0</v>
      </c>
      <c r="AV160" s="12">
        <f>SUM(Gosforth:Ermelo!AV160)</f>
        <v>0</v>
      </c>
      <c r="AW160" s="12">
        <f>SUM(Gosforth:Ermelo!AW160)</f>
        <v>0</v>
      </c>
      <c r="AX160" s="12">
        <f>SUM(Gosforth:Ermelo!AX160)</f>
        <v>0</v>
      </c>
      <c r="AY160" s="12">
        <f>SUM(Gosforth:Ermelo!AY160)</f>
        <v>0</v>
      </c>
      <c r="AZ160" s="12">
        <f>SUM(Gosforth:Ermelo!AZ160)</f>
        <v>0</v>
      </c>
      <c r="BA160" s="12">
        <f>SUM(Gosforth:Ermelo!BA160)</f>
        <v>0</v>
      </c>
      <c r="BB160" s="12">
        <f>SUM(Gosforth:Ermelo!BB160)</f>
        <v>0</v>
      </c>
      <c r="BC160" s="12">
        <f>SUM(Gosforth:Ermelo!BC160)</f>
        <v>0</v>
      </c>
      <c r="BD160" s="12">
        <f>SUM(Gosforth:Ermelo!BD160)</f>
        <v>0</v>
      </c>
      <c r="BE160" s="13">
        <f>SUM(Gosforth:Ermelo!BE160)</f>
        <v>0</v>
      </c>
      <c r="BF160" s="14">
        <f>SUM(Gosforth:Ermelo!BF160)</f>
        <v>0</v>
      </c>
      <c r="BG160" s="12">
        <f>SUM(Gosforth:Ermelo!BG160)</f>
        <v>0</v>
      </c>
      <c r="BH160" s="12">
        <f>SUM(Gosforth:Ermelo!BH160)</f>
        <v>0</v>
      </c>
      <c r="BI160" s="12">
        <f>SUM(Gosforth:Ermelo!BI160)</f>
        <v>0</v>
      </c>
      <c r="BJ160" s="12">
        <f>SUM(Gosforth:Ermelo!BJ160)</f>
        <v>0</v>
      </c>
      <c r="BK160" s="12">
        <f>SUM(Gosforth:Ermelo!BK160)</f>
        <v>0</v>
      </c>
      <c r="BL160" s="12">
        <f>SUM(Gosforth:Ermelo!BL160)</f>
        <v>0</v>
      </c>
      <c r="BM160" s="12">
        <f>SUM(Gosforth:Ermelo!BM160)</f>
        <v>0</v>
      </c>
      <c r="BN160" s="12">
        <f>SUM(Gosforth:Ermelo!BN160)</f>
        <v>0</v>
      </c>
      <c r="BO160" s="12">
        <f>SUM(Gosforth:Ermelo!BO160)</f>
        <v>0</v>
      </c>
      <c r="BP160" s="12">
        <f>SUM(Gosforth:Ermelo!BP160)</f>
        <v>0</v>
      </c>
      <c r="BQ160" s="13">
        <f>SUM(Gosforth:Ermelo!BQ160)</f>
        <v>0</v>
      </c>
      <c r="BR160" s="14">
        <f>SUM(Gosforth:Ermelo!BR160)</f>
        <v>0</v>
      </c>
      <c r="BS160" s="12">
        <f>SUM(Gosforth:Ermelo!BS160)</f>
        <v>0</v>
      </c>
      <c r="BT160" s="12">
        <f>SUM(Gosforth:Ermelo!BT160)</f>
        <v>0</v>
      </c>
      <c r="BU160" s="12">
        <f>SUM(Gosforth:Ermelo!BU160)</f>
        <v>0</v>
      </c>
      <c r="BV160" s="12">
        <f>SUM(Gosforth:Ermelo!BV160)</f>
        <v>0</v>
      </c>
      <c r="BW160" s="12">
        <f>SUM(Gosforth:Ermelo!BW160)</f>
        <v>0</v>
      </c>
      <c r="BX160" s="12">
        <f>SUM(Gosforth:Ermelo!BX160)</f>
        <v>0</v>
      </c>
      <c r="BY160" s="12">
        <f>SUM(Gosforth:Ermelo!BY160)</f>
        <v>0</v>
      </c>
      <c r="BZ160" s="12">
        <f>SUM(Gosforth:Ermelo!BZ160)</f>
        <v>0</v>
      </c>
      <c r="CA160" s="12">
        <f>SUM(Gosforth:Ermelo!CA160)</f>
        <v>0</v>
      </c>
      <c r="CB160" s="12">
        <f>SUM(Gosforth:Ermelo!CB160)</f>
        <v>0</v>
      </c>
      <c r="CC160" s="13">
        <f>SUM(Gosforth:Ermelo!CC160)</f>
        <v>0</v>
      </c>
      <c r="CD160"/>
    </row>
    <row r="161" spans="1:82" s="124" customFormat="1" ht="15">
      <c r="B161" s="57" t="s">
        <v>303</v>
      </c>
      <c r="C161" s="100" t="s">
        <v>304</v>
      </c>
      <c r="D161" s="121" t="s">
        <v>232</v>
      </c>
      <c r="E161" s="74">
        <f>SUM(Gosforth:Ermelo!E161)</f>
        <v>2</v>
      </c>
      <c r="F161" s="227" t="b">
        <f>(Gosforth!G161+Dalpark!G161+Leandra!G161+Trichardt!G161+Ermelo!G161)=G161</f>
        <v>1</v>
      </c>
      <c r="G161" s="122">
        <f t="shared" si="64"/>
        <v>0</v>
      </c>
      <c r="H161" s="120">
        <f>SUM(Gosforth:Ermelo!H161)</f>
        <v>0</v>
      </c>
      <c r="I161" s="13">
        <f>SUM(Gosforth:Ermelo!I161)</f>
        <v>0</v>
      </c>
      <c r="J161" s="120">
        <f>SUM(Gosforth:Ermelo!J161)</f>
        <v>0</v>
      </c>
      <c r="K161" s="12">
        <f>SUM(Gosforth:Ermelo!K161)</f>
        <v>0</v>
      </c>
      <c r="L161" s="12">
        <f>SUM(Gosforth:Ermelo!L161)</f>
        <v>0</v>
      </c>
      <c r="M161" s="12">
        <f>SUM(Gosforth:Ermelo!M161)</f>
        <v>0</v>
      </c>
      <c r="N161" s="12">
        <f>SUM(Gosforth:Ermelo!N161)</f>
        <v>0</v>
      </c>
      <c r="O161" s="12">
        <f>SUM(Gosforth:Ermelo!O161)</f>
        <v>0</v>
      </c>
      <c r="P161" s="12">
        <f>SUM(Gosforth:Ermelo!P161)</f>
        <v>0</v>
      </c>
      <c r="Q161" s="12">
        <f>SUM(Gosforth:Ermelo!Q161)</f>
        <v>0</v>
      </c>
      <c r="R161" s="12">
        <f>SUM(Gosforth:Ermelo!R161)</f>
        <v>0</v>
      </c>
      <c r="S161" s="12">
        <f>SUM(Gosforth:Ermelo!S161)</f>
        <v>0</v>
      </c>
      <c r="T161" s="12">
        <f>SUM(Gosforth:Ermelo!T161)</f>
        <v>0</v>
      </c>
      <c r="U161" s="13">
        <f>SUM(Gosforth:Ermelo!U161)</f>
        <v>0</v>
      </c>
      <c r="V161" s="14">
        <f>SUM(Gosforth:Ermelo!V161)</f>
        <v>0</v>
      </c>
      <c r="W161" s="12">
        <f>SUM(Gosforth:Ermelo!W161)</f>
        <v>0</v>
      </c>
      <c r="X161" s="12">
        <f>SUM(Gosforth:Ermelo!X161)</f>
        <v>0</v>
      </c>
      <c r="Y161" s="12">
        <f>SUM(Gosforth:Ermelo!Y161)</f>
        <v>0</v>
      </c>
      <c r="Z161" s="12">
        <f>SUM(Gosforth:Ermelo!Z161)</f>
        <v>0</v>
      </c>
      <c r="AA161" s="12">
        <f>SUM(Gosforth:Ermelo!AA161)</f>
        <v>0</v>
      </c>
      <c r="AB161" s="12">
        <f>SUM(Gosforth:Ermelo!AB161)</f>
        <v>0</v>
      </c>
      <c r="AC161" s="12">
        <f>SUM(Gosforth:Ermelo!AC161)</f>
        <v>0</v>
      </c>
      <c r="AD161" s="12">
        <f>SUM(Gosforth:Ermelo!AD161)</f>
        <v>0</v>
      </c>
      <c r="AE161" s="12">
        <f>SUM(Gosforth:Ermelo!AE161)</f>
        <v>0</v>
      </c>
      <c r="AF161" s="12">
        <f>SUM(Gosforth:Ermelo!AF161)</f>
        <v>0</v>
      </c>
      <c r="AG161" s="13">
        <f>SUM(Gosforth:Ermelo!AG161)</f>
        <v>0</v>
      </c>
      <c r="AH161" s="14">
        <f>SUM(Gosforth:Ermelo!AH161)</f>
        <v>0</v>
      </c>
      <c r="AI161" s="12">
        <f>SUM(Gosforth:Ermelo!AI161)</f>
        <v>0</v>
      </c>
      <c r="AJ161" s="12">
        <f>SUM(Gosforth:Ermelo!AJ161)</f>
        <v>0</v>
      </c>
      <c r="AK161" s="12">
        <f>SUM(Gosforth:Ermelo!AK161)</f>
        <v>0</v>
      </c>
      <c r="AL161" s="12">
        <f>SUM(Gosforth:Ermelo!AL161)</f>
        <v>0</v>
      </c>
      <c r="AM161" s="12">
        <f>SUM(Gosforth:Ermelo!AM161)</f>
        <v>0</v>
      </c>
      <c r="AN161" s="12">
        <f>SUM(Gosforth:Ermelo!AN161)</f>
        <v>0</v>
      </c>
      <c r="AO161" s="12">
        <f>SUM(Gosforth:Ermelo!AO161)</f>
        <v>0</v>
      </c>
      <c r="AP161" s="12">
        <f>SUM(Gosforth:Ermelo!AP161)</f>
        <v>0</v>
      </c>
      <c r="AQ161" s="12">
        <f>SUM(Gosforth:Ermelo!AQ161)</f>
        <v>0</v>
      </c>
      <c r="AR161" s="12">
        <f>SUM(Gosforth:Ermelo!AR161)</f>
        <v>0</v>
      </c>
      <c r="AS161" s="13">
        <f>SUM(Gosforth:Ermelo!AS161)</f>
        <v>0</v>
      </c>
      <c r="AT161" s="14">
        <f>SUM(Gosforth:Ermelo!AT161)</f>
        <v>0</v>
      </c>
      <c r="AU161" s="12">
        <f>SUM(Gosforth:Ermelo!AU161)</f>
        <v>0</v>
      </c>
      <c r="AV161" s="12">
        <f>SUM(Gosforth:Ermelo!AV161)</f>
        <v>0</v>
      </c>
      <c r="AW161" s="12">
        <f>SUM(Gosforth:Ermelo!AW161)</f>
        <v>0</v>
      </c>
      <c r="AX161" s="12">
        <f>SUM(Gosforth:Ermelo!AX161)</f>
        <v>0</v>
      </c>
      <c r="AY161" s="12">
        <f>SUM(Gosforth:Ermelo!AY161)</f>
        <v>0</v>
      </c>
      <c r="AZ161" s="12">
        <f>SUM(Gosforth:Ermelo!AZ161)</f>
        <v>0</v>
      </c>
      <c r="BA161" s="12">
        <f>SUM(Gosforth:Ermelo!BA161)</f>
        <v>0</v>
      </c>
      <c r="BB161" s="12">
        <f>SUM(Gosforth:Ermelo!BB161)</f>
        <v>0</v>
      </c>
      <c r="BC161" s="12">
        <f>SUM(Gosforth:Ermelo!BC161)</f>
        <v>0</v>
      </c>
      <c r="BD161" s="12">
        <f>SUM(Gosforth:Ermelo!BD161)</f>
        <v>0</v>
      </c>
      <c r="BE161" s="13">
        <f>SUM(Gosforth:Ermelo!BE161)</f>
        <v>0</v>
      </c>
      <c r="BF161" s="14">
        <f>SUM(Gosforth:Ermelo!BF161)</f>
        <v>0</v>
      </c>
      <c r="BG161" s="12">
        <f>SUM(Gosforth:Ermelo!BG161)</f>
        <v>0</v>
      </c>
      <c r="BH161" s="12">
        <f>SUM(Gosforth:Ermelo!BH161)</f>
        <v>0</v>
      </c>
      <c r="BI161" s="12">
        <f>SUM(Gosforth:Ermelo!BI161)</f>
        <v>0</v>
      </c>
      <c r="BJ161" s="12">
        <f>SUM(Gosforth:Ermelo!BJ161)</f>
        <v>0</v>
      </c>
      <c r="BK161" s="12">
        <f>SUM(Gosforth:Ermelo!BK161)</f>
        <v>0</v>
      </c>
      <c r="BL161" s="12">
        <f>SUM(Gosforth:Ermelo!BL161)</f>
        <v>0</v>
      </c>
      <c r="BM161" s="12">
        <f>SUM(Gosforth:Ermelo!BM161)</f>
        <v>0</v>
      </c>
      <c r="BN161" s="12">
        <f>SUM(Gosforth:Ermelo!BN161)</f>
        <v>0</v>
      </c>
      <c r="BO161" s="12">
        <f>SUM(Gosforth:Ermelo!BO161)</f>
        <v>0</v>
      </c>
      <c r="BP161" s="12">
        <f>SUM(Gosforth:Ermelo!BP161)</f>
        <v>0</v>
      </c>
      <c r="BQ161" s="13">
        <f>SUM(Gosforth:Ermelo!BQ161)</f>
        <v>0</v>
      </c>
      <c r="BR161" s="14">
        <f>SUM(Gosforth:Ermelo!BR161)</f>
        <v>0</v>
      </c>
      <c r="BS161" s="12">
        <f>SUM(Gosforth:Ermelo!BS161)</f>
        <v>0</v>
      </c>
      <c r="BT161" s="12">
        <f>SUM(Gosforth:Ermelo!BT161)</f>
        <v>0</v>
      </c>
      <c r="BU161" s="12">
        <f>SUM(Gosforth:Ermelo!BU161)</f>
        <v>0</v>
      </c>
      <c r="BV161" s="12">
        <f>SUM(Gosforth:Ermelo!BV161)</f>
        <v>0</v>
      </c>
      <c r="BW161" s="12">
        <f>SUM(Gosforth:Ermelo!BW161)</f>
        <v>0</v>
      </c>
      <c r="BX161" s="12">
        <f>SUM(Gosforth:Ermelo!BX161)</f>
        <v>0</v>
      </c>
      <c r="BY161" s="12">
        <f>SUM(Gosforth:Ermelo!BY161)</f>
        <v>0</v>
      </c>
      <c r="BZ161" s="12">
        <f>SUM(Gosforth:Ermelo!BZ161)</f>
        <v>0</v>
      </c>
      <c r="CA161" s="12">
        <f>SUM(Gosforth:Ermelo!CA161)</f>
        <v>0</v>
      </c>
      <c r="CB161" s="12">
        <f>SUM(Gosforth:Ermelo!CB161)</f>
        <v>0</v>
      </c>
      <c r="CC161" s="13">
        <f>SUM(Gosforth:Ermelo!CC161)</f>
        <v>0</v>
      </c>
      <c r="CD161"/>
    </row>
    <row r="162" spans="1:82" s="124" customFormat="1" ht="30">
      <c r="B162" s="57" t="s">
        <v>305</v>
      </c>
      <c r="C162" s="175" t="s">
        <v>306</v>
      </c>
      <c r="D162" s="72" t="s">
        <v>232</v>
      </c>
      <c r="E162" s="74">
        <f>SUM(Gosforth:Ermelo!E162)</f>
        <v>14</v>
      </c>
      <c r="F162" s="227" t="b">
        <f>(Gosforth!G162+Dalpark!G162+Leandra!G162+Trichardt!G162+Ermelo!G162)=G162</f>
        <v>1</v>
      </c>
      <c r="G162" s="122">
        <f t="shared" si="64"/>
        <v>0</v>
      </c>
      <c r="H162" s="120">
        <f>SUM(Gosforth:Ermelo!H162)</f>
        <v>0</v>
      </c>
      <c r="I162" s="13">
        <f>SUM(Gosforth:Ermelo!I162)</f>
        <v>0</v>
      </c>
      <c r="J162" s="120">
        <f>SUM(Gosforth:Ermelo!J162)</f>
        <v>0</v>
      </c>
      <c r="K162" s="12">
        <f>SUM(Gosforth:Ermelo!K162)</f>
        <v>0</v>
      </c>
      <c r="L162" s="12">
        <f>SUM(Gosforth:Ermelo!L162)</f>
        <v>0</v>
      </c>
      <c r="M162" s="12">
        <f>SUM(Gosforth:Ermelo!M162)</f>
        <v>0</v>
      </c>
      <c r="N162" s="12">
        <f>SUM(Gosforth:Ermelo!N162)</f>
        <v>0</v>
      </c>
      <c r="O162" s="12">
        <f>SUM(Gosforth:Ermelo!O162)</f>
        <v>0</v>
      </c>
      <c r="P162" s="12">
        <f>SUM(Gosforth:Ermelo!P162)</f>
        <v>0</v>
      </c>
      <c r="Q162" s="12">
        <f>SUM(Gosforth:Ermelo!Q162)</f>
        <v>0</v>
      </c>
      <c r="R162" s="12">
        <f>SUM(Gosforth:Ermelo!R162)</f>
        <v>0</v>
      </c>
      <c r="S162" s="12">
        <f>SUM(Gosforth:Ermelo!S162)</f>
        <v>0</v>
      </c>
      <c r="T162" s="12">
        <f>SUM(Gosforth:Ermelo!T162)</f>
        <v>0</v>
      </c>
      <c r="U162" s="13">
        <f>SUM(Gosforth:Ermelo!U162)</f>
        <v>0</v>
      </c>
      <c r="V162" s="14">
        <f>SUM(Gosforth:Ermelo!V162)</f>
        <v>0</v>
      </c>
      <c r="W162" s="12">
        <f>SUM(Gosforth:Ermelo!W162)</f>
        <v>0</v>
      </c>
      <c r="X162" s="12">
        <f>SUM(Gosforth:Ermelo!X162)</f>
        <v>0</v>
      </c>
      <c r="Y162" s="12">
        <f>SUM(Gosforth:Ermelo!Y162)</f>
        <v>0</v>
      </c>
      <c r="Z162" s="12">
        <f>SUM(Gosforth:Ermelo!Z162)</f>
        <v>0</v>
      </c>
      <c r="AA162" s="12">
        <f>SUM(Gosforth:Ermelo!AA162)</f>
        <v>0</v>
      </c>
      <c r="AB162" s="12">
        <f>SUM(Gosforth:Ermelo!AB162)</f>
        <v>0</v>
      </c>
      <c r="AC162" s="12">
        <f>SUM(Gosforth:Ermelo!AC162)</f>
        <v>0</v>
      </c>
      <c r="AD162" s="12">
        <f>SUM(Gosforth:Ermelo!AD162)</f>
        <v>0</v>
      </c>
      <c r="AE162" s="12">
        <f>SUM(Gosforth:Ermelo!AE162)</f>
        <v>0</v>
      </c>
      <c r="AF162" s="12">
        <f>SUM(Gosforth:Ermelo!AF162)</f>
        <v>0</v>
      </c>
      <c r="AG162" s="13">
        <f>SUM(Gosforth:Ermelo!AG162)</f>
        <v>0</v>
      </c>
      <c r="AH162" s="14">
        <f>SUM(Gosforth:Ermelo!AH162)</f>
        <v>0</v>
      </c>
      <c r="AI162" s="12">
        <f>SUM(Gosforth:Ermelo!AI162)</f>
        <v>0</v>
      </c>
      <c r="AJ162" s="12">
        <f>SUM(Gosforth:Ermelo!AJ162)</f>
        <v>0</v>
      </c>
      <c r="AK162" s="12">
        <f>SUM(Gosforth:Ermelo!AK162)</f>
        <v>0</v>
      </c>
      <c r="AL162" s="12">
        <f>SUM(Gosforth:Ermelo!AL162)</f>
        <v>0</v>
      </c>
      <c r="AM162" s="12">
        <f>SUM(Gosforth:Ermelo!AM162)</f>
        <v>0</v>
      </c>
      <c r="AN162" s="12">
        <f>SUM(Gosforth:Ermelo!AN162)</f>
        <v>0</v>
      </c>
      <c r="AO162" s="12">
        <f>SUM(Gosforth:Ermelo!AO162)</f>
        <v>0</v>
      </c>
      <c r="AP162" s="12">
        <f>SUM(Gosforth:Ermelo!AP162)</f>
        <v>0</v>
      </c>
      <c r="AQ162" s="12">
        <f>SUM(Gosforth:Ermelo!AQ162)</f>
        <v>0</v>
      </c>
      <c r="AR162" s="12">
        <f>SUM(Gosforth:Ermelo!AR162)</f>
        <v>0</v>
      </c>
      <c r="AS162" s="13">
        <f>SUM(Gosforth:Ermelo!AS162)</f>
        <v>0</v>
      </c>
      <c r="AT162" s="14">
        <f>SUM(Gosforth:Ermelo!AT162)</f>
        <v>0</v>
      </c>
      <c r="AU162" s="12">
        <f>SUM(Gosforth:Ermelo!AU162)</f>
        <v>0</v>
      </c>
      <c r="AV162" s="12">
        <f>SUM(Gosforth:Ermelo!AV162)</f>
        <v>0</v>
      </c>
      <c r="AW162" s="12">
        <f>SUM(Gosforth:Ermelo!AW162)</f>
        <v>0</v>
      </c>
      <c r="AX162" s="12">
        <f>SUM(Gosforth:Ermelo!AX162)</f>
        <v>0</v>
      </c>
      <c r="AY162" s="12">
        <f>SUM(Gosforth:Ermelo!AY162)</f>
        <v>0</v>
      </c>
      <c r="AZ162" s="12">
        <f>SUM(Gosforth:Ermelo!AZ162)</f>
        <v>0</v>
      </c>
      <c r="BA162" s="12">
        <f>SUM(Gosforth:Ermelo!BA162)</f>
        <v>0</v>
      </c>
      <c r="BB162" s="12">
        <f>SUM(Gosforth:Ermelo!BB162)</f>
        <v>0</v>
      </c>
      <c r="BC162" s="12">
        <f>SUM(Gosforth:Ermelo!BC162)</f>
        <v>0</v>
      </c>
      <c r="BD162" s="12">
        <f>SUM(Gosforth:Ermelo!BD162)</f>
        <v>0</v>
      </c>
      <c r="BE162" s="13">
        <f>SUM(Gosforth:Ermelo!BE162)</f>
        <v>0</v>
      </c>
      <c r="BF162" s="14">
        <f>SUM(Gosforth:Ermelo!BF162)</f>
        <v>0</v>
      </c>
      <c r="BG162" s="12">
        <f>SUM(Gosforth:Ermelo!BG162)</f>
        <v>0</v>
      </c>
      <c r="BH162" s="12">
        <f>SUM(Gosforth:Ermelo!BH162)</f>
        <v>0</v>
      </c>
      <c r="BI162" s="12">
        <f>SUM(Gosforth:Ermelo!BI162)</f>
        <v>0</v>
      </c>
      <c r="BJ162" s="12">
        <f>SUM(Gosforth:Ermelo!BJ162)</f>
        <v>0</v>
      </c>
      <c r="BK162" s="12">
        <f>SUM(Gosforth:Ermelo!BK162)</f>
        <v>0</v>
      </c>
      <c r="BL162" s="12">
        <f>SUM(Gosforth:Ermelo!BL162)</f>
        <v>0</v>
      </c>
      <c r="BM162" s="12">
        <f>SUM(Gosforth:Ermelo!BM162)</f>
        <v>0</v>
      </c>
      <c r="BN162" s="12">
        <f>SUM(Gosforth:Ermelo!BN162)</f>
        <v>0</v>
      </c>
      <c r="BO162" s="12">
        <f>SUM(Gosforth:Ermelo!BO162)</f>
        <v>0</v>
      </c>
      <c r="BP162" s="12">
        <f>SUM(Gosforth:Ermelo!BP162)</f>
        <v>0</v>
      </c>
      <c r="BQ162" s="13">
        <f>SUM(Gosforth:Ermelo!BQ162)</f>
        <v>0</v>
      </c>
      <c r="BR162" s="14">
        <f>SUM(Gosforth:Ermelo!BR162)</f>
        <v>0</v>
      </c>
      <c r="BS162" s="12">
        <f>SUM(Gosforth:Ermelo!BS162)</f>
        <v>0</v>
      </c>
      <c r="BT162" s="12">
        <f>SUM(Gosforth:Ermelo!BT162)</f>
        <v>0</v>
      </c>
      <c r="BU162" s="12">
        <f>SUM(Gosforth:Ermelo!BU162)</f>
        <v>0</v>
      </c>
      <c r="BV162" s="12">
        <f>SUM(Gosforth:Ermelo!BV162)</f>
        <v>0</v>
      </c>
      <c r="BW162" s="12">
        <f>SUM(Gosforth:Ermelo!BW162)</f>
        <v>0</v>
      </c>
      <c r="BX162" s="12">
        <f>SUM(Gosforth:Ermelo!BX162)</f>
        <v>0</v>
      </c>
      <c r="BY162" s="12">
        <f>SUM(Gosforth:Ermelo!BY162)</f>
        <v>0</v>
      </c>
      <c r="BZ162" s="12">
        <f>SUM(Gosforth:Ermelo!BZ162)</f>
        <v>0</v>
      </c>
      <c r="CA162" s="12">
        <f>SUM(Gosforth:Ermelo!CA162)</f>
        <v>0</v>
      </c>
      <c r="CB162" s="12">
        <f>SUM(Gosforth:Ermelo!CB162)</f>
        <v>0</v>
      </c>
      <c r="CC162" s="13">
        <f>SUM(Gosforth:Ermelo!CC162)</f>
        <v>0</v>
      </c>
      <c r="CD162"/>
    </row>
    <row r="163" spans="1:82" s="124" customFormat="1" ht="15">
      <c r="B163" s="57" t="s">
        <v>307</v>
      </c>
      <c r="C163" s="175" t="s">
        <v>308</v>
      </c>
      <c r="D163" s="121" t="s">
        <v>128</v>
      </c>
      <c r="E163" s="74">
        <f>SUM(Gosforth:Ermelo!E163)</f>
        <v>5</v>
      </c>
      <c r="F163" s="227" t="b">
        <f>(Gosforth!G163+Dalpark!G163+Leandra!G163+Trichardt!G163+Ermelo!G163)=G163</f>
        <v>1</v>
      </c>
      <c r="G163" s="122">
        <f t="shared" si="64"/>
        <v>0</v>
      </c>
      <c r="H163" s="120">
        <f>SUM(Gosforth:Ermelo!H163)</f>
        <v>0</v>
      </c>
      <c r="I163" s="13">
        <f>SUM(Gosforth:Ermelo!I163)</f>
        <v>0</v>
      </c>
      <c r="J163" s="120">
        <f>SUM(Gosforth:Ermelo!J163)</f>
        <v>0</v>
      </c>
      <c r="K163" s="12">
        <f>SUM(Gosforth:Ermelo!K163)</f>
        <v>0</v>
      </c>
      <c r="L163" s="12">
        <f>SUM(Gosforth:Ermelo!L163)</f>
        <v>0</v>
      </c>
      <c r="M163" s="12">
        <f>SUM(Gosforth:Ermelo!M163)</f>
        <v>0</v>
      </c>
      <c r="N163" s="12">
        <f>SUM(Gosforth:Ermelo!N163)</f>
        <v>0</v>
      </c>
      <c r="O163" s="12">
        <f>SUM(Gosforth:Ermelo!O163)</f>
        <v>0</v>
      </c>
      <c r="P163" s="12">
        <f>SUM(Gosforth:Ermelo!P163)</f>
        <v>0</v>
      </c>
      <c r="Q163" s="12">
        <f>SUM(Gosforth:Ermelo!Q163)</f>
        <v>0</v>
      </c>
      <c r="R163" s="12">
        <f>SUM(Gosforth:Ermelo!R163)</f>
        <v>0</v>
      </c>
      <c r="S163" s="12">
        <f>SUM(Gosforth:Ermelo!S163)</f>
        <v>0</v>
      </c>
      <c r="T163" s="12">
        <f>SUM(Gosforth:Ermelo!T163)</f>
        <v>0</v>
      </c>
      <c r="U163" s="13">
        <f>SUM(Gosforth:Ermelo!U163)</f>
        <v>0</v>
      </c>
      <c r="V163" s="14">
        <f>SUM(Gosforth:Ermelo!V163)</f>
        <v>0</v>
      </c>
      <c r="W163" s="12">
        <f>SUM(Gosforth:Ermelo!W163)</f>
        <v>0</v>
      </c>
      <c r="X163" s="12">
        <f>SUM(Gosforth:Ermelo!X163)</f>
        <v>0</v>
      </c>
      <c r="Y163" s="12">
        <f>SUM(Gosforth:Ermelo!Y163)</f>
        <v>0</v>
      </c>
      <c r="Z163" s="12">
        <f>SUM(Gosforth:Ermelo!Z163)</f>
        <v>0</v>
      </c>
      <c r="AA163" s="12">
        <f>SUM(Gosforth:Ermelo!AA163)</f>
        <v>0</v>
      </c>
      <c r="AB163" s="12">
        <f>SUM(Gosforth:Ermelo!AB163)</f>
        <v>0</v>
      </c>
      <c r="AC163" s="12">
        <f>SUM(Gosforth:Ermelo!AC163)</f>
        <v>0</v>
      </c>
      <c r="AD163" s="12">
        <f>SUM(Gosforth:Ermelo!AD163)</f>
        <v>0</v>
      </c>
      <c r="AE163" s="12">
        <f>SUM(Gosforth:Ermelo!AE163)</f>
        <v>0</v>
      </c>
      <c r="AF163" s="12">
        <f>SUM(Gosforth:Ermelo!AF163)</f>
        <v>0</v>
      </c>
      <c r="AG163" s="13">
        <f>SUM(Gosforth:Ermelo!AG163)</f>
        <v>0</v>
      </c>
      <c r="AH163" s="14">
        <f>SUM(Gosforth:Ermelo!AH163)</f>
        <v>0</v>
      </c>
      <c r="AI163" s="12">
        <f>SUM(Gosforth:Ermelo!AI163)</f>
        <v>0</v>
      </c>
      <c r="AJ163" s="12">
        <f>SUM(Gosforth:Ermelo!AJ163)</f>
        <v>0</v>
      </c>
      <c r="AK163" s="12">
        <f>SUM(Gosforth:Ermelo!AK163)</f>
        <v>0</v>
      </c>
      <c r="AL163" s="12">
        <f>SUM(Gosforth:Ermelo!AL163)</f>
        <v>0</v>
      </c>
      <c r="AM163" s="12">
        <f>SUM(Gosforth:Ermelo!AM163)</f>
        <v>0</v>
      </c>
      <c r="AN163" s="12">
        <f>SUM(Gosforth:Ermelo!AN163)</f>
        <v>0</v>
      </c>
      <c r="AO163" s="12">
        <f>SUM(Gosforth:Ermelo!AO163)</f>
        <v>0</v>
      </c>
      <c r="AP163" s="12">
        <f>SUM(Gosforth:Ermelo!AP163)</f>
        <v>0</v>
      </c>
      <c r="AQ163" s="12">
        <f>SUM(Gosforth:Ermelo!AQ163)</f>
        <v>0</v>
      </c>
      <c r="AR163" s="12">
        <f>SUM(Gosforth:Ermelo!AR163)</f>
        <v>0</v>
      </c>
      <c r="AS163" s="13">
        <f>SUM(Gosforth:Ermelo!AS163)</f>
        <v>0</v>
      </c>
      <c r="AT163" s="14">
        <f>SUM(Gosforth:Ermelo!AT163)</f>
        <v>0</v>
      </c>
      <c r="AU163" s="12">
        <f>SUM(Gosforth:Ermelo!AU163)</f>
        <v>0</v>
      </c>
      <c r="AV163" s="12">
        <f>SUM(Gosforth:Ermelo!AV163)</f>
        <v>0</v>
      </c>
      <c r="AW163" s="12">
        <f>SUM(Gosforth:Ermelo!AW163)</f>
        <v>0</v>
      </c>
      <c r="AX163" s="12">
        <f>SUM(Gosforth:Ermelo!AX163)</f>
        <v>0</v>
      </c>
      <c r="AY163" s="12">
        <f>SUM(Gosforth:Ermelo!AY163)</f>
        <v>0</v>
      </c>
      <c r="AZ163" s="12">
        <f>SUM(Gosforth:Ermelo!AZ163)</f>
        <v>0</v>
      </c>
      <c r="BA163" s="12">
        <f>SUM(Gosforth:Ermelo!BA163)</f>
        <v>0</v>
      </c>
      <c r="BB163" s="12">
        <f>SUM(Gosforth:Ermelo!BB163)</f>
        <v>0</v>
      </c>
      <c r="BC163" s="12">
        <f>SUM(Gosforth:Ermelo!BC163)</f>
        <v>0</v>
      </c>
      <c r="BD163" s="12">
        <f>SUM(Gosforth:Ermelo!BD163)</f>
        <v>0</v>
      </c>
      <c r="BE163" s="13">
        <f>SUM(Gosforth:Ermelo!BE163)</f>
        <v>0</v>
      </c>
      <c r="BF163" s="14">
        <f>SUM(Gosforth:Ermelo!BF163)</f>
        <v>0</v>
      </c>
      <c r="BG163" s="12">
        <f>SUM(Gosforth:Ermelo!BG163)</f>
        <v>0</v>
      </c>
      <c r="BH163" s="12">
        <f>SUM(Gosforth:Ermelo!BH163)</f>
        <v>0</v>
      </c>
      <c r="BI163" s="12">
        <f>SUM(Gosforth:Ermelo!BI163)</f>
        <v>0</v>
      </c>
      <c r="BJ163" s="12">
        <f>SUM(Gosforth:Ermelo!BJ163)</f>
        <v>0</v>
      </c>
      <c r="BK163" s="12">
        <f>SUM(Gosforth:Ermelo!BK163)</f>
        <v>0</v>
      </c>
      <c r="BL163" s="12">
        <f>SUM(Gosforth:Ermelo!BL163)</f>
        <v>0</v>
      </c>
      <c r="BM163" s="12">
        <f>SUM(Gosforth:Ermelo!BM163)</f>
        <v>0</v>
      </c>
      <c r="BN163" s="12">
        <f>SUM(Gosforth:Ermelo!BN163)</f>
        <v>0</v>
      </c>
      <c r="BO163" s="12">
        <f>SUM(Gosforth:Ermelo!BO163)</f>
        <v>0</v>
      </c>
      <c r="BP163" s="12">
        <f>SUM(Gosforth:Ermelo!BP163)</f>
        <v>0</v>
      </c>
      <c r="BQ163" s="13">
        <f>SUM(Gosforth:Ermelo!BQ163)</f>
        <v>0</v>
      </c>
      <c r="BR163" s="14">
        <f>SUM(Gosforth:Ermelo!BR163)</f>
        <v>0</v>
      </c>
      <c r="BS163" s="12">
        <f>SUM(Gosforth:Ermelo!BS163)</f>
        <v>0</v>
      </c>
      <c r="BT163" s="12">
        <f>SUM(Gosforth:Ermelo!BT163)</f>
        <v>0</v>
      </c>
      <c r="BU163" s="12">
        <f>SUM(Gosforth:Ermelo!BU163)</f>
        <v>0</v>
      </c>
      <c r="BV163" s="12">
        <f>SUM(Gosforth:Ermelo!BV163)</f>
        <v>0</v>
      </c>
      <c r="BW163" s="12">
        <f>SUM(Gosforth:Ermelo!BW163)</f>
        <v>0</v>
      </c>
      <c r="BX163" s="12">
        <f>SUM(Gosforth:Ermelo!BX163)</f>
        <v>0</v>
      </c>
      <c r="BY163" s="12">
        <f>SUM(Gosforth:Ermelo!BY163)</f>
        <v>0</v>
      </c>
      <c r="BZ163" s="12">
        <f>SUM(Gosforth:Ermelo!BZ163)</f>
        <v>0</v>
      </c>
      <c r="CA163" s="12">
        <f>SUM(Gosforth:Ermelo!CA163)</f>
        <v>0</v>
      </c>
      <c r="CB163" s="12">
        <f>SUM(Gosforth:Ermelo!CB163)</f>
        <v>0</v>
      </c>
      <c r="CC163" s="13">
        <f>SUM(Gosforth:Ermelo!CC163)</f>
        <v>0</v>
      </c>
      <c r="CD163"/>
    </row>
    <row r="164" spans="1:82" s="124" customFormat="1" ht="15">
      <c r="B164" s="61" t="s">
        <v>309</v>
      </c>
      <c r="C164" s="100" t="s">
        <v>310</v>
      </c>
      <c r="D164" s="74" t="s">
        <v>128</v>
      </c>
      <c r="E164" s="74">
        <f>SUM(Gosforth:Ermelo!E164)</f>
        <v>5</v>
      </c>
      <c r="F164" s="227" t="b">
        <f>(Gosforth!G164+Dalpark!G164+Leandra!G164+Trichardt!G164+Ermelo!G164)=G164</f>
        <v>1</v>
      </c>
      <c r="G164" s="122">
        <f t="shared" si="64"/>
        <v>0</v>
      </c>
      <c r="H164" s="120">
        <f>SUM(Gosforth:Ermelo!H164)</f>
        <v>0</v>
      </c>
      <c r="I164" s="13">
        <f>SUM(Gosforth:Ermelo!I164)</f>
        <v>0</v>
      </c>
      <c r="J164" s="120">
        <f>SUM(Gosforth:Ermelo!J164)</f>
        <v>0</v>
      </c>
      <c r="K164" s="12">
        <f>SUM(Gosforth:Ermelo!K164)</f>
        <v>0</v>
      </c>
      <c r="L164" s="12">
        <f>SUM(Gosforth:Ermelo!L164)</f>
        <v>0</v>
      </c>
      <c r="M164" s="12">
        <f>SUM(Gosforth:Ermelo!M164)</f>
        <v>0</v>
      </c>
      <c r="N164" s="12">
        <f>SUM(Gosforth:Ermelo!N164)</f>
        <v>0</v>
      </c>
      <c r="O164" s="12">
        <f>SUM(Gosforth:Ermelo!O164)</f>
        <v>0</v>
      </c>
      <c r="P164" s="12">
        <f>SUM(Gosforth:Ermelo!P164)</f>
        <v>0</v>
      </c>
      <c r="Q164" s="12">
        <f>SUM(Gosforth:Ermelo!Q164)</f>
        <v>0</v>
      </c>
      <c r="R164" s="12">
        <f>SUM(Gosforth:Ermelo!R164)</f>
        <v>0</v>
      </c>
      <c r="S164" s="12">
        <f>SUM(Gosforth:Ermelo!S164)</f>
        <v>0</v>
      </c>
      <c r="T164" s="12">
        <f>SUM(Gosforth:Ermelo!T164)</f>
        <v>0</v>
      </c>
      <c r="U164" s="13">
        <f>SUM(Gosforth:Ermelo!U164)</f>
        <v>0</v>
      </c>
      <c r="V164" s="14">
        <f>SUM(Gosforth:Ermelo!V164)</f>
        <v>0</v>
      </c>
      <c r="W164" s="12">
        <f>SUM(Gosforth:Ermelo!W164)</f>
        <v>0</v>
      </c>
      <c r="X164" s="12">
        <f>SUM(Gosforth:Ermelo!X164)</f>
        <v>0</v>
      </c>
      <c r="Y164" s="12">
        <f>SUM(Gosforth:Ermelo!Y164)</f>
        <v>0</v>
      </c>
      <c r="Z164" s="12">
        <f>SUM(Gosforth:Ermelo!Z164)</f>
        <v>0</v>
      </c>
      <c r="AA164" s="12">
        <f>SUM(Gosforth:Ermelo!AA164)</f>
        <v>0</v>
      </c>
      <c r="AB164" s="12">
        <f>SUM(Gosforth:Ermelo!AB164)</f>
        <v>0</v>
      </c>
      <c r="AC164" s="12">
        <f>SUM(Gosforth:Ermelo!AC164)</f>
        <v>0</v>
      </c>
      <c r="AD164" s="12">
        <f>SUM(Gosforth:Ermelo!AD164)</f>
        <v>0</v>
      </c>
      <c r="AE164" s="12">
        <f>SUM(Gosforth:Ermelo!AE164)</f>
        <v>0</v>
      </c>
      <c r="AF164" s="12">
        <f>SUM(Gosforth:Ermelo!AF164)</f>
        <v>0</v>
      </c>
      <c r="AG164" s="13">
        <f>SUM(Gosforth:Ermelo!AG164)</f>
        <v>0</v>
      </c>
      <c r="AH164" s="14">
        <f>SUM(Gosforth:Ermelo!AH164)</f>
        <v>0</v>
      </c>
      <c r="AI164" s="12">
        <f>SUM(Gosforth:Ermelo!AI164)</f>
        <v>0</v>
      </c>
      <c r="AJ164" s="12">
        <f>SUM(Gosforth:Ermelo!AJ164)</f>
        <v>0</v>
      </c>
      <c r="AK164" s="12">
        <f>SUM(Gosforth:Ermelo!AK164)</f>
        <v>0</v>
      </c>
      <c r="AL164" s="12">
        <f>SUM(Gosforth:Ermelo!AL164)</f>
        <v>0</v>
      </c>
      <c r="AM164" s="12">
        <f>SUM(Gosforth:Ermelo!AM164)</f>
        <v>0</v>
      </c>
      <c r="AN164" s="12">
        <f>SUM(Gosforth:Ermelo!AN164)</f>
        <v>0</v>
      </c>
      <c r="AO164" s="12">
        <f>SUM(Gosforth:Ermelo!AO164)</f>
        <v>0</v>
      </c>
      <c r="AP164" s="12">
        <f>SUM(Gosforth:Ermelo!AP164)</f>
        <v>0</v>
      </c>
      <c r="AQ164" s="12">
        <f>SUM(Gosforth:Ermelo!AQ164)</f>
        <v>0</v>
      </c>
      <c r="AR164" s="12">
        <f>SUM(Gosforth:Ermelo!AR164)</f>
        <v>0</v>
      </c>
      <c r="AS164" s="13">
        <f>SUM(Gosforth:Ermelo!AS164)</f>
        <v>0</v>
      </c>
      <c r="AT164" s="14">
        <f>SUM(Gosforth:Ermelo!AT164)</f>
        <v>0</v>
      </c>
      <c r="AU164" s="12">
        <f>SUM(Gosforth:Ermelo!AU164)</f>
        <v>0</v>
      </c>
      <c r="AV164" s="12">
        <f>SUM(Gosforth:Ermelo!AV164)</f>
        <v>0</v>
      </c>
      <c r="AW164" s="12">
        <f>SUM(Gosforth:Ermelo!AW164)</f>
        <v>0</v>
      </c>
      <c r="AX164" s="12">
        <f>SUM(Gosforth:Ermelo!AX164)</f>
        <v>0</v>
      </c>
      <c r="AY164" s="12">
        <f>SUM(Gosforth:Ermelo!AY164)</f>
        <v>0</v>
      </c>
      <c r="AZ164" s="12">
        <f>SUM(Gosforth:Ermelo!AZ164)</f>
        <v>0</v>
      </c>
      <c r="BA164" s="12">
        <f>SUM(Gosforth:Ermelo!BA164)</f>
        <v>0</v>
      </c>
      <c r="BB164" s="12">
        <f>SUM(Gosforth:Ermelo!BB164)</f>
        <v>0</v>
      </c>
      <c r="BC164" s="12">
        <f>SUM(Gosforth:Ermelo!BC164)</f>
        <v>0</v>
      </c>
      <c r="BD164" s="12">
        <f>SUM(Gosforth:Ermelo!BD164)</f>
        <v>0</v>
      </c>
      <c r="BE164" s="13">
        <f>SUM(Gosforth:Ermelo!BE164)</f>
        <v>0</v>
      </c>
      <c r="BF164" s="14">
        <f>SUM(Gosforth:Ermelo!BF164)</f>
        <v>0</v>
      </c>
      <c r="BG164" s="12">
        <f>SUM(Gosforth:Ermelo!BG164)</f>
        <v>0</v>
      </c>
      <c r="BH164" s="12">
        <f>SUM(Gosforth:Ermelo!BH164)</f>
        <v>0</v>
      </c>
      <c r="BI164" s="12">
        <f>SUM(Gosforth:Ermelo!BI164)</f>
        <v>0</v>
      </c>
      <c r="BJ164" s="12">
        <f>SUM(Gosforth:Ermelo!BJ164)</f>
        <v>0</v>
      </c>
      <c r="BK164" s="12">
        <f>SUM(Gosforth:Ermelo!BK164)</f>
        <v>0</v>
      </c>
      <c r="BL164" s="12">
        <f>SUM(Gosforth:Ermelo!BL164)</f>
        <v>0</v>
      </c>
      <c r="BM164" s="12">
        <f>SUM(Gosforth:Ermelo!BM164)</f>
        <v>0</v>
      </c>
      <c r="BN164" s="12">
        <f>SUM(Gosforth:Ermelo!BN164)</f>
        <v>0</v>
      </c>
      <c r="BO164" s="12">
        <f>SUM(Gosforth:Ermelo!BO164)</f>
        <v>0</v>
      </c>
      <c r="BP164" s="12">
        <f>SUM(Gosforth:Ermelo!BP164)</f>
        <v>0</v>
      </c>
      <c r="BQ164" s="13">
        <f>SUM(Gosforth:Ermelo!BQ164)</f>
        <v>0</v>
      </c>
      <c r="BR164" s="14">
        <f>SUM(Gosforth:Ermelo!BR164)</f>
        <v>0</v>
      </c>
      <c r="BS164" s="12">
        <f>SUM(Gosforth:Ermelo!BS164)</f>
        <v>0</v>
      </c>
      <c r="BT164" s="12">
        <f>SUM(Gosforth:Ermelo!BT164)</f>
        <v>0</v>
      </c>
      <c r="BU164" s="12">
        <f>SUM(Gosforth:Ermelo!BU164)</f>
        <v>0</v>
      </c>
      <c r="BV164" s="12">
        <f>SUM(Gosforth:Ermelo!BV164)</f>
        <v>0</v>
      </c>
      <c r="BW164" s="12">
        <f>SUM(Gosforth:Ermelo!BW164)</f>
        <v>0</v>
      </c>
      <c r="BX164" s="12">
        <f>SUM(Gosforth:Ermelo!BX164)</f>
        <v>0</v>
      </c>
      <c r="BY164" s="12">
        <f>SUM(Gosforth:Ermelo!BY164)</f>
        <v>0</v>
      </c>
      <c r="BZ164" s="12">
        <f>SUM(Gosforth:Ermelo!BZ164)</f>
        <v>0</v>
      </c>
      <c r="CA164" s="12">
        <f>SUM(Gosforth:Ermelo!CA164)</f>
        <v>0</v>
      </c>
      <c r="CB164" s="12">
        <f>SUM(Gosforth:Ermelo!CB164)</f>
        <v>0</v>
      </c>
      <c r="CC164" s="13">
        <f>SUM(Gosforth:Ermelo!CC164)</f>
        <v>0</v>
      </c>
      <c r="CD164"/>
    </row>
    <row r="165" spans="1:82" s="124" customFormat="1" ht="15">
      <c r="B165" s="57" t="s">
        <v>311</v>
      </c>
      <c r="C165" s="175" t="s">
        <v>312</v>
      </c>
      <c r="D165" s="72" t="s">
        <v>232</v>
      </c>
      <c r="E165" s="74">
        <f>SUM(Gosforth:Ermelo!E165)</f>
        <v>4</v>
      </c>
      <c r="F165" s="227" t="b">
        <f>(Gosforth!G165+Dalpark!G165+Leandra!G165+Trichardt!G165+Ermelo!G165)=G165</f>
        <v>1</v>
      </c>
      <c r="G165" s="122">
        <f t="shared" si="64"/>
        <v>0</v>
      </c>
      <c r="H165" s="120">
        <f>SUM(Gosforth:Ermelo!H165)</f>
        <v>0</v>
      </c>
      <c r="I165" s="13">
        <f>SUM(Gosforth:Ermelo!I165)</f>
        <v>0</v>
      </c>
      <c r="J165" s="120">
        <f>SUM(Gosforth:Ermelo!J165)</f>
        <v>0</v>
      </c>
      <c r="K165" s="12">
        <f>SUM(Gosforth:Ermelo!K165)</f>
        <v>0</v>
      </c>
      <c r="L165" s="12">
        <f>SUM(Gosforth:Ermelo!L165)</f>
        <v>0</v>
      </c>
      <c r="M165" s="12">
        <f>SUM(Gosforth:Ermelo!M165)</f>
        <v>0</v>
      </c>
      <c r="N165" s="12">
        <f>SUM(Gosforth:Ermelo!N165)</f>
        <v>0</v>
      </c>
      <c r="O165" s="12">
        <f>SUM(Gosforth:Ermelo!O165)</f>
        <v>0</v>
      </c>
      <c r="P165" s="12">
        <f>SUM(Gosforth:Ermelo!P165)</f>
        <v>0</v>
      </c>
      <c r="Q165" s="12">
        <f>SUM(Gosforth:Ermelo!Q165)</f>
        <v>0</v>
      </c>
      <c r="R165" s="12">
        <f>SUM(Gosforth:Ermelo!R165)</f>
        <v>0</v>
      </c>
      <c r="S165" s="12">
        <f>SUM(Gosforth:Ermelo!S165)</f>
        <v>0</v>
      </c>
      <c r="T165" s="12">
        <f>SUM(Gosforth:Ermelo!T165)</f>
        <v>0</v>
      </c>
      <c r="U165" s="13">
        <f>SUM(Gosforth:Ermelo!U165)</f>
        <v>0</v>
      </c>
      <c r="V165" s="14">
        <f>SUM(Gosforth:Ermelo!V165)</f>
        <v>0</v>
      </c>
      <c r="W165" s="12">
        <f>SUM(Gosforth:Ermelo!W165)</f>
        <v>0</v>
      </c>
      <c r="X165" s="12">
        <f>SUM(Gosforth:Ermelo!X165)</f>
        <v>0</v>
      </c>
      <c r="Y165" s="12">
        <f>SUM(Gosforth:Ermelo!Y165)</f>
        <v>0</v>
      </c>
      <c r="Z165" s="12">
        <f>SUM(Gosforth:Ermelo!Z165)</f>
        <v>0</v>
      </c>
      <c r="AA165" s="12">
        <f>SUM(Gosforth:Ermelo!AA165)</f>
        <v>0</v>
      </c>
      <c r="AB165" s="12">
        <f>SUM(Gosforth:Ermelo!AB165)</f>
        <v>0</v>
      </c>
      <c r="AC165" s="12">
        <f>SUM(Gosforth:Ermelo!AC165)</f>
        <v>0</v>
      </c>
      <c r="AD165" s="12">
        <f>SUM(Gosforth:Ermelo!AD165)</f>
        <v>0</v>
      </c>
      <c r="AE165" s="12">
        <f>SUM(Gosforth:Ermelo!AE165)</f>
        <v>0</v>
      </c>
      <c r="AF165" s="12">
        <f>SUM(Gosforth:Ermelo!AF165)</f>
        <v>0</v>
      </c>
      <c r="AG165" s="13">
        <f>SUM(Gosforth:Ermelo!AG165)</f>
        <v>0</v>
      </c>
      <c r="AH165" s="14">
        <f>SUM(Gosforth:Ermelo!AH165)</f>
        <v>0</v>
      </c>
      <c r="AI165" s="12">
        <f>SUM(Gosforth:Ermelo!AI165)</f>
        <v>0</v>
      </c>
      <c r="AJ165" s="12">
        <f>SUM(Gosforth:Ermelo!AJ165)</f>
        <v>0</v>
      </c>
      <c r="AK165" s="12">
        <f>SUM(Gosforth:Ermelo!AK165)</f>
        <v>0</v>
      </c>
      <c r="AL165" s="12">
        <f>SUM(Gosforth:Ermelo!AL165)</f>
        <v>0</v>
      </c>
      <c r="AM165" s="12">
        <f>SUM(Gosforth:Ermelo!AM165)</f>
        <v>0</v>
      </c>
      <c r="AN165" s="12">
        <f>SUM(Gosforth:Ermelo!AN165)</f>
        <v>0</v>
      </c>
      <c r="AO165" s="12">
        <f>SUM(Gosforth:Ermelo!AO165)</f>
        <v>0</v>
      </c>
      <c r="AP165" s="12">
        <f>SUM(Gosforth:Ermelo!AP165)</f>
        <v>0</v>
      </c>
      <c r="AQ165" s="12">
        <f>SUM(Gosforth:Ermelo!AQ165)</f>
        <v>0</v>
      </c>
      <c r="AR165" s="12">
        <f>SUM(Gosforth:Ermelo!AR165)</f>
        <v>0</v>
      </c>
      <c r="AS165" s="13">
        <f>SUM(Gosforth:Ermelo!AS165)</f>
        <v>0</v>
      </c>
      <c r="AT165" s="14">
        <f>SUM(Gosforth:Ermelo!AT165)</f>
        <v>0</v>
      </c>
      <c r="AU165" s="12">
        <f>SUM(Gosforth:Ermelo!AU165)</f>
        <v>0</v>
      </c>
      <c r="AV165" s="12">
        <f>SUM(Gosforth:Ermelo!AV165)</f>
        <v>0</v>
      </c>
      <c r="AW165" s="12">
        <f>SUM(Gosforth:Ermelo!AW165)</f>
        <v>0</v>
      </c>
      <c r="AX165" s="12">
        <f>SUM(Gosforth:Ermelo!AX165)</f>
        <v>0</v>
      </c>
      <c r="AY165" s="12">
        <f>SUM(Gosforth:Ermelo!AY165)</f>
        <v>0</v>
      </c>
      <c r="AZ165" s="12">
        <f>SUM(Gosforth:Ermelo!AZ165)</f>
        <v>0</v>
      </c>
      <c r="BA165" s="12">
        <f>SUM(Gosforth:Ermelo!BA165)</f>
        <v>0</v>
      </c>
      <c r="BB165" s="12">
        <f>SUM(Gosforth:Ermelo!BB165)</f>
        <v>0</v>
      </c>
      <c r="BC165" s="12">
        <f>SUM(Gosforth:Ermelo!BC165)</f>
        <v>0</v>
      </c>
      <c r="BD165" s="12">
        <f>SUM(Gosforth:Ermelo!BD165)</f>
        <v>0</v>
      </c>
      <c r="BE165" s="13">
        <f>SUM(Gosforth:Ermelo!BE165)</f>
        <v>0</v>
      </c>
      <c r="BF165" s="14">
        <f>SUM(Gosforth:Ermelo!BF165)</f>
        <v>0</v>
      </c>
      <c r="BG165" s="12">
        <f>SUM(Gosforth:Ermelo!BG165)</f>
        <v>0</v>
      </c>
      <c r="BH165" s="12">
        <f>SUM(Gosforth:Ermelo!BH165)</f>
        <v>0</v>
      </c>
      <c r="BI165" s="12">
        <f>SUM(Gosforth:Ermelo!BI165)</f>
        <v>0</v>
      </c>
      <c r="BJ165" s="12">
        <f>SUM(Gosforth:Ermelo!BJ165)</f>
        <v>0</v>
      </c>
      <c r="BK165" s="12">
        <f>SUM(Gosforth:Ermelo!BK165)</f>
        <v>0</v>
      </c>
      <c r="BL165" s="12">
        <f>SUM(Gosforth:Ermelo!BL165)</f>
        <v>0</v>
      </c>
      <c r="BM165" s="12">
        <f>SUM(Gosforth:Ermelo!BM165)</f>
        <v>0</v>
      </c>
      <c r="BN165" s="12">
        <f>SUM(Gosforth:Ermelo!BN165)</f>
        <v>0</v>
      </c>
      <c r="BO165" s="12">
        <f>SUM(Gosforth:Ermelo!BO165)</f>
        <v>0</v>
      </c>
      <c r="BP165" s="12">
        <f>SUM(Gosforth:Ermelo!BP165)</f>
        <v>0</v>
      </c>
      <c r="BQ165" s="13">
        <f>SUM(Gosforth:Ermelo!BQ165)</f>
        <v>0</v>
      </c>
      <c r="BR165" s="14">
        <f>SUM(Gosforth:Ermelo!BR165)</f>
        <v>0</v>
      </c>
      <c r="BS165" s="12">
        <f>SUM(Gosforth:Ermelo!BS165)</f>
        <v>0</v>
      </c>
      <c r="BT165" s="12">
        <f>SUM(Gosforth:Ermelo!BT165)</f>
        <v>0</v>
      </c>
      <c r="BU165" s="12">
        <f>SUM(Gosforth:Ermelo!BU165)</f>
        <v>0</v>
      </c>
      <c r="BV165" s="12">
        <f>SUM(Gosforth:Ermelo!BV165)</f>
        <v>0</v>
      </c>
      <c r="BW165" s="12">
        <f>SUM(Gosforth:Ermelo!BW165)</f>
        <v>0</v>
      </c>
      <c r="BX165" s="12">
        <f>SUM(Gosforth:Ermelo!BX165)</f>
        <v>0</v>
      </c>
      <c r="BY165" s="12">
        <f>SUM(Gosforth:Ermelo!BY165)</f>
        <v>0</v>
      </c>
      <c r="BZ165" s="12">
        <f>SUM(Gosforth:Ermelo!BZ165)</f>
        <v>0</v>
      </c>
      <c r="CA165" s="12">
        <f>SUM(Gosforth:Ermelo!CA165)</f>
        <v>0</v>
      </c>
      <c r="CB165" s="12">
        <f>SUM(Gosforth:Ermelo!CB165)</f>
        <v>0</v>
      </c>
      <c r="CC165" s="13">
        <f>SUM(Gosforth:Ermelo!CC165)</f>
        <v>0</v>
      </c>
      <c r="CD165"/>
    </row>
    <row r="166" spans="1:82" ht="15">
      <c r="B166" s="55" t="s">
        <v>313</v>
      </c>
      <c r="C166" s="56" t="s">
        <v>40</v>
      </c>
      <c r="D166" s="71"/>
      <c r="E166" s="71"/>
      <c r="F166" s="227" t="b">
        <f>(Gosforth!G166+Dalpark!G166+Leandra!G166+Trichardt!G166+Ermelo!G166)=G166</f>
        <v>1</v>
      </c>
      <c r="G166" s="169">
        <f>SUM(G167:G172)</f>
        <v>11400000</v>
      </c>
      <c r="H166" s="123">
        <f t="shared" ref="H166:BS166" si="65">SUM(H167:H172)</f>
        <v>0</v>
      </c>
      <c r="I166" s="20">
        <f t="shared" si="65"/>
        <v>0</v>
      </c>
      <c r="J166" s="123">
        <f t="shared" si="65"/>
        <v>0</v>
      </c>
      <c r="K166" s="19">
        <f t="shared" si="65"/>
        <v>0</v>
      </c>
      <c r="L166" s="19">
        <f t="shared" si="65"/>
        <v>0</v>
      </c>
      <c r="M166" s="19">
        <f t="shared" si="65"/>
        <v>0</v>
      </c>
      <c r="N166" s="19">
        <f t="shared" si="65"/>
        <v>0</v>
      </c>
      <c r="O166" s="19">
        <f t="shared" si="65"/>
        <v>0</v>
      </c>
      <c r="P166" s="19">
        <f t="shared" si="65"/>
        <v>0</v>
      </c>
      <c r="Q166" s="19">
        <f t="shared" si="65"/>
        <v>0</v>
      </c>
      <c r="R166" s="19">
        <f t="shared" si="65"/>
        <v>0</v>
      </c>
      <c r="S166" s="19">
        <f t="shared" si="65"/>
        <v>0</v>
      </c>
      <c r="T166" s="19">
        <f t="shared" si="65"/>
        <v>0</v>
      </c>
      <c r="U166" s="20">
        <f t="shared" si="65"/>
        <v>0</v>
      </c>
      <c r="V166" s="21">
        <f t="shared" si="65"/>
        <v>0</v>
      </c>
      <c r="W166" s="19">
        <f t="shared" si="65"/>
        <v>0</v>
      </c>
      <c r="X166" s="19">
        <f t="shared" si="65"/>
        <v>0</v>
      </c>
      <c r="Y166" s="19">
        <f t="shared" si="65"/>
        <v>0</v>
      </c>
      <c r="Z166" s="19">
        <f t="shared" si="65"/>
        <v>0</v>
      </c>
      <c r="AA166" s="19">
        <f t="shared" si="65"/>
        <v>0</v>
      </c>
      <c r="AB166" s="19">
        <f t="shared" si="65"/>
        <v>0</v>
      </c>
      <c r="AC166" s="19">
        <f t="shared" si="65"/>
        <v>0</v>
      </c>
      <c r="AD166" s="19">
        <f t="shared" si="65"/>
        <v>0</v>
      </c>
      <c r="AE166" s="19">
        <f t="shared" si="65"/>
        <v>0</v>
      </c>
      <c r="AF166" s="19">
        <f t="shared" si="65"/>
        <v>0</v>
      </c>
      <c r="AG166" s="20">
        <f t="shared" si="65"/>
        <v>1380000</v>
      </c>
      <c r="AH166" s="21">
        <f t="shared" si="65"/>
        <v>0</v>
      </c>
      <c r="AI166" s="19">
        <f t="shared" si="65"/>
        <v>0</v>
      </c>
      <c r="AJ166" s="19">
        <f t="shared" si="65"/>
        <v>0</v>
      </c>
      <c r="AK166" s="19">
        <f t="shared" si="65"/>
        <v>0</v>
      </c>
      <c r="AL166" s="19">
        <f t="shared" si="65"/>
        <v>0</v>
      </c>
      <c r="AM166" s="19">
        <f t="shared" si="65"/>
        <v>0</v>
      </c>
      <c r="AN166" s="19">
        <f t="shared" si="65"/>
        <v>0</v>
      </c>
      <c r="AO166" s="19">
        <f t="shared" si="65"/>
        <v>0</v>
      </c>
      <c r="AP166" s="19">
        <f t="shared" si="65"/>
        <v>0</v>
      </c>
      <c r="AQ166" s="19">
        <f t="shared" si="65"/>
        <v>0</v>
      </c>
      <c r="AR166" s="19">
        <f t="shared" si="65"/>
        <v>0</v>
      </c>
      <c r="AS166" s="20">
        <f t="shared" si="65"/>
        <v>1380000</v>
      </c>
      <c r="AT166" s="21">
        <f t="shared" si="65"/>
        <v>0</v>
      </c>
      <c r="AU166" s="19">
        <f t="shared" si="65"/>
        <v>0</v>
      </c>
      <c r="AV166" s="19">
        <f t="shared" si="65"/>
        <v>0</v>
      </c>
      <c r="AW166" s="19">
        <f t="shared" si="65"/>
        <v>0</v>
      </c>
      <c r="AX166" s="19">
        <f t="shared" si="65"/>
        <v>0</v>
      </c>
      <c r="AY166" s="19">
        <f t="shared" si="65"/>
        <v>0</v>
      </c>
      <c r="AZ166" s="19">
        <f t="shared" si="65"/>
        <v>0</v>
      </c>
      <c r="BA166" s="19">
        <f t="shared" si="65"/>
        <v>0</v>
      </c>
      <c r="BB166" s="19">
        <f t="shared" si="65"/>
        <v>0</v>
      </c>
      <c r="BC166" s="19">
        <f t="shared" si="65"/>
        <v>0</v>
      </c>
      <c r="BD166" s="19">
        <f t="shared" si="65"/>
        <v>0</v>
      </c>
      <c r="BE166" s="20">
        <f t="shared" si="65"/>
        <v>2380000</v>
      </c>
      <c r="BF166" s="21">
        <f t="shared" si="65"/>
        <v>0</v>
      </c>
      <c r="BG166" s="19">
        <f t="shared" si="65"/>
        <v>0</v>
      </c>
      <c r="BH166" s="19">
        <f t="shared" si="65"/>
        <v>0</v>
      </c>
      <c r="BI166" s="19">
        <f t="shared" si="65"/>
        <v>0</v>
      </c>
      <c r="BJ166" s="19">
        <f t="shared" si="65"/>
        <v>0</v>
      </c>
      <c r="BK166" s="19">
        <f t="shared" si="65"/>
        <v>0</v>
      </c>
      <c r="BL166" s="19">
        <f t="shared" si="65"/>
        <v>0</v>
      </c>
      <c r="BM166" s="19">
        <f t="shared" si="65"/>
        <v>0</v>
      </c>
      <c r="BN166" s="19">
        <f t="shared" si="65"/>
        <v>0</v>
      </c>
      <c r="BO166" s="19">
        <f t="shared" si="65"/>
        <v>0</v>
      </c>
      <c r="BP166" s="19">
        <f t="shared" si="65"/>
        <v>0</v>
      </c>
      <c r="BQ166" s="20">
        <f t="shared" si="65"/>
        <v>3630000</v>
      </c>
      <c r="BR166" s="21">
        <f t="shared" si="65"/>
        <v>0</v>
      </c>
      <c r="BS166" s="19">
        <f t="shared" si="65"/>
        <v>0</v>
      </c>
      <c r="BT166" s="19">
        <f t="shared" ref="BT166:CC166" si="66">SUM(BT167:BT172)</f>
        <v>0</v>
      </c>
      <c r="BU166" s="19">
        <f t="shared" si="66"/>
        <v>0</v>
      </c>
      <c r="BV166" s="19">
        <f t="shared" si="66"/>
        <v>0</v>
      </c>
      <c r="BW166" s="19">
        <f t="shared" si="66"/>
        <v>0</v>
      </c>
      <c r="BX166" s="19">
        <f t="shared" si="66"/>
        <v>0</v>
      </c>
      <c r="BY166" s="19">
        <f t="shared" si="66"/>
        <v>0</v>
      </c>
      <c r="BZ166" s="19">
        <f t="shared" si="66"/>
        <v>0</v>
      </c>
      <c r="CA166" s="19">
        <f t="shared" si="66"/>
        <v>0</v>
      </c>
      <c r="CB166" s="19">
        <f t="shared" si="66"/>
        <v>0</v>
      </c>
      <c r="CC166" s="20">
        <f t="shared" si="66"/>
        <v>2630000</v>
      </c>
    </row>
    <row r="167" spans="1:82" ht="30">
      <c r="A167" s="17"/>
      <c r="B167" s="61" t="s">
        <v>314</v>
      </c>
      <c r="C167" s="66" t="str">
        <f>"Provision for the Installation and Upgrade of Toll System Assets - Provision for the installation and upgrade of Toll System Assets (" &amp; TEXT(G167,"### ###") &amp;")"</f>
        <v>Provision for the Installation and Upgrade of Toll System Assets - Provision for the installation and upgrade of Toll System Assets (6 900 000)</v>
      </c>
      <c r="D167" s="74" t="s">
        <v>156</v>
      </c>
      <c r="E167" s="74">
        <f>SUM(Gosforth:Ermelo!E167)</f>
        <v>5</v>
      </c>
      <c r="F167" s="227" t="b">
        <f>(Gosforth!G167+Dalpark!G167+Leandra!G167+Trichardt!G167+Ermelo!G167)=G167</f>
        <v>1</v>
      </c>
      <c r="G167" s="122">
        <f t="shared" ref="G167:G172" si="67">+SUM(H167:CC167)</f>
        <v>6900000</v>
      </c>
      <c r="H167" s="120">
        <f>SUM(Gosforth:Ermelo!H167)</f>
        <v>0</v>
      </c>
      <c r="I167" s="13">
        <f>SUM(Gosforth:Ermelo!I167)</f>
        <v>0</v>
      </c>
      <c r="J167" s="120">
        <f>SUM(Gosforth:Ermelo!J167)</f>
        <v>0</v>
      </c>
      <c r="K167" s="12">
        <f>SUM(Gosforth:Ermelo!K167)</f>
        <v>0</v>
      </c>
      <c r="L167" s="12">
        <f>SUM(Gosforth:Ermelo!L167)</f>
        <v>0</v>
      </c>
      <c r="M167" s="12">
        <f>SUM(Gosforth:Ermelo!M167)</f>
        <v>0</v>
      </c>
      <c r="N167" s="12">
        <f>SUM(Gosforth:Ermelo!N167)</f>
        <v>0</v>
      </c>
      <c r="O167" s="12">
        <f>SUM(Gosforth:Ermelo!O167)</f>
        <v>0</v>
      </c>
      <c r="P167" s="12">
        <f>SUM(Gosforth:Ermelo!P167)</f>
        <v>0</v>
      </c>
      <c r="Q167" s="12">
        <f>SUM(Gosforth:Ermelo!Q167)</f>
        <v>0</v>
      </c>
      <c r="R167" s="12">
        <f>SUM(Gosforth:Ermelo!R167)</f>
        <v>0</v>
      </c>
      <c r="S167" s="12">
        <f>SUM(Gosforth:Ermelo!S167)</f>
        <v>0</v>
      </c>
      <c r="T167" s="12">
        <f>SUM(Gosforth:Ermelo!T167)</f>
        <v>0</v>
      </c>
      <c r="U167" s="13">
        <f>SUM(Gosforth:Ermelo!U167)</f>
        <v>0</v>
      </c>
      <c r="V167" s="14">
        <f>SUM(Gosforth:Ermelo!V167)</f>
        <v>0</v>
      </c>
      <c r="W167" s="12">
        <f>SUM(Gosforth:Ermelo!W167)</f>
        <v>0</v>
      </c>
      <c r="X167" s="12">
        <f>SUM(Gosforth:Ermelo!X167)</f>
        <v>0</v>
      </c>
      <c r="Y167" s="12">
        <f>SUM(Gosforth:Ermelo!Y167)</f>
        <v>0</v>
      </c>
      <c r="Z167" s="12">
        <f>SUM(Gosforth:Ermelo!Z167)</f>
        <v>0</v>
      </c>
      <c r="AA167" s="12">
        <f>SUM(Gosforth:Ermelo!AA167)</f>
        <v>0</v>
      </c>
      <c r="AB167" s="12">
        <f>SUM(Gosforth:Ermelo!AB167)</f>
        <v>0</v>
      </c>
      <c r="AC167" s="12">
        <f>SUM(Gosforth:Ermelo!AC167)</f>
        <v>0</v>
      </c>
      <c r="AD167" s="12">
        <f>SUM(Gosforth:Ermelo!AD167)</f>
        <v>0</v>
      </c>
      <c r="AE167" s="12">
        <f>SUM(Gosforth:Ermelo!AE167)</f>
        <v>0</v>
      </c>
      <c r="AF167" s="12">
        <f>SUM(Gosforth:Ermelo!AF167)</f>
        <v>0</v>
      </c>
      <c r="AG167" s="13">
        <f>SUM(Gosforth:Ermelo!AG167)</f>
        <v>1380000</v>
      </c>
      <c r="AH167" s="14">
        <f>SUM(Gosforth:Ermelo!AH167)</f>
        <v>0</v>
      </c>
      <c r="AI167" s="12">
        <f>SUM(Gosforth:Ermelo!AI167)</f>
        <v>0</v>
      </c>
      <c r="AJ167" s="12">
        <f>SUM(Gosforth:Ermelo!AJ167)</f>
        <v>0</v>
      </c>
      <c r="AK167" s="12">
        <f>SUM(Gosforth:Ermelo!AK167)</f>
        <v>0</v>
      </c>
      <c r="AL167" s="12">
        <f>SUM(Gosforth:Ermelo!AL167)</f>
        <v>0</v>
      </c>
      <c r="AM167" s="12">
        <f>SUM(Gosforth:Ermelo!AM167)</f>
        <v>0</v>
      </c>
      <c r="AN167" s="12">
        <f>SUM(Gosforth:Ermelo!AN167)</f>
        <v>0</v>
      </c>
      <c r="AO167" s="12">
        <f>SUM(Gosforth:Ermelo!AO167)</f>
        <v>0</v>
      </c>
      <c r="AP167" s="12">
        <f>SUM(Gosforth:Ermelo!AP167)</f>
        <v>0</v>
      </c>
      <c r="AQ167" s="12">
        <f>SUM(Gosforth:Ermelo!AQ167)</f>
        <v>0</v>
      </c>
      <c r="AR167" s="12">
        <f>SUM(Gosforth:Ermelo!AR167)</f>
        <v>0</v>
      </c>
      <c r="AS167" s="13">
        <f>SUM(Gosforth:Ermelo!AS167)</f>
        <v>1380000</v>
      </c>
      <c r="AT167" s="14">
        <f>SUM(Gosforth:Ermelo!AT167)</f>
        <v>0</v>
      </c>
      <c r="AU167" s="12">
        <f>SUM(Gosforth:Ermelo!AU167)</f>
        <v>0</v>
      </c>
      <c r="AV167" s="12">
        <f>SUM(Gosforth:Ermelo!AV167)</f>
        <v>0</v>
      </c>
      <c r="AW167" s="12">
        <f>SUM(Gosforth:Ermelo!AW167)</f>
        <v>0</v>
      </c>
      <c r="AX167" s="12">
        <f>SUM(Gosforth:Ermelo!AX167)</f>
        <v>0</v>
      </c>
      <c r="AY167" s="12">
        <f>SUM(Gosforth:Ermelo!AY167)</f>
        <v>0</v>
      </c>
      <c r="AZ167" s="12">
        <f>SUM(Gosforth:Ermelo!AZ167)</f>
        <v>0</v>
      </c>
      <c r="BA167" s="12">
        <f>SUM(Gosforth:Ermelo!BA167)</f>
        <v>0</v>
      </c>
      <c r="BB167" s="12">
        <f>SUM(Gosforth:Ermelo!BB167)</f>
        <v>0</v>
      </c>
      <c r="BC167" s="12">
        <f>SUM(Gosforth:Ermelo!BC167)</f>
        <v>0</v>
      </c>
      <c r="BD167" s="12">
        <f>SUM(Gosforth:Ermelo!BD167)</f>
        <v>0</v>
      </c>
      <c r="BE167" s="13">
        <f>SUM(Gosforth:Ermelo!BE167)</f>
        <v>1380000</v>
      </c>
      <c r="BF167" s="14">
        <f>SUM(Gosforth:Ermelo!BF167)</f>
        <v>0</v>
      </c>
      <c r="BG167" s="12">
        <f>SUM(Gosforth:Ermelo!BG167)</f>
        <v>0</v>
      </c>
      <c r="BH167" s="12">
        <f>SUM(Gosforth:Ermelo!BH167)</f>
        <v>0</v>
      </c>
      <c r="BI167" s="12">
        <f>SUM(Gosforth:Ermelo!BI167)</f>
        <v>0</v>
      </c>
      <c r="BJ167" s="12">
        <f>SUM(Gosforth:Ermelo!BJ167)</f>
        <v>0</v>
      </c>
      <c r="BK167" s="12">
        <f>SUM(Gosforth:Ermelo!BK167)</f>
        <v>0</v>
      </c>
      <c r="BL167" s="12">
        <f>SUM(Gosforth:Ermelo!BL167)</f>
        <v>0</v>
      </c>
      <c r="BM167" s="12">
        <f>SUM(Gosforth:Ermelo!BM167)</f>
        <v>0</v>
      </c>
      <c r="BN167" s="12">
        <f>SUM(Gosforth:Ermelo!BN167)</f>
        <v>0</v>
      </c>
      <c r="BO167" s="12">
        <f>SUM(Gosforth:Ermelo!BO167)</f>
        <v>0</v>
      </c>
      <c r="BP167" s="12">
        <f>SUM(Gosforth:Ermelo!BP167)</f>
        <v>0</v>
      </c>
      <c r="BQ167" s="13">
        <f>SUM(Gosforth:Ermelo!BQ167)</f>
        <v>1380000</v>
      </c>
      <c r="BR167" s="14">
        <f>SUM(Gosforth:Ermelo!BR167)</f>
        <v>0</v>
      </c>
      <c r="BS167" s="12">
        <f>SUM(Gosforth:Ermelo!BS167)</f>
        <v>0</v>
      </c>
      <c r="BT167" s="12">
        <f>SUM(Gosforth:Ermelo!BT167)</f>
        <v>0</v>
      </c>
      <c r="BU167" s="12">
        <f>SUM(Gosforth:Ermelo!BU167)</f>
        <v>0</v>
      </c>
      <c r="BV167" s="12">
        <f>SUM(Gosforth:Ermelo!BV167)</f>
        <v>0</v>
      </c>
      <c r="BW167" s="12">
        <f>SUM(Gosforth:Ermelo!BW167)</f>
        <v>0</v>
      </c>
      <c r="BX167" s="12">
        <f>SUM(Gosforth:Ermelo!BX167)</f>
        <v>0</v>
      </c>
      <c r="BY167" s="12">
        <f>SUM(Gosforth:Ermelo!BY167)</f>
        <v>0</v>
      </c>
      <c r="BZ167" s="12">
        <f>SUM(Gosforth:Ermelo!BZ167)</f>
        <v>0</v>
      </c>
      <c r="CA167" s="12">
        <f>SUM(Gosforth:Ermelo!CA167)</f>
        <v>0</v>
      </c>
      <c r="CB167" s="12">
        <f>SUM(Gosforth:Ermelo!CB167)</f>
        <v>0</v>
      </c>
      <c r="CC167" s="13">
        <f>SUM(Gosforth:Ermelo!CC167)</f>
        <v>1380000</v>
      </c>
    </row>
    <row r="168" spans="1:82" s="28" customFormat="1" ht="15">
      <c r="A168" s="142"/>
      <c r="B168" s="63" t="s">
        <v>315</v>
      </c>
      <c r="C168" s="65" t="s">
        <v>316</v>
      </c>
      <c r="D168" s="75" t="s">
        <v>158</v>
      </c>
      <c r="E168" s="313">
        <f>SUM(Gosforth:Ermelo!E168)</f>
        <v>6900000</v>
      </c>
      <c r="F168" s="227" t="b">
        <f>(Gosforth!G168+Dalpark!G168+Leandra!G168+Trichardt!G168+Ermelo!G168)=G168</f>
        <v>1</v>
      </c>
      <c r="G168" s="122">
        <f t="shared" si="67"/>
        <v>0</v>
      </c>
      <c r="H168" s="120">
        <f>SUM(Gosforth:Ermelo!H168)</f>
        <v>0</v>
      </c>
      <c r="I168" s="13">
        <f>SUM(Gosforth:Ermelo!I168)</f>
        <v>0</v>
      </c>
      <c r="J168" s="120">
        <f>SUM(Gosforth:Ermelo!J168)</f>
        <v>0</v>
      </c>
      <c r="K168" s="12">
        <f>SUM(Gosforth:Ermelo!K168)</f>
        <v>0</v>
      </c>
      <c r="L168" s="12">
        <f>SUM(Gosforth:Ermelo!L168)</f>
        <v>0</v>
      </c>
      <c r="M168" s="12">
        <f>SUM(Gosforth:Ermelo!M168)</f>
        <v>0</v>
      </c>
      <c r="N168" s="12">
        <f>SUM(Gosforth:Ermelo!N168)</f>
        <v>0</v>
      </c>
      <c r="O168" s="12">
        <f>SUM(Gosforth:Ermelo!O168)</f>
        <v>0</v>
      </c>
      <c r="P168" s="12">
        <f>SUM(Gosforth:Ermelo!P168)</f>
        <v>0</v>
      </c>
      <c r="Q168" s="12">
        <f>SUM(Gosforth:Ermelo!Q168)</f>
        <v>0</v>
      </c>
      <c r="R168" s="12">
        <f>SUM(Gosforth:Ermelo!R168)</f>
        <v>0</v>
      </c>
      <c r="S168" s="12">
        <f>SUM(Gosforth:Ermelo!S168)</f>
        <v>0</v>
      </c>
      <c r="T168" s="12">
        <f>SUM(Gosforth:Ermelo!T168)</f>
        <v>0</v>
      </c>
      <c r="U168" s="13">
        <f>SUM(Gosforth:Ermelo!U168)</f>
        <v>0</v>
      </c>
      <c r="V168" s="14">
        <f>SUM(Gosforth:Ermelo!V168)</f>
        <v>0</v>
      </c>
      <c r="W168" s="12">
        <f>SUM(Gosforth:Ermelo!W168)</f>
        <v>0</v>
      </c>
      <c r="X168" s="12">
        <f>SUM(Gosforth:Ermelo!X168)</f>
        <v>0</v>
      </c>
      <c r="Y168" s="12">
        <f>SUM(Gosforth:Ermelo!Y168)</f>
        <v>0</v>
      </c>
      <c r="Z168" s="12">
        <f>SUM(Gosforth:Ermelo!Z168)</f>
        <v>0</v>
      </c>
      <c r="AA168" s="12">
        <f>SUM(Gosforth:Ermelo!AA168)</f>
        <v>0</v>
      </c>
      <c r="AB168" s="12">
        <f>SUM(Gosforth:Ermelo!AB168)</f>
        <v>0</v>
      </c>
      <c r="AC168" s="12">
        <f>SUM(Gosforth:Ermelo!AC168)</f>
        <v>0</v>
      </c>
      <c r="AD168" s="12">
        <f>SUM(Gosforth:Ermelo!AD168)</f>
        <v>0</v>
      </c>
      <c r="AE168" s="12">
        <f>SUM(Gosforth:Ermelo!AE168)</f>
        <v>0</v>
      </c>
      <c r="AF168" s="12">
        <f>SUM(Gosforth:Ermelo!AF168)</f>
        <v>0</v>
      </c>
      <c r="AG168" s="13">
        <f>SUM(Gosforth:Ermelo!AG168)</f>
        <v>0</v>
      </c>
      <c r="AH168" s="14">
        <f>SUM(Gosforth:Ermelo!AH168)</f>
        <v>0</v>
      </c>
      <c r="AI168" s="12">
        <f>SUM(Gosforth:Ermelo!AI168)</f>
        <v>0</v>
      </c>
      <c r="AJ168" s="12">
        <f>SUM(Gosforth:Ermelo!AJ168)</f>
        <v>0</v>
      </c>
      <c r="AK168" s="12">
        <f>SUM(Gosforth:Ermelo!AK168)</f>
        <v>0</v>
      </c>
      <c r="AL168" s="12">
        <f>SUM(Gosforth:Ermelo!AL168)</f>
        <v>0</v>
      </c>
      <c r="AM168" s="12">
        <f>SUM(Gosforth:Ermelo!AM168)</f>
        <v>0</v>
      </c>
      <c r="AN168" s="12">
        <f>SUM(Gosforth:Ermelo!AN168)</f>
        <v>0</v>
      </c>
      <c r="AO168" s="12">
        <f>SUM(Gosforth:Ermelo!AO168)</f>
        <v>0</v>
      </c>
      <c r="AP168" s="12">
        <f>SUM(Gosforth:Ermelo!AP168)</f>
        <v>0</v>
      </c>
      <c r="AQ168" s="12">
        <f>SUM(Gosforth:Ermelo!AQ168)</f>
        <v>0</v>
      </c>
      <c r="AR168" s="12">
        <f>SUM(Gosforth:Ermelo!AR168)</f>
        <v>0</v>
      </c>
      <c r="AS168" s="13">
        <f>SUM(Gosforth:Ermelo!AS168)</f>
        <v>0</v>
      </c>
      <c r="AT168" s="14">
        <f>SUM(Gosforth:Ermelo!AT168)</f>
        <v>0</v>
      </c>
      <c r="AU168" s="12">
        <f>SUM(Gosforth:Ermelo!AU168)</f>
        <v>0</v>
      </c>
      <c r="AV168" s="12">
        <f>SUM(Gosforth:Ermelo!AV168)</f>
        <v>0</v>
      </c>
      <c r="AW168" s="12">
        <f>SUM(Gosforth:Ermelo!AW168)</f>
        <v>0</v>
      </c>
      <c r="AX168" s="12">
        <f>SUM(Gosforth:Ermelo!AX168)</f>
        <v>0</v>
      </c>
      <c r="AY168" s="12">
        <f>SUM(Gosforth:Ermelo!AY168)</f>
        <v>0</v>
      </c>
      <c r="AZ168" s="12">
        <f>SUM(Gosforth:Ermelo!AZ168)</f>
        <v>0</v>
      </c>
      <c r="BA168" s="12">
        <f>SUM(Gosforth:Ermelo!BA168)</f>
        <v>0</v>
      </c>
      <c r="BB168" s="12">
        <f>SUM(Gosforth:Ermelo!BB168)</f>
        <v>0</v>
      </c>
      <c r="BC168" s="12">
        <f>SUM(Gosforth:Ermelo!BC168)</f>
        <v>0</v>
      </c>
      <c r="BD168" s="12">
        <f>SUM(Gosforth:Ermelo!BD168)</f>
        <v>0</v>
      </c>
      <c r="BE168" s="13">
        <f>SUM(Gosforth:Ermelo!BE168)</f>
        <v>0</v>
      </c>
      <c r="BF168" s="14">
        <f>SUM(Gosforth:Ermelo!BF168)</f>
        <v>0</v>
      </c>
      <c r="BG168" s="12">
        <f>SUM(Gosforth:Ermelo!BG168)</f>
        <v>0</v>
      </c>
      <c r="BH168" s="12">
        <f>SUM(Gosforth:Ermelo!BH168)</f>
        <v>0</v>
      </c>
      <c r="BI168" s="12">
        <f>SUM(Gosforth:Ermelo!BI168)</f>
        <v>0</v>
      </c>
      <c r="BJ168" s="12">
        <f>SUM(Gosforth:Ermelo!BJ168)</f>
        <v>0</v>
      </c>
      <c r="BK168" s="12">
        <f>SUM(Gosforth:Ermelo!BK168)</f>
        <v>0</v>
      </c>
      <c r="BL168" s="12">
        <f>SUM(Gosforth:Ermelo!BL168)</f>
        <v>0</v>
      </c>
      <c r="BM168" s="12">
        <f>SUM(Gosforth:Ermelo!BM168)</f>
        <v>0</v>
      </c>
      <c r="BN168" s="12">
        <f>SUM(Gosforth:Ermelo!BN168)</f>
        <v>0</v>
      </c>
      <c r="BO168" s="12">
        <f>SUM(Gosforth:Ermelo!BO168)</f>
        <v>0</v>
      </c>
      <c r="BP168" s="12">
        <f>SUM(Gosforth:Ermelo!BP168)</f>
        <v>0</v>
      </c>
      <c r="BQ168" s="13">
        <f>SUM(Gosforth:Ermelo!BQ168)</f>
        <v>0</v>
      </c>
      <c r="BR168" s="14">
        <f>SUM(Gosforth:Ermelo!BR168)</f>
        <v>0</v>
      </c>
      <c r="BS168" s="12">
        <f>SUM(Gosforth:Ermelo!BS168)</f>
        <v>0</v>
      </c>
      <c r="BT168" s="12">
        <f>SUM(Gosforth:Ermelo!BT168)</f>
        <v>0</v>
      </c>
      <c r="BU168" s="12">
        <f>SUM(Gosforth:Ermelo!BU168)</f>
        <v>0</v>
      </c>
      <c r="BV168" s="12">
        <f>SUM(Gosforth:Ermelo!BV168)</f>
        <v>0</v>
      </c>
      <c r="BW168" s="12">
        <f>SUM(Gosforth:Ermelo!BW168)</f>
        <v>0</v>
      </c>
      <c r="BX168" s="12">
        <f>SUM(Gosforth:Ermelo!BX168)</f>
        <v>0</v>
      </c>
      <c r="BY168" s="12">
        <f>SUM(Gosforth:Ermelo!BY168)</f>
        <v>0</v>
      </c>
      <c r="BZ168" s="12">
        <f>SUM(Gosforth:Ermelo!BZ168)</f>
        <v>0</v>
      </c>
      <c r="CA168" s="12">
        <f>SUM(Gosforth:Ermelo!CA168)</f>
        <v>0</v>
      </c>
      <c r="CB168" s="12">
        <f>SUM(Gosforth:Ermelo!CB168)</f>
        <v>0</v>
      </c>
      <c r="CC168" s="13">
        <f>SUM(Gosforth:Ermelo!CC168)</f>
        <v>0</v>
      </c>
      <c r="CD168"/>
    </row>
    <row r="169" spans="1:82" ht="15">
      <c r="A169" s="17"/>
      <c r="B169" s="61" t="s">
        <v>317</v>
      </c>
      <c r="C169" s="308" t="str">
        <f>"Provision for an EMVCO card reader system, over and above B-3014 - Provisional Sum (" &amp; TEXT(G169,"### ###") &amp;")"</f>
        <v>Provision for an EMVCO card reader system, over and above B-3014 - Provisional Sum (2 000 000)</v>
      </c>
      <c r="D169" s="74" t="s">
        <v>156</v>
      </c>
      <c r="E169" s="74">
        <f>SUM(Gosforth:Ermelo!E169)</f>
        <v>5</v>
      </c>
      <c r="F169" s="227" t="b">
        <f>(Gosforth!G169+Dalpark!G169+Leandra!G169+Trichardt!G169+Ermelo!G169)=G169</f>
        <v>1</v>
      </c>
      <c r="G169" s="122">
        <f t="shared" si="67"/>
        <v>2000000</v>
      </c>
      <c r="H169" s="120">
        <f>SUM(Gosforth:Ermelo!H169)</f>
        <v>0</v>
      </c>
      <c r="I169" s="13">
        <f>SUM(Gosforth:Ermelo!I169)</f>
        <v>0</v>
      </c>
      <c r="J169" s="120">
        <f>SUM(Gosforth:Ermelo!J169)</f>
        <v>0</v>
      </c>
      <c r="K169" s="12">
        <f>SUM(Gosforth:Ermelo!K169)</f>
        <v>0</v>
      </c>
      <c r="L169" s="12">
        <f>SUM(Gosforth:Ermelo!L169)</f>
        <v>0</v>
      </c>
      <c r="M169" s="12">
        <f>SUM(Gosforth:Ermelo!M169)</f>
        <v>0</v>
      </c>
      <c r="N169" s="12">
        <f>SUM(Gosforth:Ermelo!N169)</f>
        <v>0</v>
      </c>
      <c r="O169" s="12">
        <f>SUM(Gosforth:Ermelo!O169)</f>
        <v>0</v>
      </c>
      <c r="P169" s="12">
        <f>SUM(Gosforth:Ermelo!P169)</f>
        <v>0</v>
      </c>
      <c r="Q169" s="12">
        <f>SUM(Gosforth:Ermelo!Q169)</f>
        <v>0</v>
      </c>
      <c r="R169" s="12">
        <f>SUM(Gosforth:Ermelo!R169)</f>
        <v>0</v>
      </c>
      <c r="S169" s="12">
        <f>SUM(Gosforth:Ermelo!S169)</f>
        <v>0</v>
      </c>
      <c r="T169" s="12">
        <f>SUM(Gosforth:Ermelo!T169)</f>
        <v>0</v>
      </c>
      <c r="U169" s="13">
        <f>SUM(Gosforth:Ermelo!U169)</f>
        <v>0</v>
      </c>
      <c r="V169" s="14">
        <f>SUM(Gosforth:Ermelo!V169)</f>
        <v>0</v>
      </c>
      <c r="W169" s="12">
        <f>SUM(Gosforth:Ermelo!W169)</f>
        <v>0</v>
      </c>
      <c r="X169" s="12">
        <f>SUM(Gosforth:Ermelo!X169)</f>
        <v>0</v>
      </c>
      <c r="Y169" s="12">
        <f>SUM(Gosforth:Ermelo!Y169)</f>
        <v>0</v>
      </c>
      <c r="Z169" s="12">
        <f>SUM(Gosforth:Ermelo!Z169)</f>
        <v>0</v>
      </c>
      <c r="AA169" s="12">
        <f>SUM(Gosforth:Ermelo!AA169)</f>
        <v>0</v>
      </c>
      <c r="AB169" s="12">
        <f>SUM(Gosforth:Ermelo!AB169)</f>
        <v>0</v>
      </c>
      <c r="AC169" s="12">
        <f>SUM(Gosforth:Ermelo!AC169)</f>
        <v>0</v>
      </c>
      <c r="AD169" s="12">
        <f>SUM(Gosforth:Ermelo!AD169)</f>
        <v>0</v>
      </c>
      <c r="AE169" s="12">
        <f>SUM(Gosforth:Ermelo!AE169)</f>
        <v>0</v>
      </c>
      <c r="AF169" s="12">
        <f>SUM(Gosforth:Ermelo!AF169)</f>
        <v>0</v>
      </c>
      <c r="AG169" s="13">
        <f>SUM(Gosforth:Ermelo!AG169)</f>
        <v>0</v>
      </c>
      <c r="AH169" s="14">
        <f>SUM(Gosforth:Ermelo!AH169)</f>
        <v>0</v>
      </c>
      <c r="AI169" s="12">
        <f>SUM(Gosforth:Ermelo!AI169)</f>
        <v>0</v>
      </c>
      <c r="AJ169" s="12">
        <f>SUM(Gosforth:Ermelo!AJ169)</f>
        <v>0</v>
      </c>
      <c r="AK169" s="12">
        <f>SUM(Gosforth:Ermelo!AK169)</f>
        <v>0</v>
      </c>
      <c r="AL169" s="12">
        <f>SUM(Gosforth:Ermelo!AL169)</f>
        <v>0</v>
      </c>
      <c r="AM169" s="12">
        <f>SUM(Gosforth:Ermelo!AM169)</f>
        <v>0</v>
      </c>
      <c r="AN169" s="12">
        <f>SUM(Gosforth:Ermelo!AN169)</f>
        <v>0</v>
      </c>
      <c r="AO169" s="12">
        <f>SUM(Gosforth:Ermelo!AO169)</f>
        <v>0</v>
      </c>
      <c r="AP169" s="12">
        <f>SUM(Gosforth:Ermelo!AP169)</f>
        <v>0</v>
      </c>
      <c r="AQ169" s="12">
        <f>SUM(Gosforth:Ermelo!AQ169)</f>
        <v>0</v>
      </c>
      <c r="AR169" s="12">
        <f>SUM(Gosforth:Ermelo!AR169)</f>
        <v>0</v>
      </c>
      <c r="AS169" s="13">
        <f>SUM(Gosforth:Ermelo!AS169)</f>
        <v>0</v>
      </c>
      <c r="AT169" s="14">
        <f>SUM(Gosforth:Ermelo!AT169)</f>
        <v>0</v>
      </c>
      <c r="AU169" s="12">
        <f>SUM(Gosforth:Ermelo!AU169)</f>
        <v>0</v>
      </c>
      <c r="AV169" s="12">
        <f>SUM(Gosforth:Ermelo!AV169)</f>
        <v>0</v>
      </c>
      <c r="AW169" s="12">
        <f>SUM(Gosforth:Ermelo!AW169)</f>
        <v>0</v>
      </c>
      <c r="AX169" s="12">
        <f>SUM(Gosforth:Ermelo!AX169)</f>
        <v>0</v>
      </c>
      <c r="AY169" s="12">
        <f>SUM(Gosforth:Ermelo!AY169)</f>
        <v>0</v>
      </c>
      <c r="AZ169" s="12">
        <f>SUM(Gosforth:Ermelo!AZ169)</f>
        <v>0</v>
      </c>
      <c r="BA169" s="12">
        <f>SUM(Gosforth:Ermelo!BA169)</f>
        <v>0</v>
      </c>
      <c r="BB169" s="12">
        <f>SUM(Gosforth:Ermelo!BB169)</f>
        <v>0</v>
      </c>
      <c r="BC169" s="12">
        <f>SUM(Gosforth:Ermelo!BC169)</f>
        <v>0</v>
      </c>
      <c r="BD169" s="12">
        <f>SUM(Gosforth:Ermelo!BD169)</f>
        <v>0</v>
      </c>
      <c r="BE169" s="13">
        <f>SUM(Gosforth:Ermelo!BE169)</f>
        <v>1000000</v>
      </c>
      <c r="BF169" s="14">
        <f>SUM(Gosforth:Ermelo!BF169)</f>
        <v>0</v>
      </c>
      <c r="BG169" s="12">
        <f>SUM(Gosforth:Ermelo!BG169)</f>
        <v>0</v>
      </c>
      <c r="BH169" s="12">
        <f>SUM(Gosforth:Ermelo!BH169)</f>
        <v>0</v>
      </c>
      <c r="BI169" s="12">
        <f>SUM(Gosforth:Ermelo!BI169)</f>
        <v>0</v>
      </c>
      <c r="BJ169" s="12">
        <f>SUM(Gosforth:Ermelo!BJ169)</f>
        <v>0</v>
      </c>
      <c r="BK169" s="12">
        <f>SUM(Gosforth:Ermelo!BK169)</f>
        <v>0</v>
      </c>
      <c r="BL169" s="12">
        <f>SUM(Gosforth:Ermelo!BL169)</f>
        <v>0</v>
      </c>
      <c r="BM169" s="12">
        <f>SUM(Gosforth:Ermelo!BM169)</f>
        <v>0</v>
      </c>
      <c r="BN169" s="12">
        <f>SUM(Gosforth:Ermelo!BN169)</f>
        <v>0</v>
      </c>
      <c r="BO169" s="12">
        <f>SUM(Gosforth:Ermelo!BO169)</f>
        <v>0</v>
      </c>
      <c r="BP169" s="12">
        <f>SUM(Gosforth:Ermelo!BP169)</f>
        <v>0</v>
      </c>
      <c r="BQ169" s="13">
        <f>SUM(Gosforth:Ermelo!BQ169)</f>
        <v>1000000</v>
      </c>
      <c r="BR169" s="14">
        <f>SUM(Gosforth:Ermelo!BR169)</f>
        <v>0</v>
      </c>
      <c r="BS169" s="12">
        <f>SUM(Gosforth:Ermelo!BS169)</f>
        <v>0</v>
      </c>
      <c r="BT169" s="12">
        <f>SUM(Gosforth:Ermelo!BT169)</f>
        <v>0</v>
      </c>
      <c r="BU169" s="12">
        <f>SUM(Gosforth:Ermelo!BU169)</f>
        <v>0</v>
      </c>
      <c r="BV169" s="12">
        <f>SUM(Gosforth:Ermelo!BV169)</f>
        <v>0</v>
      </c>
      <c r="BW169" s="12">
        <f>SUM(Gosforth:Ermelo!BW169)</f>
        <v>0</v>
      </c>
      <c r="BX169" s="12">
        <f>SUM(Gosforth:Ermelo!BX169)</f>
        <v>0</v>
      </c>
      <c r="BY169" s="12">
        <f>SUM(Gosforth:Ermelo!BY169)</f>
        <v>0</v>
      </c>
      <c r="BZ169" s="12">
        <f>SUM(Gosforth:Ermelo!BZ169)</f>
        <v>0</v>
      </c>
      <c r="CA169" s="12">
        <f>SUM(Gosforth:Ermelo!CA169)</f>
        <v>0</v>
      </c>
      <c r="CB169" s="12">
        <f>SUM(Gosforth:Ermelo!CB169)</f>
        <v>0</v>
      </c>
      <c r="CC169" s="13">
        <f>SUM(Gosforth:Ermelo!CC169)</f>
        <v>0</v>
      </c>
    </row>
    <row r="170" spans="1:82" s="28" customFormat="1" ht="15">
      <c r="A170" s="142"/>
      <c r="B170" s="63" t="s">
        <v>318</v>
      </c>
      <c r="C170" s="309" t="s">
        <v>319</v>
      </c>
      <c r="D170" s="75" t="s">
        <v>158</v>
      </c>
      <c r="E170" s="313">
        <f>SUM(Gosforth:Ermelo!E170)</f>
        <v>2000000</v>
      </c>
      <c r="F170" s="227" t="b">
        <f>(Gosforth!G170+Dalpark!G170+Leandra!G170+Trichardt!G170+Ermelo!G170)=G170</f>
        <v>1</v>
      </c>
      <c r="G170" s="122">
        <f t="shared" si="67"/>
        <v>0</v>
      </c>
      <c r="H170" s="120">
        <f>SUM(Gosforth:Ermelo!H170)</f>
        <v>0</v>
      </c>
      <c r="I170" s="13">
        <f>SUM(Gosforth:Ermelo!I170)</f>
        <v>0</v>
      </c>
      <c r="J170" s="120">
        <f>SUM(Gosforth:Ermelo!J170)</f>
        <v>0</v>
      </c>
      <c r="K170" s="12">
        <f>SUM(Gosforth:Ermelo!K170)</f>
        <v>0</v>
      </c>
      <c r="L170" s="12">
        <f>SUM(Gosforth:Ermelo!L170)</f>
        <v>0</v>
      </c>
      <c r="M170" s="12">
        <f>SUM(Gosforth:Ermelo!M170)</f>
        <v>0</v>
      </c>
      <c r="N170" s="12">
        <f>SUM(Gosforth:Ermelo!N170)</f>
        <v>0</v>
      </c>
      <c r="O170" s="12">
        <f>SUM(Gosforth:Ermelo!O170)</f>
        <v>0</v>
      </c>
      <c r="P170" s="12">
        <f>SUM(Gosforth:Ermelo!P170)</f>
        <v>0</v>
      </c>
      <c r="Q170" s="12">
        <f>SUM(Gosforth:Ermelo!Q170)</f>
        <v>0</v>
      </c>
      <c r="R170" s="12">
        <f>SUM(Gosforth:Ermelo!R170)</f>
        <v>0</v>
      </c>
      <c r="S170" s="12">
        <f>SUM(Gosforth:Ermelo!S170)</f>
        <v>0</v>
      </c>
      <c r="T170" s="12">
        <f>SUM(Gosforth:Ermelo!T170)</f>
        <v>0</v>
      </c>
      <c r="U170" s="13">
        <f>SUM(Gosforth:Ermelo!U170)</f>
        <v>0</v>
      </c>
      <c r="V170" s="14">
        <f>SUM(Gosforth:Ermelo!V170)</f>
        <v>0</v>
      </c>
      <c r="W170" s="12">
        <f>SUM(Gosforth:Ermelo!W170)</f>
        <v>0</v>
      </c>
      <c r="X170" s="12">
        <f>SUM(Gosforth:Ermelo!X170)</f>
        <v>0</v>
      </c>
      <c r="Y170" s="12">
        <f>SUM(Gosforth:Ermelo!Y170)</f>
        <v>0</v>
      </c>
      <c r="Z170" s="12">
        <f>SUM(Gosforth:Ermelo!Z170)</f>
        <v>0</v>
      </c>
      <c r="AA170" s="12">
        <f>SUM(Gosforth:Ermelo!AA170)</f>
        <v>0</v>
      </c>
      <c r="AB170" s="12">
        <f>SUM(Gosforth:Ermelo!AB170)</f>
        <v>0</v>
      </c>
      <c r="AC170" s="12">
        <f>SUM(Gosforth:Ermelo!AC170)</f>
        <v>0</v>
      </c>
      <c r="AD170" s="12">
        <f>SUM(Gosforth:Ermelo!AD170)</f>
        <v>0</v>
      </c>
      <c r="AE170" s="12">
        <f>SUM(Gosforth:Ermelo!AE170)</f>
        <v>0</v>
      </c>
      <c r="AF170" s="12">
        <f>SUM(Gosforth:Ermelo!AF170)</f>
        <v>0</v>
      </c>
      <c r="AG170" s="13">
        <f>SUM(Gosforth:Ermelo!AG170)</f>
        <v>0</v>
      </c>
      <c r="AH170" s="14">
        <f>SUM(Gosforth:Ermelo!AH170)</f>
        <v>0</v>
      </c>
      <c r="AI170" s="12">
        <f>SUM(Gosforth:Ermelo!AI170)</f>
        <v>0</v>
      </c>
      <c r="AJ170" s="12">
        <f>SUM(Gosforth:Ermelo!AJ170)</f>
        <v>0</v>
      </c>
      <c r="AK170" s="12">
        <f>SUM(Gosforth:Ermelo!AK170)</f>
        <v>0</v>
      </c>
      <c r="AL170" s="12">
        <f>SUM(Gosforth:Ermelo!AL170)</f>
        <v>0</v>
      </c>
      <c r="AM170" s="12">
        <f>SUM(Gosforth:Ermelo!AM170)</f>
        <v>0</v>
      </c>
      <c r="AN170" s="12">
        <f>SUM(Gosforth:Ermelo!AN170)</f>
        <v>0</v>
      </c>
      <c r="AO170" s="12">
        <f>SUM(Gosforth:Ermelo!AO170)</f>
        <v>0</v>
      </c>
      <c r="AP170" s="12">
        <f>SUM(Gosforth:Ermelo!AP170)</f>
        <v>0</v>
      </c>
      <c r="AQ170" s="12">
        <f>SUM(Gosforth:Ermelo!AQ170)</f>
        <v>0</v>
      </c>
      <c r="AR170" s="12">
        <f>SUM(Gosforth:Ermelo!AR170)</f>
        <v>0</v>
      </c>
      <c r="AS170" s="13">
        <f>SUM(Gosforth:Ermelo!AS170)</f>
        <v>0</v>
      </c>
      <c r="AT170" s="14">
        <f>SUM(Gosforth:Ermelo!AT170)</f>
        <v>0</v>
      </c>
      <c r="AU170" s="12">
        <f>SUM(Gosforth:Ermelo!AU170)</f>
        <v>0</v>
      </c>
      <c r="AV170" s="12">
        <f>SUM(Gosforth:Ermelo!AV170)</f>
        <v>0</v>
      </c>
      <c r="AW170" s="12">
        <f>SUM(Gosforth:Ermelo!AW170)</f>
        <v>0</v>
      </c>
      <c r="AX170" s="12">
        <f>SUM(Gosforth:Ermelo!AX170)</f>
        <v>0</v>
      </c>
      <c r="AY170" s="12">
        <f>SUM(Gosforth:Ermelo!AY170)</f>
        <v>0</v>
      </c>
      <c r="AZ170" s="12">
        <f>SUM(Gosforth:Ermelo!AZ170)</f>
        <v>0</v>
      </c>
      <c r="BA170" s="12">
        <f>SUM(Gosforth:Ermelo!BA170)</f>
        <v>0</v>
      </c>
      <c r="BB170" s="12">
        <f>SUM(Gosforth:Ermelo!BB170)</f>
        <v>0</v>
      </c>
      <c r="BC170" s="12">
        <f>SUM(Gosforth:Ermelo!BC170)</f>
        <v>0</v>
      </c>
      <c r="BD170" s="12">
        <f>SUM(Gosforth:Ermelo!BD170)</f>
        <v>0</v>
      </c>
      <c r="BE170" s="13">
        <f>SUM(Gosforth:Ermelo!BE170)</f>
        <v>0</v>
      </c>
      <c r="BF170" s="14">
        <f>SUM(Gosforth:Ermelo!BF170)</f>
        <v>0</v>
      </c>
      <c r="BG170" s="12">
        <f>SUM(Gosforth:Ermelo!BG170)</f>
        <v>0</v>
      </c>
      <c r="BH170" s="12">
        <f>SUM(Gosforth:Ermelo!BH170)</f>
        <v>0</v>
      </c>
      <c r="BI170" s="12">
        <f>SUM(Gosforth:Ermelo!BI170)</f>
        <v>0</v>
      </c>
      <c r="BJ170" s="12">
        <f>SUM(Gosforth:Ermelo!BJ170)</f>
        <v>0</v>
      </c>
      <c r="BK170" s="12">
        <f>SUM(Gosforth:Ermelo!BK170)</f>
        <v>0</v>
      </c>
      <c r="BL170" s="12">
        <f>SUM(Gosforth:Ermelo!BL170)</f>
        <v>0</v>
      </c>
      <c r="BM170" s="12">
        <f>SUM(Gosforth:Ermelo!BM170)</f>
        <v>0</v>
      </c>
      <c r="BN170" s="12">
        <f>SUM(Gosforth:Ermelo!BN170)</f>
        <v>0</v>
      </c>
      <c r="BO170" s="12">
        <f>SUM(Gosforth:Ermelo!BO170)</f>
        <v>0</v>
      </c>
      <c r="BP170" s="12">
        <f>SUM(Gosforth:Ermelo!BP170)</f>
        <v>0</v>
      </c>
      <c r="BQ170" s="13">
        <f>SUM(Gosforth:Ermelo!BQ170)</f>
        <v>0</v>
      </c>
      <c r="BR170" s="14">
        <f>SUM(Gosforth:Ermelo!BR170)</f>
        <v>0</v>
      </c>
      <c r="BS170" s="12">
        <f>SUM(Gosforth:Ermelo!BS170)</f>
        <v>0</v>
      </c>
      <c r="BT170" s="12">
        <f>SUM(Gosforth:Ermelo!BT170)</f>
        <v>0</v>
      </c>
      <c r="BU170" s="12">
        <f>SUM(Gosforth:Ermelo!BU170)</f>
        <v>0</v>
      </c>
      <c r="BV170" s="12">
        <f>SUM(Gosforth:Ermelo!BV170)</f>
        <v>0</v>
      </c>
      <c r="BW170" s="12">
        <f>SUM(Gosforth:Ermelo!BW170)</f>
        <v>0</v>
      </c>
      <c r="BX170" s="12">
        <f>SUM(Gosforth:Ermelo!BX170)</f>
        <v>0</v>
      </c>
      <c r="BY170" s="12">
        <f>SUM(Gosforth:Ermelo!BY170)</f>
        <v>0</v>
      </c>
      <c r="BZ170" s="12">
        <f>SUM(Gosforth:Ermelo!BZ170)</f>
        <v>0</v>
      </c>
      <c r="CA170" s="12">
        <f>SUM(Gosforth:Ermelo!CA170)</f>
        <v>0</v>
      </c>
      <c r="CB170" s="12">
        <f>SUM(Gosforth:Ermelo!CB170)</f>
        <v>0</v>
      </c>
      <c r="CC170" s="13">
        <f>SUM(Gosforth:Ermelo!CC170)</f>
        <v>0</v>
      </c>
      <c r="CD170"/>
    </row>
    <row r="171" spans="1:82" ht="30">
      <c r="A171" s="17"/>
      <c r="B171" s="61" t="s">
        <v>320</v>
      </c>
      <c r="C171" s="66" t="str">
        <f>"Provision for the design, modification, development, integration and installation to enable the Toll System to interface with to the Employer's MIS - Provisional Sum ("&amp; TEXT(G171,"# ### ###") &amp;")"</f>
        <v>Provision for the design, modification, development, integration and installation to enable the Toll System to interface with to the Employer's MIS - Provisional Sum (2 500 000)</v>
      </c>
      <c r="D171" s="74" t="s">
        <v>156</v>
      </c>
      <c r="E171" s="74">
        <f>SUM(Gosforth:Ermelo!E171)</f>
        <v>5</v>
      </c>
      <c r="F171" s="227" t="b">
        <f>(Gosforth!G171+Dalpark!G171+Leandra!G171+Trichardt!G171+Ermelo!G171)=G171</f>
        <v>1</v>
      </c>
      <c r="G171" s="122">
        <f t="shared" si="67"/>
        <v>2500000</v>
      </c>
      <c r="H171" s="120">
        <f>SUM(Gosforth:Ermelo!H171)</f>
        <v>0</v>
      </c>
      <c r="I171" s="13">
        <f>SUM(Gosforth:Ermelo!I171)</f>
        <v>0</v>
      </c>
      <c r="J171" s="120">
        <f>SUM(Gosforth:Ermelo!J171)</f>
        <v>0</v>
      </c>
      <c r="K171" s="12">
        <f>SUM(Gosforth:Ermelo!K171)</f>
        <v>0</v>
      </c>
      <c r="L171" s="12">
        <f>SUM(Gosforth:Ermelo!L171)</f>
        <v>0</v>
      </c>
      <c r="M171" s="12">
        <f>SUM(Gosforth:Ermelo!M171)</f>
        <v>0</v>
      </c>
      <c r="N171" s="12">
        <f>SUM(Gosforth:Ermelo!N171)</f>
        <v>0</v>
      </c>
      <c r="O171" s="12">
        <f>SUM(Gosforth:Ermelo!O171)</f>
        <v>0</v>
      </c>
      <c r="P171" s="12">
        <f>SUM(Gosforth:Ermelo!P171)</f>
        <v>0</v>
      </c>
      <c r="Q171" s="12">
        <f>SUM(Gosforth:Ermelo!Q171)</f>
        <v>0</v>
      </c>
      <c r="R171" s="12">
        <f>SUM(Gosforth:Ermelo!R171)</f>
        <v>0</v>
      </c>
      <c r="S171" s="12">
        <f>SUM(Gosforth:Ermelo!S171)</f>
        <v>0</v>
      </c>
      <c r="T171" s="12">
        <f>SUM(Gosforth:Ermelo!T171)</f>
        <v>0</v>
      </c>
      <c r="U171" s="13">
        <f>SUM(Gosforth:Ermelo!U171)</f>
        <v>0</v>
      </c>
      <c r="V171" s="14">
        <f>SUM(Gosforth:Ermelo!V171)</f>
        <v>0</v>
      </c>
      <c r="W171" s="12">
        <f>SUM(Gosforth:Ermelo!W171)</f>
        <v>0</v>
      </c>
      <c r="X171" s="12">
        <f>SUM(Gosforth:Ermelo!X171)</f>
        <v>0</v>
      </c>
      <c r="Y171" s="12">
        <f>SUM(Gosforth:Ermelo!Y171)</f>
        <v>0</v>
      </c>
      <c r="Z171" s="12">
        <f>SUM(Gosforth:Ermelo!Z171)</f>
        <v>0</v>
      </c>
      <c r="AA171" s="12">
        <f>SUM(Gosforth:Ermelo!AA171)</f>
        <v>0</v>
      </c>
      <c r="AB171" s="12">
        <f>SUM(Gosforth:Ermelo!AB171)</f>
        <v>0</v>
      </c>
      <c r="AC171" s="12">
        <f>SUM(Gosforth:Ermelo!AC171)</f>
        <v>0</v>
      </c>
      <c r="AD171" s="12">
        <f>SUM(Gosforth:Ermelo!AD171)</f>
        <v>0</v>
      </c>
      <c r="AE171" s="12">
        <f>SUM(Gosforth:Ermelo!AE171)</f>
        <v>0</v>
      </c>
      <c r="AF171" s="12">
        <f>SUM(Gosforth:Ermelo!AF171)</f>
        <v>0</v>
      </c>
      <c r="AG171" s="13">
        <f>SUM(Gosforth:Ermelo!AG171)</f>
        <v>0</v>
      </c>
      <c r="AH171" s="14">
        <f>SUM(Gosforth:Ermelo!AH171)</f>
        <v>0</v>
      </c>
      <c r="AI171" s="12">
        <f>SUM(Gosforth:Ermelo!AI171)</f>
        <v>0</v>
      </c>
      <c r="AJ171" s="12">
        <f>SUM(Gosforth:Ermelo!AJ171)</f>
        <v>0</v>
      </c>
      <c r="AK171" s="12">
        <f>SUM(Gosforth:Ermelo!AK171)</f>
        <v>0</v>
      </c>
      <c r="AL171" s="12">
        <f>SUM(Gosforth:Ermelo!AL171)</f>
        <v>0</v>
      </c>
      <c r="AM171" s="12">
        <f>SUM(Gosforth:Ermelo!AM171)</f>
        <v>0</v>
      </c>
      <c r="AN171" s="12">
        <f>SUM(Gosforth:Ermelo!AN171)</f>
        <v>0</v>
      </c>
      <c r="AO171" s="12">
        <f>SUM(Gosforth:Ermelo!AO171)</f>
        <v>0</v>
      </c>
      <c r="AP171" s="12">
        <f>SUM(Gosforth:Ermelo!AP171)</f>
        <v>0</v>
      </c>
      <c r="AQ171" s="12">
        <f>SUM(Gosforth:Ermelo!AQ171)</f>
        <v>0</v>
      </c>
      <c r="AR171" s="12">
        <f>SUM(Gosforth:Ermelo!AR171)</f>
        <v>0</v>
      </c>
      <c r="AS171" s="13">
        <f>SUM(Gosforth:Ermelo!AS171)</f>
        <v>0</v>
      </c>
      <c r="AT171" s="14">
        <f>SUM(Gosforth:Ermelo!AT171)</f>
        <v>0</v>
      </c>
      <c r="AU171" s="12">
        <f>SUM(Gosforth:Ermelo!AU171)</f>
        <v>0</v>
      </c>
      <c r="AV171" s="12">
        <f>SUM(Gosforth:Ermelo!AV171)</f>
        <v>0</v>
      </c>
      <c r="AW171" s="12">
        <f>SUM(Gosforth:Ermelo!AW171)</f>
        <v>0</v>
      </c>
      <c r="AX171" s="12">
        <f>SUM(Gosforth:Ermelo!AX171)</f>
        <v>0</v>
      </c>
      <c r="AY171" s="12">
        <f>SUM(Gosforth:Ermelo!AY171)</f>
        <v>0</v>
      </c>
      <c r="AZ171" s="12">
        <f>SUM(Gosforth:Ermelo!AZ171)</f>
        <v>0</v>
      </c>
      <c r="BA171" s="12">
        <f>SUM(Gosforth:Ermelo!BA171)</f>
        <v>0</v>
      </c>
      <c r="BB171" s="12">
        <f>SUM(Gosforth:Ermelo!BB171)</f>
        <v>0</v>
      </c>
      <c r="BC171" s="12">
        <f>SUM(Gosforth:Ermelo!BC171)</f>
        <v>0</v>
      </c>
      <c r="BD171" s="12">
        <f>SUM(Gosforth:Ermelo!BD171)</f>
        <v>0</v>
      </c>
      <c r="BE171" s="13">
        <f>SUM(Gosforth:Ermelo!BE171)</f>
        <v>0</v>
      </c>
      <c r="BF171" s="14">
        <f>SUM(Gosforth:Ermelo!BF171)</f>
        <v>0</v>
      </c>
      <c r="BG171" s="12">
        <f>SUM(Gosforth:Ermelo!BG171)</f>
        <v>0</v>
      </c>
      <c r="BH171" s="12">
        <f>SUM(Gosforth:Ermelo!BH171)</f>
        <v>0</v>
      </c>
      <c r="BI171" s="12">
        <f>SUM(Gosforth:Ermelo!BI171)</f>
        <v>0</v>
      </c>
      <c r="BJ171" s="12">
        <f>SUM(Gosforth:Ermelo!BJ171)</f>
        <v>0</v>
      </c>
      <c r="BK171" s="12">
        <f>SUM(Gosforth:Ermelo!BK171)</f>
        <v>0</v>
      </c>
      <c r="BL171" s="12">
        <f>SUM(Gosforth:Ermelo!BL171)</f>
        <v>0</v>
      </c>
      <c r="BM171" s="12">
        <f>SUM(Gosforth:Ermelo!BM171)</f>
        <v>0</v>
      </c>
      <c r="BN171" s="12">
        <f>SUM(Gosforth:Ermelo!BN171)</f>
        <v>0</v>
      </c>
      <c r="BO171" s="12">
        <f>SUM(Gosforth:Ermelo!BO171)</f>
        <v>0</v>
      </c>
      <c r="BP171" s="12">
        <f>SUM(Gosforth:Ermelo!BP171)</f>
        <v>0</v>
      </c>
      <c r="BQ171" s="13">
        <f>SUM(Gosforth:Ermelo!BQ171)</f>
        <v>1250000</v>
      </c>
      <c r="BR171" s="14">
        <f>SUM(Gosforth:Ermelo!BR171)</f>
        <v>0</v>
      </c>
      <c r="BS171" s="12">
        <f>SUM(Gosforth:Ermelo!BS171)</f>
        <v>0</v>
      </c>
      <c r="BT171" s="12">
        <f>SUM(Gosforth:Ermelo!BT171)</f>
        <v>0</v>
      </c>
      <c r="BU171" s="12">
        <f>SUM(Gosforth:Ermelo!BU171)</f>
        <v>0</v>
      </c>
      <c r="BV171" s="12">
        <f>SUM(Gosforth:Ermelo!BV171)</f>
        <v>0</v>
      </c>
      <c r="BW171" s="12">
        <f>SUM(Gosforth:Ermelo!BW171)</f>
        <v>0</v>
      </c>
      <c r="BX171" s="12">
        <f>SUM(Gosforth:Ermelo!BX171)</f>
        <v>0</v>
      </c>
      <c r="BY171" s="12">
        <f>SUM(Gosforth:Ermelo!BY171)</f>
        <v>0</v>
      </c>
      <c r="BZ171" s="12">
        <f>SUM(Gosforth:Ermelo!BZ171)</f>
        <v>0</v>
      </c>
      <c r="CA171" s="12">
        <f>SUM(Gosforth:Ermelo!CA171)</f>
        <v>0</v>
      </c>
      <c r="CB171" s="12">
        <f>SUM(Gosforth:Ermelo!CB171)</f>
        <v>0</v>
      </c>
      <c r="CC171" s="13">
        <f>SUM(Gosforth:Ermelo!CC171)</f>
        <v>1250000</v>
      </c>
    </row>
    <row r="172" spans="1:82" ht="15">
      <c r="A172" s="17"/>
      <c r="B172" s="279" t="s">
        <v>321</v>
      </c>
      <c r="C172" s="65" t="s">
        <v>322</v>
      </c>
      <c r="D172" s="75" t="s">
        <v>158</v>
      </c>
      <c r="E172" s="313">
        <f>SUM(Gosforth:Ermelo!E172)</f>
        <v>2500000</v>
      </c>
      <c r="F172" s="227" t="b">
        <f>(Gosforth!G172+Dalpark!G172+Leandra!G172+Trichardt!G172+Ermelo!G172)=G172</f>
        <v>1</v>
      </c>
      <c r="G172" s="122">
        <f t="shared" si="67"/>
        <v>0</v>
      </c>
      <c r="H172" s="120">
        <f>SUM(Gosforth:Ermelo!H172)</f>
        <v>0</v>
      </c>
      <c r="I172" s="13">
        <f>SUM(Gosforth:Ermelo!I172)</f>
        <v>0</v>
      </c>
      <c r="J172" s="120">
        <f>SUM(Gosforth:Ermelo!J172)</f>
        <v>0</v>
      </c>
      <c r="K172" s="12">
        <f>SUM(Gosforth:Ermelo!K172)</f>
        <v>0</v>
      </c>
      <c r="L172" s="12">
        <f>SUM(Gosforth:Ermelo!L172)</f>
        <v>0</v>
      </c>
      <c r="M172" s="12">
        <f>SUM(Gosforth:Ermelo!M172)</f>
        <v>0</v>
      </c>
      <c r="N172" s="12">
        <f>SUM(Gosforth:Ermelo!N172)</f>
        <v>0</v>
      </c>
      <c r="O172" s="12">
        <f>SUM(Gosforth:Ermelo!O172)</f>
        <v>0</v>
      </c>
      <c r="P172" s="12">
        <f>SUM(Gosforth:Ermelo!P172)</f>
        <v>0</v>
      </c>
      <c r="Q172" s="12">
        <f>SUM(Gosforth:Ermelo!Q172)</f>
        <v>0</v>
      </c>
      <c r="R172" s="12">
        <f>SUM(Gosforth:Ermelo!R172)</f>
        <v>0</v>
      </c>
      <c r="S172" s="12">
        <f>SUM(Gosforth:Ermelo!S172)</f>
        <v>0</v>
      </c>
      <c r="T172" s="12">
        <f>SUM(Gosforth:Ermelo!T172)</f>
        <v>0</v>
      </c>
      <c r="U172" s="13">
        <f>SUM(Gosforth:Ermelo!U172)</f>
        <v>0</v>
      </c>
      <c r="V172" s="14">
        <f>SUM(Gosforth:Ermelo!V172)</f>
        <v>0</v>
      </c>
      <c r="W172" s="12">
        <f>SUM(Gosforth:Ermelo!W172)</f>
        <v>0</v>
      </c>
      <c r="X172" s="12">
        <f>SUM(Gosforth:Ermelo!X172)</f>
        <v>0</v>
      </c>
      <c r="Y172" s="12">
        <f>SUM(Gosforth:Ermelo!Y172)</f>
        <v>0</v>
      </c>
      <c r="Z172" s="12">
        <f>SUM(Gosforth:Ermelo!Z172)</f>
        <v>0</v>
      </c>
      <c r="AA172" s="12">
        <f>SUM(Gosforth:Ermelo!AA172)</f>
        <v>0</v>
      </c>
      <c r="AB172" s="12">
        <f>SUM(Gosforth:Ermelo!AB172)</f>
        <v>0</v>
      </c>
      <c r="AC172" s="12">
        <f>SUM(Gosforth:Ermelo!AC172)</f>
        <v>0</v>
      </c>
      <c r="AD172" s="12">
        <f>SUM(Gosforth:Ermelo!AD172)</f>
        <v>0</v>
      </c>
      <c r="AE172" s="12">
        <f>SUM(Gosforth:Ermelo!AE172)</f>
        <v>0</v>
      </c>
      <c r="AF172" s="12">
        <f>SUM(Gosforth:Ermelo!AF172)</f>
        <v>0</v>
      </c>
      <c r="AG172" s="13">
        <f>SUM(Gosforth:Ermelo!AG172)</f>
        <v>0</v>
      </c>
      <c r="AH172" s="14">
        <f>SUM(Gosforth:Ermelo!AH172)</f>
        <v>0</v>
      </c>
      <c r="AI172" s="12">
        <f>SUM(Gosforth:Ermelo!AI172)</f>
        <v>0</v>
      </c>
      <c r="AJ172" s="12">
        <f>SUM(Gosforth:Ermelo!AJ172)</f>
        <v>0</v>
      </c>
      <c r="AK172" s="12">
        <f>SUM(Gosforth:Ermelo!AK172)</f>
        <v>0</v>
      </c>
      <c r="AL172" s="12">
        <f>SUM(Gosforth:Ermelo!AL172)</f>
        <v>0</v>
      </c>
      <c r="AM172" s="12">
        <f>SUM(Gosforth:Ermelo!AM172)</f>
        <v>0</v>
      </c>
      <c r="AN172" s="12">
        <f>SUM(Gosforth:Ermelo!AN172)</f>
        <v>0</v>
      </c>
      <c r="AO172" s="12">
        <f>SUM(Gosforth:Ermelo!AO172)</f>
        <v>0</v>
      </c>
      <c r="AP172" s="12">
        <f>SUM(Gosforth:Ermelo!AP172)</f>
        <v>0</v>
      </c>
      <c r="AQ172" s="12">
        <f>SUM(Gosforth:Ermelo!AQ172)</f>
        <v>0</v>
      </c>
      <c r="AR172" s="12">
        <f>SUM(Gosforth:Ermelo!AR172)</f>
        <v>0</v>
      </c>
      <c r="AS172" s="13">
        <f>SUM(Gosforth:Ermelo!AS172)</f>
        <v>0</v>
      </c>
      <c r="AT172" s="14">
        <f>SUM(Gosforth:Ermelo!AT172)</f>
        <v>0</v>
      </c>
      <c r="AU172" s="12">
        <f>SUM(Gosforth:Ermelo!AU172)</f>
        <v>0</v>
      </c>
      <c r="AV172" s="12">
        <f>SUM(Gosforth:Ermelo!AV172)</f>
        <v>0</v>
      </c>
      <c r="AW172" s="12">
        <f>SUM(Gosforth:Ermelo!AW172)</f>
        <v>0</v>
      </c>
      <c r="AX172" s="12">
        <f>SUM(Gosforth:Ermelo!AX172)</f>
        <v>0</v>
      </c>
      <c r="AY172" s="12">
        <f>SUM(Gosforth:Ermelo!AY172)</f>
        <v>0</v>
      </c>
      <c r="AZ172" s="12">
        <f>SUM(Gosforth:Ermelo!AZ172)</f>
        <v>0</v>
      </c>
      <c r="BA172" s="12">
        <f>SUM(Gosforth:Ermelo!BA172)</f>
        <v>0</v>
      </c>
      <c r="BB172" s="12">
        <f>SUM(Gosforth:Ermelo!BB172)</f>
        <v>0</v>
      </c>
      <c r="BC172" s="12">
        <f>SUM(Gosforth:Ermelo!BC172)</f>
        <v>0</v>
      </c>
      <c r="BD172" s="12">
        <f>SUM(Gosforth:Ermelo!BD172)</f>
        <v>0</v>
      </c>
      <c r="BE172" s="13">
        <f>SUM(Gosforth:Ermelo!BE172)</f>
        <v>0</v>
      </c>
      <c r="BF172" s="14">
        <f>SUM(Gosforth:Ermelo!BF172)</f>
        <v>0</v>
      </c>
      <c r="BG172" s="12">
        <f>SUM(Gosforth:Ermelo!BG172)</f>
        <v>0</v>
      </c>
      <c r="BH172" s="12">
        <f>SUM(Gosforth:Ermelo!BH172)</f>
        <v>0</v>
      </c>
      <c r="BI172" s="12">
        <f>SUM(Gosforth:Ermelo!BI172)</f>
        <v>0</v>
      </c>
      <c r="BJ172" s="12">
        <f>SUM(Gosforth:Ermelo!BJ172)</f>
        <v>0</v>
      </c>
      <c r="BK172" s="12">
        <f>SUM(Gosforth:Ermelo!BK172)</f>
        <v>0</v>
      </c>
      <c r="BL172" s="12">
        <f>SUM(Gosforth:Ermelo!BL172)</f>
        <v>0</v>
      </c>
      <c r="BM172" s="12">
        <f>SUM(Gosforth:Ermelo!BM172)</f>
        <v>0</v>
      </c>
      <c r="BN172" s="12">
        <f>SUM(Gosforth:Ermelo!BN172)</f>
        <v>0</v>
      </c>
      <c r="BO172" s="12">
        <f>SUM(Gosforth:Ermelo!BO172)</f>
        <v>0</v>
      </c>
      <c r="BP172" s="12">
        <f>SUM(Gosforth:Ermelo!BP172)</f>
        <v>0</v>
      </c>
      <c r="BQ172" s="13">
        <f>SUM(Gosforth:Ermelo!BQ172)</f>
        <v>0</v>
      </c>
      <c r="BR172" s="14">
        <f>SUM(Gosforth:Ermelo!BR172)</f>
        <v>0</v>
      </c>
      <c r="BS172" s="12">
        <f>SUM(Gosforth:Ermelo!BS172)</f>
        <v>0</v>
      </c>
      <c r="BT172" s="12">
        <f>SUM(Gosforth:Ermelo!BT172)</f>
        <v>0</v>
      </c>
      <c r="BU172" s="12">
        <f>SUM(Gosforth:Ermelo!BU172)</f>
        <v>0</v>
      </c>
      <c r="BV172" s="12">
        <f>SUM(Gosforth:Ermelo!BV172)</f>
        <v>0</v>
      </c>
      <c r="BW172" s="12">
        <f>SUM(Gosforth:Ermelo!BW172)</f>
        <v>0</v>
      </c>
      <c r="BX172" s="12">
        <f>SUM(Gosforth:Ermelo!BX172)</f>
        <v>0</v>
      </c>
      <c r="BY172" s="12">
        <f>SUM(Gosforth:Ermelo!BY172)</f>
        <v>0</v>
      </c>
      <c r="BZ172" s="12">
        <f>SUM(Gosforth:Ermelo!BZ172)</f>
        <v>0</v>
      </c>
      <c r="CA172" s="12">
        <f>SUM(Gosforth:Ermelo!CA172)</f>
        <v>0</v>
      </c>
      <c r="CB172" s="12">
        <f>SUM(Gosforth:Ermelo!CB172)</f>
        <v>0</v>
      </c>
      <c r="CC172" s="13">
        <f>SUM(Gosforth:Ermelo!CC172)</f>
        <v>0</v>
      </c>
    </row>
    <row r="173" spans="1:82" ht="12.75" customHeight="1">
      <c r="B173" s="30"/>
      <c r="C173" s="31"/>
      <c r="D173" s="76"/>
      <c r="E173" s="76"/>
      <c r="F173" s="227" t="b">
        <f>(Gosforth!G173+Dalpark!G173+Leandra!G173+Trichardt!G173+Ermelo!G173)=G173</f>
        <v>1</v>
      </c>
      <c r="G173" s="171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</row>
    <row r="174" spans="1:82" ht="12.75" customHeight="1">
      <c r="B174" s="53" t="s">
        <v>323</v>
      </c>
      <c r="C174" s="54" t="s">
        <v>324</v>
      </c>
      <c r="D174" s="70"/>
      <c r="E174" s="70"/>
      <c r="F174" s="227" t="b">
        <f>(Gosforth!G174+Dalpark!G174+Leandra!G174+Trichardt!G174+Ermelo!G174)=G174</f>
        <v>1</v>
      </c>
      <c r="G174" s="168">
        <f t="shared" ref="G174:AL174" si="68">SUM(G175:G207)</f>
        <v>4000000</v>
      </c>
      <c r="H174" s="130">
        <f t="shared" si="68"/>
        <v>0</v>
      </c>
      <c r="I174" s="26">
        <f t="shared" si="68"/>
        <v>0</v>
      </c>
      <c r="J174" s="130">
        <f t="shared" si="68"/>
        <v>0</v>
      </c>
      <c r="K174" s="25">
        <f t="shared" si="68"/>
        <v>0</v>
      </c>
      <c r="L174" s="25">
        <f t="shared" si="68"/>
        <v>0</v>
      </c>
      <c r="M174" s="25">
        <f t="shared" si="68"/>
        <v>0</v>
      </c>
      <c r="N174" s="25">
        <f t="shared" si="68"/>
        <v>0</v>
      </c>
      <c r="O174" s="25">
        <f t="shared" si="68"/>
        <v>0</v>
      </c>
      <c r="P174" s="25">
        <f t="shared" si="68"/>
        <v>0</v>
      </c>
      <c r="Q174" s="25">
        <f t="shared" si="68"/>
        <v>0</v>
      </c>
      <c r="R174" s="25">
        <f t="shared" si="68"/>
        <v>0</v>
      </c>
      <c r="S174" s="25">
        <f t="shared" si="68"/>
        <v>0</v>
      </c>
      <c r="T174" s="25">
        <f t="shared" si="68"/>
        <v>0</v>
      </c>
      <c r="U174" s="26">
        <f t="shared" si="68"/>
        <v>666666.74</v>
      </c>
      <c r="V174" s="27">
        <f t="shared" si="68"/>
        <v>0</v>
      </c>
      <c r="W174" s="25">
        <f t="shared" si="68"/>
        <v>0</v>
      </c>
      <c r="X174" s="25">
        <f t="shared" si="68"/>
        <v>0</v>
      </c>
      <c r="Y174" s="25">
        <f t="shared" si="68"/>
        <v>0</v>
      </c>
      <c r="Z174" s="25">
        <f t="shared" si="68"/>
        <v>0</v>
      </c>
      <c r="AA174" s="25">
        <f t="shared" si="68"/>
        <v>0</v>
      </c>
      <c r="AB174" s="25">
        <f t="shared" si="68"/>
        <v>0</v>
      </c>
      <c r="AC174" s="25">
        <f t="shared" si="68"/>
        <v>0</v>
      </c>
      <c r="AD174" s="25">
        <f t="shared" si="68"/>
        <v>0</v>
      </c>
      <c r="AE174" s="25">
        <f t="shared" si="68"/>
        <v>0</v>
      </c>
      <c r="AF174" s="25">
        <f t="shared" si="68"/>
        <v>0</v>
      </c>
      <c r="AG174" s="26">
        <f t="shared" si="68"/>
        <v>666666.74</v>
      </c>
      <c r="AH174" s="27">
        <f t="shared" si="68"/>
        <v>0</v>
      </c>
      <c r="AI174" s="25">
        <f t="shared" si="68"/>
        <v>0</v>
      </c>
      <c r="AJ174" s="25">
        <f t="shared" si="68"/>
        <v>0</v>
      </c>
      <c r="AK174" s="25">
        <f t="shared" si="68"/>
        <v>0</v>
      </c>
      <c r="AL174" s="25">
        <f t="shared" si="68"/>
        <v>0</v>
      </c>
      <c r="AM174" s="25">
        <f t="shared" ref="AM174:BR174" si="69">SUM(AM175:AM207)</f>
        <v>0</v>
      </c>
      <c r="AN174" s="25">
        <f t="shared" si="69"/>
        <v>0</v>
      </c>
      <c r="AO174" s="25">
        <f t="shared" si="69"/>
        <v>0</v>
      </c>
      <c r="AP174" s="25">
        <f t="shared" si="69"/>
        <v>0</v>
      </c>
      <c r="AQ174" s="25">
        <f t="shared" si="69"/>
        <v>0</v>
      </c>
      <c r="AR174" s="25">
        <f t="shared" si="69"/>
        <v>0</v>
      </c>
      <c r="AS174" s="26">
        <f t="shared" si="69"/>
        <v>666666.74</v>
      </c>
      <c r="AT174" s="27">
        <f t="shared" si="69"/>
        <v>0</v>
      </c>
      <c r="AU174" s="25">
        <f t="shared" si="69"/>
        <v>0</v>
      </c>
      <c r="AV174" s="25">
        <f t="shared" si="69"/>
        <v>0</v>
      </c>
      <c r="AW174" s="25">
        <f t="shared" si="69"/>
        <v>0</v>
      </c>
      <c r="AX174" s="25">
        <f t="shared" si="69"/>
        <v>0</v>
      </c>
      <c r="AY174" s="25">
        <f t="shared" si="69"/>
        <v>0</v>
      </c>
      <c r="AZ174" s="25">
        <f t="shared" si="69"/>
        <v>0</v>
      </c>
      <c r="BA174" s="25">
        <f t="shared" si="69"/>
        <v>0</v>
      </c>
      <c r="BB174" s="25">
        <f t="shared" si="69"/>
        <v>0</v>
      </c>
      <c r="BC174" s="25">
        <f t="shared" si="69"/>
        <v>0</v>
      </c>
      <c r="BD174" s="25">
        <f t="shared" si="69"/>
        <v>0</v>
      </c>
      <c r="BE174" s="26">
        <f t="shared" si="69"/>
        <v>666666.74</v>
      </c>
      <c r="BF174" s="27">
        <f t="shared" si="69"/>
        <v>0</v>
      </c>
      <c r="BG174" s="25">
        <f t="shared" si="69"/>
        <v>0</v>
      </c>
      <c r="BH174" s="25">
        <f t="shared" si="69"/>
        <v>0</v>
      </c>
      <c r="BI174" s="25">
        <f t="shared" si="69"/>
        <v>0</v>
      </c>
      <c r="BJ174" s="25">
        <f t="shared" si="69"/>
        <v>0</v>
      </c>
      <c r="BK174" s="25">
        <f t="shared" si="69"/>
        <v>0</v>
      </c>
      <c r="BL174" s="25">
        <f t="shared" si="69"/>
        <v>0</v>
      </c>
      <c r="BM174" s="25">
        <f t="shared" si="69"/>
        <v>0</v>
      </c>
      <c r="BN174" s="25">
        <f t="shared" si="69"/>
        <v>0</v>
      </c>
      <c r="BO174" s="25">
        <f t="shared" si="69"/>
        <v>0</v>
      </c>
      <c r="BP174" s="25">
        <f t="shared" si="69"/>
        <v>0</v>
      </c>
      <c r="BQ174" s="26">
        <f t="shared" si="69"/>
        <v>666666.74</v>
      </c>
      <c r="BR174" s="27">
        <f t="shared" si="69"/>
        <v>0</v>
      </c>
      <c r="BS174" s="25">
        <f t="shared" ref="BS174:CC174" si="70">SUM(BS175:BS207)</f>
        <v>0</v>
      </c>
      <c r="BT174" s="25">
        <f t="shared" si="70"/>
        <v>0</v>
      </c>
      <c r="BU174" s="25">
        <f t="shared" si="70"/>
        <v>0</v>
      </c>
      <c r="BV174" s="25">
        <f t="shared" si="70"/>
        <v>0</v>
      </c>
      <c r="BW174" s="25">
        <f t="shared" si="70"/>
        <v>0</v>
      </c>
      <c r="BX174" s="25">
        <f t="shared" si="70"/>
        <v>0</v>
      </c>
      <c r="BY174" s="25">
        <f t="shared" si="70"/>
        <v>0</v>
      </c>
      <c r="BZ174" s="25">
        <f t="shared" si="70"/>
        <v>0</v>
      </c>
      <c r="CA174" s="25">
        <f t="shared" si="70"/>
        <v>0</v>
      </c>
      <c r="CB174" s="25">
        <f t="shared" si="70"/>
        <v>0</v>
      </c>
      <c r="CC174" s="26">
        <f t="shared" si="70"/>
        <v>666666.30000000005</v>
      </c>
    </row>
    <row r="175" spans="1:82" ht="15">
      <c r="B175" s="182" t="s">
        <v>325</v>
      </c>
      <c r="C175" s="183" t="s">
        <v>326</v>
      </c>
      <c r="D175" s="186" t="s">
        <v>327</v>
      </c>
      <c r="E175" s="186">
        <f>SUM(Gosforth:Ermelo!E175)</f>
        <v>5</v>
      </c>
      <c r="F175" s="227" t="b">
        <f>(Gosforth!G175+Dalpark!G175+Leandra!G175+Trichardt!G175+Ermelo!G175)=G175</f>
        <v>1</v>
      </c>
      <c r="G175" s="122">
        <f t="shared" ref="G175:G207" si="71">+SUM(H175:CC175)</f>
        <v>2000000</v>
      </c>
      <c r="H175" s="120">
        <f>SUM(Gosforth:Ermelo!H175)</f>
        <v>0</v>
      </c>
      <c r="I175" s="13">
        <f>SUM(Gosforth:Ermelo!I175)</f>
        <v>0</v>
      </c>
      <c r="J175" s="120">
        <f>SUM(Gosforth:Ermelo!J175)</f>
        <v>0</v>
      </c>
      <c r="K175" s="12">
        <f>SUM(Gosforth:Ermelo!K175)</f>
        <v>0</v>
      </c>
      <c r="L175" s="12">
        <f>SUM(Gosforth:Ermelo!L175)</f>
        <v>0</v>
      </c>
      <c r="M175" s="12">
        <f>SUM(Gosforth:Ermelo!M175)</f>
        <v>0</v>
      </c>
      <c r="N175" s="12">
        <f>SUM(Gosforth:Ermelo!N175)</f>
        <v>0</v>
      </c>
      <c r="O175" s="12">
        <f>SUM(Gosforth:Ermelo!O175)</f>
        <v>0</v>
      </c>
      <c r="P175" s="12">
        <f>SUM(Gosforth:Ermelo!P175)</f>
        <v>0</v>
      </c>
      <c r="Q175" s="12">
        <f>SUM(Gosforth:Ermelo!Q175)</f>
        <v>0</v>
      </c>
      <c r="R175" s="12">
        <f>SUM(Gosforth:Ermelo!R175)</f>
        <v>0</v>
      </c>
      <c r="S175" s="12">
        <f>SUM(Gosforth:Ermelo!S175)</f>
        <v>0</v>
      </c>
      <c r="T175" s="12">
        <f>SUM(Gosforth:Ermelo!T175)</f>
        <v>0</v>
      </c>
      <c r="U175" s="13">
        <f>SUM(Gosforth:Ermelo!U175)</f>
        <v>333333.34000000003</v>
      </c>
      <c r="V175" s="14">
        <f>SUM(Gosforth:Ermelo!V175)</f>
        <v>0</v>
      </c>
      <c r="W175" s="12">
        <f>SUM(Gosforth:Ermelo!W175)</f>
        <v>0</v>
      </c>
      <c r="X175" s="12">
        <f>SUM(Gosforth:Ermelo!X175)</f>
        <v>0</v>
      </c>
      <c r="Y175" s="12">
        <f>SUM(Gosforth:Ermelo!Y175)</f>
        <v>0</v>
      </c>
      <c r="Z175" s="12">
        <f>SUM(Gosforth:Ermelo!Z175)</f>
        <v>0</v>
      </c>
      <c r="AA175" s="12">
        <f>SUM(Gosforth:Ermelo!AA175)</f>
        <v>0</v>
      </c>
      <c r="AB175" s="12">
        <f>SUM(Gosforth:Ermelo!AB175)</f>
        <v>0</v>
      </c>
      <c r="AC175" s="12">
        <f>SUM(Gosforth:Ermelo!AC175)</f>
        <v>0</v>
      </c>
      <c r="AD175" s="12">
        <f>SUM(Gosforth:Ermelo!AD175)</f>
        <v>0</v>
      </c>
      <c r="AE175" s="12">
        <f>SUM(Gosforth:Ermelo!AE175)</f>
        <v>0</v>
      </c>
      <c r="AF175" s="12">
        <f>SUM(Gosforth:Ermelo!AF175)</f>
        <v>0</v>
      </c>
      <c r="AG175" s="13">
        <f>SUM(Gosforth:Ermelo!AG175)</f>
        <v>333333.34000000003</v>
      </c>
      <c r="AH175" s="14">
        <f>SUM(Gosforth:Ermelo!AH175)</f>
        <v>0</v>
      </c>
      <c r="AI175" s="12">
        <f>SUM(Gosforth:Ermelo!AI175)</f>
        <v>0</v>
      </c>
      <c r="AJ175" s="12">
        <f>SUM(Gosforth:Ermelo!AJ175)</f>
        <v>0</v>
      </c>
      <c r="AK175" s="12">
        <f>SUM(Gosforth:Ermelo!AK175)</f>
        <v>0</v>
      </c>
      <c r="AL175" s="12">
        <f>SUM(Gosforth:Ermelo!AL175)</f>
        <v>0</v>
      </c>
      <c r="AM175" s="12">
        <f>SUM(Gosforth:Ermelo!AM175)</f>
        <v>0</v>
      </c>
      <c r="AN175" s="12">
        <f>SUM(Gosforth:Ermelo!AN175)</f>
        <v>0</v>
      </c>
      <c r="AO175" s="12">
        <f>SUM(Gosforth:Ermelo!AO175)</f>
        <v>0</v>
      </c>
      <c r="AP175" s="12">
        <f>SUM(Gosforth:Ermelo!AP175)</f>
        <v>0</v>
      </c>
      <c r="AQ175" s="12">
        <f>SUM(Gosforth:Ermelo!AQ175)</f>
        <v>0</v>
      </c>
      <c r="AR175" s="12">
        <f>SUM(Gosforth:Ermelo!AR175)</f>
        <v>0</v>
      </c>
      <c r="AS175" s="13">
        <f>SUM(Gosforth:Ermelo!AS175)</f>
        <v>333333.34000000003</v>
      </c>
      <c r="AT175" s="14">
        <f>SUM(Gosforth:Ermelo!AT175)</f>
        <v>0</v>
      </c>
      <c r="AU175" s="12">
        <f>SUM(Gosforth:Ermelo!AU175)</f>
        <v>0</v>
      </c>
      <c r="AV175" s="12">
        <f>SUM(Gosforth:Ermelo!AV175)</f>
        <v>0</v>
      </c>
      <c r="AW175" s="12">
        <f>SUM(Gosforth:Ermelo!AW175)</f>
        <v>0</v>
      </c>
      <c r="AX175" s="12">
        <f>SUM(Gosforth:Ermelo!AX175)</f>
        <v>0</v>
      </c>
      <c r="AY175" s="12">
        <f>SUM(Gosforth:Ermelo!AY175)</f>
        <v>0</v>
      </c>
      <c r="AZ175" s="12">
        <f>SUM(Gosforth:Ermelo!AZ175)</f>
        <v>0</v>
      </c>
      <c r="BA175" s="12">
        <f>SUM(Gosforth:Ermelo!BA175)</f>
        <v>0</v>
      </c>
      <c r="BB175" s="12">
        <f>SUM(Gosforth:Ermelo!BB175)</f>
        <v>0</v>
      </c>
      <c r="BC175" s="12">
        <f>SUM(Gosforth:Ermelo!BC175)</f>
        <v>0</v>
      </c>
      <c r="BD175" s="12">
        <f>SUM(Gosforth:Ermelo!BD175)</f>
        <v>0</v>
      </c>
      <c r="BE175" s="13">
        <f>SUM(Gosforth:Ermelo!BE175)</f>
        <v>333333.34000000003</v>
      </c>
      <c r="BF175" s="14">
        <f>SUM(Gosforth:Ermelo!BF175)</f>
        <v>0</v>
      </c>
      <c r="BG175" s="12">
        <f>SUM(Gosforth:Ermelo!BG175)</f>
        <v>0</v>
      </c>
      <c r="BH175" s="12">
        <f>SUM(Gosforth:Ermelo!BH175)</f>
        <v>0</v>
      </c>
      <c r="BI175" s="12">
        <f>SUM(Gosforth:Ermelo!BI175)</f>
        <v>0</v>
      </c>
      <c r="BJ175" s="12">
        <f>SUM(Gosforth:Ermelo!BJ175)</f>
        <v>0</v>
      </c>
      <c r="BK175" s="12">
        <f>SUM(Gosforth:Ermelo!BK175)</f>
        <v>0</v>
      </c>
      <c r="BL175" s="12">
        <f>SUM(Gosforth:Ermelo!BL175)</f>
        <v>0</v>
      </c>
      <c r="BM175" s="12">
        <f>SUM(Gosforth:Ermelo!BM175)</f>
        <v>0</v>
      </c>
      <c r="BN175" s="12">
        <f>SUM(Gosforth:Ermelo!BN175)</f>
        <v>0</v>
      </c>
      <c r="BO175" s="12">
        <f>SUM(Gosforth:Ermelo!BO175)</f>
        <v>0</v>
      </c>
      <c r="BP175" s="12">
        <f>SUM(Gosforth:Ermelo!BP175)</f>
        <v>0</v>
      </c>
      <c r="BQ175" s="13">
        <f>SUM(Gosforth:Ermelo!BQ175)</f>
        <v>333333.34000000003</v>
      </c>
      <c r="BR175" s="14">
        <f>SUM(Gosforth:Ermelo!BR175)</f>
        <v>0</v>
      </c>
      <c r="BS175" s="12">
        <f>SUM(Gosforth:Ermelo!BS175)</f>
        <v>0</v>
      </c>
      <c r="BT175" s="12">
        <f>SUM(Gosforth:Ermelo!BT175)</f>
        <v>0</v>
      </c>
      <c r="BU175" s="12">
        <f>SUM(Gosforth:Ermelo!BU175)</f>
        <v>0</v>
      </c>
      <c r="BV175" s="12">
        <f>SUM(Gosforth:Ermelo!BV175)</f>
        <v>0</v>
      </c>
      <c r="BW175" s="12">
        <f>SUM(Gosforth:Ermelo!BW175)</f>
        <v>0</v>
      </c>
      <c r="BX175" s="12">
        <f>SUM(Gosforth:Ermelo!BX175)</f>
        <v>0</v>
      </c>
      <c r="BY175" s="12">
        <f>SUM(Gosforth:Ermelo!BY175)</f>
        <v>0</v>
      </c>
      <c r="BZ175" s="12">
        <f>SUM(Gosforth:Ermelo!BZ175)</f>
        <v>0</v>
      </c>
      <c r="CA175" s="12">
        <f>SUM(Gosforth:Ermelo!CA175)</f>
        <v>0</v>
      </c>
      <c r="CB175" s="12">
        <f>SUM(Gosforth:Ermelo!CB175)</f>
        <v>0</v>
      </c>
      <c r="CC175" s="13">
        <f>SUM(Gosforth:Ermelo!CC175)</f>
        <v>333333.3</v>
      </c>
    </row>
    <row r="176" spans="1:82" ht="15">
      <c r="B176" s="180" t="s">
        <v>328</v>
      </c>
      <c r="C176" s="181" t="s">
        <v>329</v>
      </c>
      <c r="D176" s="202" t="s">
        <v>330</v>
      </c>
      <c r="E176" s="202"/>
      <c r="F176" s="227" t="b">
        <f>(Gosforth!G176+Dalpark!G176+Leandra!G176+Trichardt!G176+Ermelo!G176)=G176</f>
        <v>1</v>
      </c>
      <c r="G176" s="122">
        <f t="shared" si="71"/>
        <v>0</v>
      </c>
      <c r="H176" s="120">
        <f>SUM(Gosforth:Ermelo!H176)</f>
        <v>0</v>
      </c>
      <c r="I176" s="13">
        <f>SUM(Gosforth:Ermelo!I176)</f>
        <v>0</v>
      </c>
      <c r="J176" s="120">
        <f>SUM(Gosforth:Ermelo!J176)</f>
        <v>0</v>
      </c>
      <c r="K176" s="12">
        <f>SUM(Gosforth:Ermelo!K176)</f>
        <v>0</v>
      </c>
      <c r="L176" s="12">
        <f>SUM(Gosforth:Ermelo!L176)</f>
        <v>0</v>
      </c>
      <c r="M176" s="12">
        <f>SUM(Gosforth:Ermelo!M176)</f>
        <v>0</v>
      </c>
      <c r="N176" s="12">
        <f>SUM(Gosforth:Ermelo!N176)</f>
        <v>0</v>
      </c>
      <c r="O176" s="12">
        <f>SUM(Gosforth:Ermelo!O176)</f>
        <v>0</v>
      </c>
      <c r="P176" s="12">
        <f>SUM(Gosforth:Ermelo!P176)</f>
        <v>0</v>
      </c>
      <c r="Q176" s="12">
        <f>SUM(Gosforth:Ermelo!Q176)</f>
        <v>0</v>
      </c>
      <c r="R176" s="12">
        <f>SUM(Gosforth:Ermelo!R176)</f>
        <v>0</v>
      </c>
      <c r="S176" s="12">
        <f>SUM(Gosforth:Ermelo!S176)</f>
        <v>0</v>
      </c>
      <c r="T176" s="12">
        <f>SUM(Gosforth:Ermelo!T176)</f>
        <v>0</v>
      </c>
      <c r="U176" s="13">
        <f>SUM(Gosforth:Ermelo!U176)</f>
        <v>0</v>
      </c>
      <c r="V176" s="14">
        <f>SUM(Gosforth:Ermelo!V176)</f>
        <v>0</v>
      </c>
      <c r="W176" s="12">
        <f>SUM(Gosforth:Ermelo!W176)</f>
        <v>0</v>
      </c>
      <c r="X176" s="12">
        <f>SUM(Gosforth:Ermelo!X176)</f>
        <v>0</v>
      </c>
      <c r="Y176" s="12">
        <f>SUM(Gosforth:Ermelo!Y176)</f>
        <v>0</v>
      </c>
      <c r="Z176" s="12">
        <f>SUM(Gosforth:Ermelo!Z176)</f>
        <v>0</v>
      </c>
      <c r="AA176" s="12">
        <f>SUM(Gosforth:Ermelo!AA176)</f>
        <v>0</v>
      </c>
      <c r="AB176" s="12">
        <f>SUM(Gosforth:Ermelo!AB176)</f>
        <v>0</v>
      </c>
      <c r="AC176" s="12">
        <f>SUM(Gosforth:Ermelo!AC176)</f>
        <v>0</v>
      </c>
      <c r="AD176" s="12">
        <f>SUM(Gosforth:Ermelo!AD176)</f>
        <v>0</v>
      </c>
      <c r="AE176" s="12">
        <f>SUM(Gosforth:Ermelo!AE176)</f>
        <v>0</v>
      </c>
      <c r="AF176" s="12">
        <f>SUM(Gosforth:Ermelo!AF176)</f>
        <v>0</v>
      </c>
      <c r="AG176" s="13">
        <f>SUM(Gosforth:Ermelo!AG176)</f>
        <v>0</v>
      </c>
      <c r="AH176" s="14">
        <f>SUM(Gosforth:Ermelo!AH176)</f>
        <v>0</v>
      </c>
      <c r="AI176" s="12">
        <f>SUM(Gosforth:Ermelo!AI176)</f>
        <v>0</v>
      </c>
      <c r="AJ176" s="12">
        <f>SUM(Gosforth:Ermelo!AJ176)</f>
        <v>0</v>
      </c>
      <c r="AK176" s="12">
        <f>SUM(Gosforth:Ermelo!AK176)</f>
        <v>0</v>
      </c>
      <c r="AL176" s="12">
        <f>SUM(Gosforth:Ermelo!AL176)</f>
        <v>0</v>
      </c>
      <c r="AM176" s="12">
        <f>SUM(Gosforth:Ermelo!AM176)</f>
        <v>0</v>
      </c>
      <c r="AN176" s="12">
        <f>SUM(Gosforth:Ermelo!AN176)</f>
        <v>0</v>
      </c>
      <c r="AO176" s="12">
        <f>SUM(Gosforth:Ermelo!AO176)</f>
        <v>0</v>
      </c>
      <c r="AP176" s="12">
        <f>SUM(Gosforth:Ermelo!AP176)</f>
        <v>0</v>
      </c>
      <c r="AQ176" s="12">
        <f>SUM(Gosforth:Ermelo!AQ176)</f>
        <v>0</v>
      </c>
      <c r="AR176" s="12">
        <f>SUM(Gosforth:Ermelo!AR176)</f>
        <v>0</v>
      </c>
      <c r="AS176" s="13">
        <f>SUM(Gosforth:Ermelo!AS176)</f>
        <v>0</v>
      </c>
      <c r="AT176" s="14">
        <f>SUM(Gosforth:Ermelo!AT176)</f>
        <v>0</v>
      </c>
      <c r="AU176" s="12">
        <f>SUM(Gosforth:Ermelo!AU176)</f>
        <v>0</v>
      </c>
      <c r="AV176" s="12">
        <f>SUM(Gosforth:Ermelo!AV176)</f>
        <v>0</v>
      </c>
      <c r="AW176" s="12">
        <f>SUM(Gosforth:Ermelo!AW176)</f>
        <v>0</v>
      </c>
      <c r="AX176" s="12">
        <f>SUM(Gosforth:Ermelo!AX176)</f>
        <v>0</v>
      </c>
      <c r="AY176" s="12">
        <f>SUM(Gosforth:Ermelo!AY176)</f>
        <v>0</v>
      </c>
      <c r="AZ176" s="12">
        <f>SUM(Gosforth:Ermelo!AZ176)</f>
        <v>0</v>
      </c>
      <c r="BA176" s="12">
        <f>SUM(Gosforth:Ermelo!BA176)</f>
        <v>0</v>
      </c>
      <c r="BB176" s="12">
        <f>SUM(Gosforth:Ermelo!BB176)</f>
        <v>0</v>
      </c>
      <c r="BC176" s="12">
        <f>SUM(Gosforth:Ermelo!BC176)</f>
        <v>0</v>
      </c>
      <c r="BD176" s="12">
        <f>SUM(Gosforth:Ermelo!BD176)</f>
        <v>0</v>
      </c>
      <c r="BE176" s="13">
        <f>SUM(Gosforth:Ermelo!BE176)</f>
        <v>0</v>
      </c>
      <c r="BF176" s="14">
        <f>SUM(Gosforth:Ermelo!BF176)</f>
        <v>0</v>
      </c>
      <c r="BG176" s="12">
        <f>SUM(Gosforth:Ermelo!BG176)</f>
        <v>0</v>
      </c>
      <c r="BH176" s="12">
        <f>SUM(Gosforth:Ermelo!BH176)</f>
        <v>0</v>
      </c>
      <c r="BI176" s="12">
        <f>SUM(Gosforth:Ermelo!BI176)</f>
        <v>0</v>
      </c>
      <c r="BJ176" s="12">
        <f>SUM(Gosforth:Ermelo!BJ176)</f>
        <v>0</v>
      </c>
      <c r="BK176" s="12">
        <f>SUM(Gosforth:Ermelo!BK176)</f>
        <v>0</v>
      </c>
      <c r="BL176" s="12">
        <f>SUM(Gosforth:Ermelo!BL176)</f>
        <v>0</v>
      </c>
      <c r="BM176" s="12">
        <f>SUM(Gosforth:Ermelo!BM176)</f>
        <v>0</v>
      </c>
      <c r="BN176" s="12">
        <f>SUM(Gosforth:Ermelo!BN176)</f>
        <v>0</v>
      </c>
      <c r="BO176" s="12">
        <f>SUM(Gosforth:Ermelo!BO176)</f>
        <v>0</v>
      </c>
      <c r="BP176" s="12">
        <f>SUM(Gosforth:Ermelo!BP176)</f>
        <v>0</v>
      </c>
      <c r="BQ176" s="13">
        <f>SUM(Gosforth:Ermelo!BQ176)</f>
        <v>0</v>
      </c>
      <c r="BR176" s="14">
        <f>SUM(Gosforth:Ermelo!BR176)</f>
        <v>0</v>
      </c>
      <c r="BS176" s="12">
        <f>SUM(Gosforth:Ermelo!BS176)</f>
        <v>0</v>
      </c>
      <c r="BT176" s="12">
        <f>SUM(Gosforth:Ermelo!BT176)</f>
        <v>0</v>
      </c>
      <c r="BU176" s="12">
        <f>SUM(Gosforth:Ermelo!BU176)</f>
        <v>0</v>
      </c>
      <c r="BV176" s="12">
        <f>SUM(Gosforth:Ermelo!BV176)</f>
        <v>0</v>
      </c>
      <c r="BW176" s="12">
        <f>SUM(Gosforth:Ermelo!BW176)</f>
        <v>0</v>
      </c>
      <c r="BX176" s="12">
        <f>SUM(Gosforth:Ermelo!BX176)</f>
        <v>0</v>
      </c>
      <c r="BY176" s="12">
        <f>SUM(Gosforth:Ermelo!BY176)</f>
        <v>0</v>
      </c>
      <c r="BZ176" s="12">
        <f>SUM(Gosforth:Ermelo!BZ176)</f>
        <v>0</v>
      </c>
      <c r="CA176" s="12">
        <f>SUM(Gosforth:Ermelo!CA176)</f>
        <v>0</v>
      </c>
      <c r="CB176" s="12">
        <f>SUM(Gosforth:Ermelo!CB176)</f>
        <v>0</v>
      </c>
      <c r="CC176" s="13">
        <f>SUM(Gosforth:Ermelo!CC176)</f>
        <v>0</v>
      </c>
    </row>
    <row r="177" spans="2:81" ht="15">
      <c r="B177" s="180" t="s">
        <v>331</v>
      </c>
      <c r="C177" s="181" t="s">
        <v>332</v>
      </c>
      <c r="D177" s="202" t="s">
        <v>327</v>
      </c>
      <c r="E177" s="202">
        <f>SUM(Gosforth:Ermelo!E177)</f>
        <v>0</v>
      </c>
      <c r="F177" s="227" t="b">
        <f>(Gosforth!G177+Dalpark!G177+Leandra!G177+Trichardt!G177+Ermelo!G177)=G177</f>
        <v>1</v>
      </c>
      <c r="G177" s="122">
        <f t="shared" si="71"/>
        <v>0</v>
      </c>
      <c r="H177" s="120">
        <f>SUM(Gosforth:Ermelo!H177)</f>
        <v>0</v>
      </c>
      <c r="I177" s="13">
        <f>SUM(Gosforth:Ermelo!I177)</f>
        <v>0</v>
      </c>
      <c r="J177" s="120">
        <f>SUM(Gosforth:Ermelo!J177)</f>
        <v>0</v>
      </c>
      <c r="K177" s="12">
        <f>SUM(Gosforth:Ermelo!K177)</f>
        <v>0</v>
      </c>
      <c r="L177" s="12">
        <f>SUM(Gosforth:Ermelo!L177)</f>
        <v>0</v>
      </c>
      <c r="M177" s="12">
        <f>SUM(Gosforth:Ermelo!M177)</f>
        <v>0</v>
      </c>
      <c r="N177" s="12">
        <f>SUM(Gosforth:Ermelo!N177)</f>
        <v>0</v>
      </c>
      <c r="O177" s="12">
        <f>SUM(Gosforth:Ermelo!O177)</f>
        <v>0</v>
      </c>
      <c r="P177" s="12">
        <f>SUM(Gosforth:Ermelo!P177)</f>
        <v>0</v>
      </c>
      <c r="Q177" s="12">
        <f>SUM(Gosforth:Ermelo!Q177)</f>
        <v>0</v>
      </c>
      <c r="R177" s="12">
        <f>SUM(Gosforth:Ermelo!R177)</f>
        <v>0</v>
      </c>
      <c r="S177" s="12">
        <f>SUM(Gosforth:Ermelo!S177)</f>
        <v>0</v>
      </c>
      <c r="T177" s="12">
        <f>SUM(Gosforth:Ermelo!T177)</f>
        <v>0</v>
      </c>
      <c r="U177" s="13">
        <f>SUM(Gosforth:Ermelo!U177)</f>
        <v>0</v>
      </c>
      <c r="V177" s="14">
        <f>SUM(Gosforth:Ermelo!V177)</f>
        <v>0</v>
      </c>
      <c r="W177" s="12">
        <f>SUM(Gosforth:Ermelo!W177)</f>
        <v>0</v>
      </c>
      <c r="X177" s="12">
        <f>SUM(Gosforth:Ermelo!X177)</f>
        <v>0</v>
      </c>
      <c r="Y177" s="12">
        <f>SUM(Gosforth:Ermelo!Y177)</f>
        <v>0</v>
      </c>
      <c r="Z177" s="12">
        <f>SUM(Gosforth:Ermelo!Z177)</f>
        <v>0</v>
      </c>
      <c r="AA177" s="12">
        <f>SUM(Gosforth:Ermelo!AA177)</f>
        <v>0</v>
      </c>
      <c r="AB177" s="12">
        <f>SUM(Gosforth:Ermelo!AB177)</f>
        <v>0</v>
      </c>
      <c r="AC177" s="12">
        <f>SUM(Gosforth:Ermelo!AC177)</f>
        <v>0</v>
      </c>
      <c r="AD177" s="12">
        <f>SUM(Gosforth:Ermelo!AD177)</f>
        <v>0</v>
      </c>
      <c r="AE177" s="12">
        <f>SUM(Gosforth:Ermelo!AE177)</f>
        <v>0</v>
      </c>
      <c r="AF177" s="12">
        <f>SUM(Gosforth:Ermelo!AF177)</f>
        <v>0</v>
      </c>
      <c r="AG177" s="13">
        <f>SUM(Gosforth:Ermelo!AG177)</f>
        <v>0</v>
      </c>
      <c r="AH177" s="14">
        <f>SUM(Gosforth:Ermelo!AH177)</f>
        <v>0</v>
      </c>
      <c r="AI177" s="12">
        <f>SUM(Gosforth:Ermelo!AI177)</f>
        <v>0</v>
      </c>
      <c r="AJ177" s="12">
        <f>SUM(Gosforth:Ermelo!AJ177)</f>
        <v>0</v>
      </c>
      <c r="AK177" s="12">
        <f>SUM(Gosforth:Ermelo!AK177)</f>
        <v>0</v>
      </c>
      <c r="AL177" s="12">
        <f>SUM(Gosforth:Ermelo!AL177)</f>
        <v>0</v>
      </c>
      <c r="AM177" s="12">
        <f>SUM(Gosforth:Ermelo!AM177)</f>
        <v>0</v>
      </c>
      <c r="AN177" s="12">
        <f>SUM(Gosforth:Ermelo!AN177)</f>
        <v>0</v>
      </c>
      <c r="AO177" s="12">
        <f>SUM(Gosforth:Ermelo!AO177)</f>
        <v>0</v>
      </c>
      <c r="AP177" s="12">
        <f>SUM(Gosforth:Ermelo!AP177)</f>
        <v>0</v>
      </c>
      <c r="AQ177" s="12">
        <f>SUM(Gosforth:Ermelo!AQ177)</f>
        <v>0</v>
      </c>
      <c r="AR177" s="12">
        <f>SUM(Gosforth:Ermelo!AR177)</f>
        <v>0</v>
      </c>
      <c r="AS177" s="13">
        <f>SUM(Gosforth:Ermelo!AS177)</f>
        <v>0</v>
      </c>
      <c r="AT177" s="14">
        <f>SUM(Gosforth:Ermelo!AT177)</f>
        <v>0</v>
      </c>
      <c r="AU177" s="12">
        <f>SUM(Gosforth:Ermelo!AU177)</f>
        <v>0</v>
      </c>
      <c r="AV177" s="12">
        <f>SUM(Gosforth:Ermelo!AV177)</f>
        <v>0</v>
      </c>
      <c r="AW177" s="12">
        <f>SUM(Gosforth:Ermelo!AW177)</f>
        <v>0</v>
      </c>
      <c r="AX177" s="12">
        <f>SUM(Gosforth:Ermelo!AX177)</f>
        <v>0</v>
      </c>
      <c r="AY177" s="12">
        <f>SUM(Gosforth:Ermelo!AY177)</f>
        <v>0</v>
      </c>
      <c r="AZ177" s="12">
        <f>SUM(Gosforth:Ermelo!AZ177)</f>
        <v>0</v>
      </c>
      <c r="BA177" s="12">
        <f>SUM(Gosforth:Ermelo!BA177)</f>
        <v>0</v>
      </c>
      <c r="BB177" s="12">
        <f>SUM(Gosforth:Ermelo!BB177)</f>
        <v>0</v>
      </c>
      <c r="BC177" s="12">
        <f>SUM(Gosforth:Ermelo!BC177)</f>
        <v>0</v>
      </c>
      <c r="BD177" s="12">
        <f>SUM(Gosforth:Ermelo!BD177)</f>
        <v>0</v>
      </c>
      <c r="BE177" s="13">
        <f>SUM(Gosforth:Ermelo!BE177)</f>
        <v>0</v>
      </c>
      <c r="BF177" s="14">
        <f>SUM(Gosforth:Ermelo!BF177)</f>
        <v>0</v>
      </c>
      <c r="BG177" s="12">
        <f>SUM(Gosforth:Ermelo!BG177)</f>
        <v>0</v>
      </c>
      <c r="BH177" s="12">
        <f>SUM(Gosforth:Ermelo!BH177)</f>
        <v>0</v>
      </c>
      <c r="BI177" s="12">
        <f>SUM(Gosforth:Ermelo!BI177)</f>
        <v>0</v>
      </c>
      <c r="BJ177" s="12">
        <f>SUM(Gosforth:Ermelo!BJ177)</f>
        <v>0</v>
      </c>
      <c r="BK177" s="12">
        <f>SUM(Gosforth:Ermelo!BK177)</f>
        <v>0</v>
      </c>
      <c r="BL177" s="12">
        <f>SUM(Gosforth:Ermelo!BL177)</f>
        <v>0</v>
      </c>
      <c r="BM177" s="12">
        <f>SUM(Gosforth:Ermelo!BM177)</f>
        <v>0</v>
      </c>
      <c r="BN177" s="12">
        <f>SUM(Gosforth:Ermelo!BN177)</f>
        <v>0</v>
      </c>
      <c r="BO177" s="12">
        <f>SUM(Gosforth:Ermelo!BO177)</f>
        <v>0</v>
      </c>
      <c r="BP177" s="12">
        <f>SUM(Gosforth:Ermelo!BP177)</f>
        <v>0</v>
      </c>
      <c r="BQ177" s="13">
        <f>SUM(Gosforth:Ermelo!BQ177)</f>
        <v>0</v>
      </c>
      <c r="BR177" s="14">
        <f>SUM(Gosforth:Ermelo!BR177)</f>
        <v>0</v>
      </c>
      <c r="BS177" s="12">
        <f>SUM(Gosforth:Ermelo!BS177)</f>
        <v>0</v>
      </c>
      <c r="BT177" s="12">
        <f>SUM(Gosforth:Ermelo!BT177)</f>
        <v>0</v>
      </c>
      <c r="BU177" s="12">
        <f>SUM(Gosforth:Ermelo!BU177)</f>
        <v>0</v>
      </c>
      <c r="BV177" s="12">
        <f>SUM(Gosforth:Ermelo!BV177)</f>
        <v>0</v>
      </c>
      <c r="BW177" s="12">
        <f>SUM(Gosforth:Ermelo!BW177)</f>
        <v>0</v>
      </c>
      <c r="BX177" s="12">
        <f>SUM(Gosforth:Ermelo!BX177)</f>
        <v>0</v>
      </c>
      <c r="BY177" s="12">
        <f>SUM(Gosforth:Ermelo!BY177)</f>
        <v>0</v>
      </c>
      <c r="BZ177" s="12">
        <f>SUM(Gosforth:Ermelo!BZ177)</f>
        <v>0</v>
      </c>
      <c r="CA177" s="12">
        <f>SUM(Gosforth:Ermelo!CA177)</f>
        <v>0</v>
      </c>
      <c r="CB177" s="12">
        <f>SUM(Gosforth:Ermelo!CB177)</f>
        <v>0</v>
      </c>
      <c r="CC177" s="13">
        <f>SUM(Gosforth:Ermelo!CC177)</f>
        <v>0</v>
      </c>
    </row>
    <row r="178" spans="2:81" ht="15">
      <c r="B178" s="180" t="s">
        <v>333</v>
      </c>
      <c r="C178" s="181" t="s">
        <v>334</v>
      </c>
      <c r="D178" s="202" t="s">
        <v>158</v>
      </c>
      <c r="E178" s="202">
        <f>SUM(Gosforth:Ermelo!E178)</f>
        <v>0</v>
      </c>
      <c r="F178" s="227" t="b">
        <f>(Gosforth!G178+Dalpark!G178+Leandra!G178+Trichardt!G178+Ermelo!G178)=G178</f>
        <v>1</v>
      </c>
      <c r="G178" s="122">
        <f t="shared" si="71"/>
        <v>0</v>
      </c>
      <c r="H178" s="120">
        <f>SUM(Gosforth:Ermelo!H178)</f>
        <v>0</v>
      </c>
      <c r="I178" s="13">
        <f>SUM(Gosforth:Ermelo!I178)</f>
        <v>0</v>
      </c>
      <c r="J178" s="120">
        <f>SUM(Gosforth:Ermelo!J178)</f>
        <v>0</v>
      </c>
      <c r="K178" s="12">
        <f>SUM(Gosforth:Ermelo!K178)</f>
        <v>0</v>
      </c>
      <c r="L178" s="12">
        <f>SUM(Gosforth:Ermelo!L178)</f>
        <v>0</v>
      </c>
      <c r="M178" s="12">
        <f>SUM(Gosforth:Ermelo!M178)</f>
        <v>0</v>
      </c>
      <c r="N178" s="12">
        <f>SUM(Gosforth:Ermelo!N178)</f>
        <v>0</v>
      </c>
      <c r="O178" s="12">
        <f>SUM(Gosforth:Ermelo!O178)</f>
        <v>0</v>
      </c>
      <c r="P178" s="12">
        <f>SUM(Gosforth:Ermelo!P178)</f>
        <v>0</v>
      </c>
      <c r="Q178" s="12">
        <f>SUM(Gosforth:Ermelo!Q178)</f>
        <v>0</v>
      </c>
      <c r="R178" s="12">
        <f>SUM(Gosforth:Ermelo!R178)</f>
        <v>0</v>
      </c>
      <c r="S178" s="12">
        <f>SUM(Gosforth:Ermelo!S178)</f>
        <v>0</v>
      </c>
      <c r="T178" s="12">
        <f>SUM(Gosforth:Ermelo!T178)</f>
        <v>0</v>
      </c>
      <c r="U178" s="13">
        <f>SUM(Gosforth:Ermelo!U178)</f>
        <v>0</v>
      </c>
      <c r="V178" s="14">
        <f>SUM(Gosforth:Ermelo!V178)</f>
        <v>0</v>
      </c>
      <c r="W178" s="12">
        <f>SUM(Gosforth:Ermelo!W178)</f>
        <v>0</v>
      </c>
      <c r="X178" s="12">
        <f>SUM(Gosforth:Ermelo!X178)</f>
        <v>0</v>
      </c>
      <c r="Y178" s="12">
        <f>SUM(Gosforth:Ermelo!Y178)</f>
        <v>0</v>
      </c>
      <c r="Z178" s="12">
        <f>SUM(Gosforth:Ermelo!Z178)</f>
        <v>0</v>
      </c>
      <c r="AA178" s="12">
        <f>SUM(Gosforth:Ermelo!AA178)</f>
        <v>0</v>
      </c>
      <c r="AB178" s="12">
        <f>SUM(Gosforth:Ermelo!AB178)</f>
        <v>0</v>
      </c>
      <c r="AC178" s="12">
        <f>SUM(Gosforth:Ermelo!AC178)</f>
        <v>0</v>
      </c>
      <c r="AD178" s="12">
        <f>SUM(Gosforth:Ermelo!AD178)</f>
        <v>0</v>
      </c>
      <c r="AE178" s="12">
        <f>SUM(Gosforth:Ermelo!AE178)</f>
        <v>0</v>
      </c>
      <c r="AF178" s="12">
        <f>SUM(Gosforth:Ermelo!AF178)</f>
        <v>0</v>
      </c>
      <c r="AG178" s="13">
        <f>SUM(Gosforth:Ermelo!AG178)</f>
        <v>0</v>
      </c>
      <c r="AH178" s="14">
        <f>SUM(Gosforth:Ermelo!AH178)</f>
        <v>0</v>
      </c>
      <c r="AI178" s="12">
        <f>SUM(Gosforth:Ermelo!AI178)</f>
        <v>0</v>
      </c>
      <c r="AJ178" s="12">
        <f>SUM(Gosforth:Ermelo!AJ178)</f>
        <v>0</v>
      </c>
      <c r="AK178" s="12">
        <f>SUM(Gosforth:Ermelo!AK178)</f>
        <v>0</v>
      </c>
      <c r="AL178" s="12">
        <f>SUM(Gosforth:Ermelo!AL178)</f>
        <v>0</v>
      </c>
      <c r="AM178" s="12">
        <f>SUM(Gosforth:Ermelo!AM178)</f>
        <v>0</v>
      </c>
      <c r="AN178" s="12">
        <f>SUM(Gosforth:Ermelo!AN178)</f>
        <v>0</v>
      </c>
      <c r="AO178" s="12">
        <f>SUM(Gosforth:Ermelo!AO178)</f>
        <v>0</v>
      </c>
      <c r="AP178" s="12">
        <f>SUM(Gosforth:Ermelo!AP178)</f>
        <v>0</v>
      </c>
      <c r="AQ178" s="12">
        <f>SUM(Gosforth:Ermelo!AQ178)</f>
        <v>0</v>
      </c>
      <c r="AR178" s="12">
        <f>SUM(Gosforth:Ermelo!AR178)</f>
        <v>0</v>
      </c>
      <c r="AS178" s="13">
        <f>SUM(Gosforth:Ermelo!AS178)</f>
        <v>0</v>
      </c>
      <c r="AT178" s="14">
        <f>SUM(Gosforth:Ermelo!AT178)</f>
        <v>0</v>
      </c>
      <c r="AU178" s="12">
        <f>SUM(Gosforth:Ermelo!AU178)</f>
        <v>0</v>
      </c>
      <c r="AV178" s="12">
        <f>SUM(Gosforth:Ermelo!AV178)</f>
        <v>0</v>
      </c>
      <c r="AW178" s="12">
        <f>SUM(Gosforth:Ermelo!AW178)</f>
        <v>0</v>
      </c>
      <c r="AX178" s="12">
        <f>SUM(Gosforth:Ermelo!AX178)</f>
        <v>0</v>
      </c>
      <c r="AY178" s="12">
        <f>SUM(Gosforth:Ermelo!AY178)</f>
        <v>0</v>
      </c>
      <c r="AZ178" s="12">
        <f>SUM(Gosforth:Ermelo!AZ178)</f>
        <v>0</v>
      </c>
      <c r="BA178" s="12">
        <f>SUM(Gosforth:Ermelo!BA178)</f>
        <v>0</v>
      </c>
      <c r="BB178" s="12">
        <f>SUM(Gosforth:Ermelo!BB178)</f>
        <v>0</v>
      </c>
      <c r="BC178" s="12">
        <f>SUM(Gosforth:Ermelo!BC178)</f>
        <v>0</v>
      </c>
      <c r="BD178" s="12">
        <f>SUM(Gosforth:Ermelo!BD178)</f>
        <v>0</v>
      </c>
      <c r="BE178" s="13">
        <f>SUM(Gosforth:Ermelo!BE178)</f>
        <v>0</v>
      </c>
      <c r="BF178" s="14">
        <f>SUM(Gosforth:Ermelo!BF178)</f>
        <v>0</v>
      </c>
      <c r="BG178" s="12">
        <f>SUM(Gosforth:Ermelo!BG178)</f>
        <v>0</v>
      </c>
      <c r="BH178" s="12">
        <f>SUM(Gosforth:Ermelo!BH178)</f>
        <v>0</v>
      </c>
      <c r="BI178" s="12">
        <f>SUM(Gosforth:Ermelo!BI178)</f>
        <v>0</v>
      </c>
      <c r="BJ178" s="12">
        <f>SUM(Gosforth:Ermelo!BJ178)</f>
        <v>0</v>
      </c>
      <c r="BK178" s="12">
        <f>SUM(Gosforth:Ermelo!BK178)</f>
        <v>0</v>
      </c>
      <c r="BL178" s="12">
        <f>SUM(Gosforth:Ermelo!BL178)</f>
        <v>0</v>
      </c>
      <c r="BM178" s="12">
        <f>SUM(Gosforth:Ermelo!BM178)</f>
        <v>0</v>
      </c>
      <c r="BN178" s="12">
        <f>SUM(Gosforth:Ermelo!BN178)</f>
        <v>0</v>
      </c>
      <c r="BO178" s="12">
        <f>SUM(Gosforth:Ermelo!BO178)</f>
        <v>0</v>
      </c>
      <c r="BP178" s="12">
        <f>SUM(Gosforth:Ermelo!BP178)</f>
        <v>0</v>
      </c>
      <c r="BQ178" s="13">
        <f>SUM(Gosforth:Ermelo!BQ178)</f>
        <v>0</v>
      </c>
      <c r="BR178" s="14">
        <f>SUM(Gosforth:Ermelo!BR178)</f>
        <v>0</v>
      </c>
      <c r="BS178" s="12">
        <f>SUM(Gosforth:Ermelo!BS178)</f>
        <v>0</v>
      </c>
      <c r="BT178" s="12">
        <f>SUM(Gosforth:Ermelo!BT178)</f>
        <v>0</v>
      </c>
      <c r="BU178" s="12">
        <f>SUM(Gosforth:Ermelo!BU178)</f>
        <v>0</v>
      </c>
      <c r="BV178" s="12">
        <f>SUM(Gosforth:Ermelo!BV178)</f>
        <v>0</v>
      </c>
      <c r="BW178" s="12">
        <f>SUM(Gosforth:Ermelo!BW178)</f>
        <v>0</v>
      </c>
      <c r="BX178" s="12">
        <f>SUM(Gosforth:Ermelo!BX178)</f>
        <v>0</v>
      </c>
      <c r="BY178" s="12">
        <f>SUM(Gosforth:Ermelo!BY178)</f>
        <v>0</v>
      </c>
      <c r="BZ178" s="12">
        <f>SUM(Gosforth:Ermelo!BZ178)</f>
        <v>0</v>
      </c>
      <c r="CA178" s="12">
        <f>SUM(Gosforth:Ermelo!CA178)</f>
        <v>0</v>
      </c>
      <c r="CB178" s="12">
        <f>SUM(Gosforth:Ermelo!CB178)</f>
        <v>0</v>
      </c>
      <c r="CC178" s="13">
        <f>SUM(Gosforth:Ermelo!CC178)</f>
        <v>0</v>
      </c>
    </row>
    <row r="179" spans="2:81" ht="15">
      <c r="B179" s="182" t="s">
        <v>335</v>
      </c>
      <c r="C179" s="183" t="s">
        <v>336</v>
      </c>
      <c r="D179" s="186" t="s">
        <v>330</v>
      </c>
      <c r="E179" s="186"/>
      <c r="F179" s="227" t="b">
        <f>(Gosforth!G179+Dalpark!G179+Leandra!G179+Trichardt!G179+Ermelo!G179)=G179</f>
        <v>1</v>
      </c>
      <c r="G179" s="122">
        <f t="shared" si="71"/>
        <v>0</v>
      </c>
      <c r="H179" s="120">
        <f>SUM(Gosforth:Ermelo!H179)</f>
        <v>0</v>
      </c>
      <c r="I179" s="13">
        <f>SUM(Gosforth:Ermelo!I179)</f>
        <v>0</v>
      </c>
      <c r="J179" s="120">
        <f>SUM(Gosforth:Ermelo!J179)</f>
        <v>0</v>
      </c>
      <c r="K179" s="12">
        <f>SUM(Gosforth:Ermelo!K179)</f>
        <v>0</v>
      </c>
      <c r="L179" s="12">
        <f>SUM(Gosforth:Ermelo!L179)</f>
        <v>0</v>
      </c>
      <c r="M179" s="12">
        <f>SUM(Gosforth:Ermelo!M179)</f>
        <v>0</v>
      </c>
      <c r="N179" s="12">
        <f>SUM(Gosforth:Ermelo!N179)</f>
        <v>0</v>
      </c>
      <c r="O179" s="12">
        <f>SUM(Gosforth:Ermelo!O179)</f>
        <v>0</v>
      </c>
      <c r="P179" s="12">
        <f>SUM(Gosforth:Ermelo!P179)</f>
        <v>0</v>
      </c>
      <c r="Q179" s="12">
        <f>SUM(Gosforth:Ermelo!Q179)</f>
        <v>0</v>
      </c>
      <c r="R179" s="12">
        <f>SUM(Gosforth:Ermelo!R179)</f>
        <v>0</v>
      </c>
      <c r="S179" s="12">
        <f>SUM(Gosforth:Ermelo!S179)</f>
        <v>0</v>
      </c>
      <c r="T179" s="12">
        <f>SUM(Gosforth:Ermelo!T179)</f>
        <v>0</v>
      </c>
      <c r="U179" s="13">
        <f>SUM(Gosforth:Ermelo!U179)</f>
        <v>0</v>
      </c>
      <c r="V179" s="14">
        <f>SUM(Gosforth:Ermelo!V179)</f>
        <v>0</v>
      </c>
      <c r="W179" s="12">
        <f>SUM(Gosforth:Ermelo!W179)</f>
        <v>0</v>
      </c>
      <c r="X179" s="12">
        <f>SUM(Gosforth:Ermelo!X179)</f>
        <v>0</v>
      </c>
      <c r="Y179" s="12">
        <f>SUM(Gosforth:Ermelo!Y179)</f>
        <v>0</v>
      </c>
      <c r="Z179" s="12">
        <f>SUM(Gosforth:Ermelo!Z179)</f>
        <v>0</v>
      </c>
      <c r="AA179" s="12">
        <f>SUM(Gosforth:Ermelo!AA179)</f>
        <v>0</v>
      </c>
      <c r="AB179" s="12">
        <f>SUM(Gosforth:Ermelo!AB179)</f>
        <v>0</v>
      </c>
      <c r="AC179" s="12">
        <f>SUM(Gosforth:Ermelo!AC179)</f>
        <v>0</v>
      </c>
      <c r="AD179" s="12">
        <f>SUM(Gosforth:Ermelo!AD179)</f>
        <v>0</v>
      </c>
      <c r="AE179" s="12">
        <f>SUM(Gosforth:Ermelo!AE179)</f>
        <v>0</v>
      </c>
      <c r="AF179" s="12">
        <f>SUM(Gosforth:Ermelo!AF179)</f>
        <v>0</v>
      </c>
      <c r="AG179" s="13">
        <f>SUM(Gosforth:Ermelo!AG179)</f>
        <v>0</v>
      </c>
      <c r="AH179" s="14">
        <f>SUM(Gosforth:Ermelo!AH179)</f>
        <v>0</v>
      </c>
      <c r="AI179" s="12">
        <f>SUM(Gosforth:Ermelo!AI179)</f>
        <v>0</v>
      </c>
      <c r="AJ179" s="12">
        <f>SUM(Gosforth:Ermelo!AJ179)</f>
        <v>0</v>
      </c>
      <c r="AK179" s="12">
        <f>SUM(Gosforth:Ermelo!AK179)</f>
        <v>0</v>
      </c>
      <c r="AL179" s="12">
        <f>SUM(Gosforth:Ermelo!AL179)</f>
        <v>0</v>
      </c>
      <c r="AM179" s="12">
        <f>SUM(Gosforth:Ermelo!AM179)</f>
        <v>0</v>
      </c>
      <c r="AN179" s="12">
        <f>SUM(Gosforth:Ermelo!AN179)</f>
        <v>0</v>
      </c>
      <c r="AO179" s="12">
        <f>SUM(Gosforth:Ermelo!AO179)</f>
        <v>0</v>
      </c>
      <c r="AP179" s="12">
        <f>SUM(Gosforth:Ermelo!AP179)</f>
        <v>0</v>
      </c>
      <c r="AQ179" s="12">
        <f>SUM(Gosforth:Ermelo!AQ179)</f>
        <v>0</v>
      </c>
      <c r="AR179" s="12">
        <f>SUM(Gosforth:Ermelo!AR179)</f>
        <v>0</v>
      </c>
      <c r="AS179" s="13">
        <f>SUM(Gosforth:Ermelo!AS179)</f>
        <v>0</v>
      </c>
      <c r="AT179" s="14">
        <f>SUM(Gosforth:Ermelo!AT179)</f>
        <v>0</v>
      </c>
      <c r="AU179" s="12">
        <f>SUM(Gosforth:Ermelo!AU179)</f>
        <v>0</v>
      </c>
      <c r="AV179" s="12">
        <f>SUM(Gosforth:Ermelo!AV179)</f>
        <v>0</v>
      </c>
      <c r="AW179" s="12">
        <f>SUM(Gosforth:Ermelo!AW179)</f>
        <v>0</v>
      </c>
      <c r="AX179" s="12">
        <f>SUM(Gosforth:Ermelo!AX179)</f>
        <v>0</v>
      </c>
      <c r="AY179" s="12">
        <f>SUM(Gosforth:Ermelo!AY179)</f>
        <v>0</v>
      </c>
      <c r="AZ179" s="12">
        <f>SUM(Gosforth:Ermelo!AZ179)</f>
        <v>0</v>
      </c>
      <c r="BA179" s="12">
        <f>SUM(Gosforth:Ermelo!BA179)</f>
        <v>0</v>
      </c>
      <c r="BB179" s="12">
        <f>SUM(Gosforth:Ermelo!BB179)</f>
        <v>0</v>
      </c>
      <c r="BC179" s="12">
        <f>SUM(Gosforth:Ermelo!BC179)</f>
        <v>0</v>
      </c>
      <c r="BD179" s="12">
        <f>SUM(Gosforth:Ermelo!BD179)</f>
        <v>0</v>
      </c>
      <c r="BE179" s="13">
        <f>SUM(Gosforth:Ermelo!BE179)</f>
        <v>0</v>
      </c>
      <c r="BF179" s="14">
        <f>SUM(Gosforth:Ermelo!BF179)</f>
        <v>0</v>
      </c>
      <c r="BG179" s="12">
        <f>SUM(Gosforth:Ermelo!BG179)</f>
        <v>0</v>
      </c>
      <c r="BH179" s="12">
        <f>SUM(Gosforth:Ermelo!BH179)</f>
        <v>0</v>
      </c>
      <c r="BI179" s="12">
        <f>SUM(Gosforth:Ermelo!BI179)</f>
        <v>0</v>
      </c>
      <c r="BJ179" s="12">
        <f>SUM(Gosforth:Ermelo!BJ179)</f>
        <v>0</v>
      </c>
      <c r="BK179" s="12">
        <f>SUM(Gosforth:Ermelo!BK179)</f>
        <v>0</v>
      </c>
      <c r="BL179" s="12">
        <f>SUM(Gosforth:Ermelo!BL179)</f>
        <v>0</v>
      </c>
      <c r="BM179" s="12">
        <f>SUM(Gosforth:Ermelo!BM179)</f>
        <v>0</v>
      </c>
      <c r="BN179" s="12">
        <f>SUM(Gosforth:Ermelo!BN179)</f>
        <v>0</v>
      </c>
      <c r="BO179" s="12">
        <f>SUM(Gosforth:Ermelo!BO179)</f>
        <v>0</v>
      </c>
      <c r="BP179" s="12">
        <f>SUM(Gosforth:Ermelo!BP179)</f>
        <v>0</v>
      </c>
      <c r="BQ179" s="13">
        <f>SUM(Gosforth:Ermelo!BQ179)</f>
        <v>0</v>
      </c>
      <c r="BR179" s="14">
        <f>SUM(Gosforth:Ermelo!BR179)</f>
        <v>0</v>
      </c>
      <c r="BS179" s="12">
        <f>SUM(Gosforth:Ermelo!BS179)</f>
        <v>0</v>
      </c>
      <c r="BT179" s="12">
        <f>SUM(Gosforth:Ermelo!BT179)</f>
        <v>0</v>
      </c>
      <c r="BU179" s="12">
        <f>SUM(Gosforth:Ermelo!BU179)</f>
        <v>0</v>
      </c>
      <c r="BV179" s="12">
        <f>SUM(Gosforth:Ermelo!BV179)</f>
        <v>0</v>
      </c>
      <c r="BW179" s="12">
        <f>SUM(Gosforth:Ermelo!BW179)</f>
        <v>0</v>
      </c>
      <c r="BX179" s="12">
        <f>SUM(Gosforth:Ermelo!BX179)</f>
        <v>0</v>
      </c>
      <c r="BY179" s="12">
        <f>SUM(Gosforth:Ermelo!BY179)</f>
        <v>0</v>
      </c>
      <c r="BZ179" s="12">
        <f>SUM(Gosforth:Ermelo!BZ179)</f>
        <v>0</v>
      </c>
      <c r="CA179" s="12">
        <f>SUM(Gosforth:Ermelo!CA179)</f>
        <v>0</v>
      </c>
      <c r="CB179" s="12">
        <f>SUM(Gosforth:Ermelo!CB179)</f>
        <v>0</v>
      </c>
      <c r="CC179" s="13">
        <f>SUM(Gosforth:Ermelo!CC179)</f>
        <v>0</v>
      </c>
    </row>
    <row r="180" spans="2:81" ht="15">
      <c r="B180" s="182" t="s">
        <v>337</v>
      </c>
      <c r="C180" s="183" t="s">
        <v>338</v>
      </c>
      <c r="D180" s="186" t="s">
        <v>330</v>
      </c>
      <c r="E180" s="186"/>
      <c r="F180" s="227" t="b">
        <f>(Gosforth!G180+Dalpark!G180+Leandra!G180+Trichardt!G180+Ermelo!G180)=G180</f>
        <v>1</v>
      </c>
      <c r="G180" s="122">
        <f t="shared" si="71"/>
        <v>0</v>
      </c>
      <c r="H180" s="120">
        <f>SUM(Gosforth:Ermelo!H180)</f>
        <v>0</v>
      </c>
      <c r="I180" s="13">
        <f>SUM(Gosforth:Ermelo!I180)</f>
        <v>0</v>
      </c>
      <c r="J180" s="120">
        <f>SUM(Gosforth:Ermelo!J180)</f>
        <v>0</v>
      </c>
      <c r="K180" s="12">
        <f>SUM(Gosforth:Ermelo!K180)</f>
        <v>0</v>
      </c>
      <c r="L180" s="12">
        <f>SUM(Gosforth:Ermelo!L180)</f>
        <v>0</v>
      </c>
      <c r="M180" s="12">
        <f>SUM(Gosforth:Ermelo!M180)</f>
        <v>0</v>
      </c>
      <c r="N180" s="12">
        <f>SUM(Gosforth:Ermelo!N180)</f>
        <v>0</v>
      </c>
      <c r="O180" s="12">
        <f>SUM(Gosforth:Ermelo!O180)</f>
        <v>0</v>
      </c>
      <c r="P180" s="12">
        <f>SUM(Gosforth:Ermelo!P180)</f>
        <v>0</v>
      </c>
      <c r="Q180" s="12">
        <f>SUM(Gosforth:Ermelo!Q180)</f>
        <v>0</v>
      </c>
      <c r="R180" s="12">
        <f>SUM(Gosforth:Ermelo!R180)</f>
        <v>0</v>
      </c>
      <c r="S180" s="12">
        <f>SUM(Gosforth:Ermelo!S180)</f>
        <v>0</v>
      </c>
      <c r="T180" s="12">
        <f>SUM(Gosforth:Ermelo!T180)</f>
        <v>0</v>
      </c>
      <c r="U180" s="13">
        <f>SUM(Gosforth:Ermelo!U180)</f>
        <v>0</v>
      </c>
      <c r="V180" s="14">
        <f>SUM(Gosforth:Ermelo!V180)</f>
        <v>0</v>
      </c>
      <c r="W180" s="12">
        <f>SUM(Gosforth:Ermelo!W180)</f>
        <v>0</v>
      </c>
      <c r="X180" s="12">
        <f>SUM(Gosforth:Ermelo!X180)</f>
        <v>0</v>
      </c>
      <c r="Y180" s="12">
        <f>SUM(Gosforth:Ermelo!Y180)</f>
        <v>0</v>
      </c>
      <c r="Z180" s="12">
        <f>SUM(Gosforth:Ermelo!Z180)</f>
        <v>0</v>
      </c>
      <c r="AA180" s="12">
        <f>SUM(Gosforth:Ermelo!AA180)</f>
        <v>0</v>
      </c>
      <c r="AB180" s="12">
        <f>SUM(Gosforth:Ermelo!AB180)</f>
        <v>0</v>
      </c>
      <c r="AC180" s="12">
        <f>SUM(Gosforth:Ermelo!AC180)</f>
        <v>0</v>
      </c>
      <c r="AD180" s="12">
        <f>SUM(Gosforth:Ermelo!AD180)</f>
        <v>0</v>
      </c>
      <c r="AE180" s="12">
        <f>SUM(Gosforth:Ermelo!AE180)</f>
        <v>0</v>
      </c>
      <c r="AF180" s="12">
        <f>SUM(Gosforth:Ermelo!AF180)</f>
        <v>0</v>
      </c>
      <c r="AG180" s="13">
        <f>SUM(Gosforth:Ermelo!AG180)</f>
        <v>0</v>
      </c>
      <c r="AH180" s="14">
        <f>SUM(Gosforth:Ermelo!AH180)</f>
        <v>0</v>
      </c>
      <c r="AI180" s="12">
        <f>SUM(Gosforth:Ermelo!AI180)</f>
        <v>0</v>
      </c>
      <c r="AJ180" s="12">
        <f>SUM(Gosforth:Ermelo!AJ180)</f>
        <v>0</v>
      </c>
      <c r="AK180" s="12">
        <f>SUM(Gosforth:Ermelo!AK180)</f>
        <v>0</v>
      </c>
      <c r="AL180" s="12">
        <f>SUM(Gosforth:Ermelo!AL180)</f>
        <v>0</v>
      </c>
      <c r="AM180" s="12">
        <f>SUM(Gosforth:Ermelo!AM180)</f>
        <v>0</v>
      </c>
      <c r="AN180" s="12">
        <f>SUM(Gosforth:Ermelo!AN180)</f>
        <v>0</v>
      </c>
      <c r="AO180" s="12">
        <f>SUM(Gosforth:Ermelo!AO180)</f>
        <v>0</v>
      </c>
      <c r="AP180" s="12">
        <f>SUM(Gosforth:Ermelo!AP180)</f>
        <v>0</v>
      </c>
      <c r="AQ180" s="12">
        <f>SUM(Gosforth:Ermelo!AQ180)</f>
        <v>0</v>
      </c>
      <c r="AR180" s="12">
        <f>SUM(Gosforth:Ermelo!AR180)</f>
        <v>0</v>
      </c>
      <c r="AS180" s="13">
        <f>SUM(Gosforth:Ermelo!AS180)</f>
        <v>0</v>
      </c>
      <c r="AT180" s="14">
        <f>SUM(Gosforth:Ermelo!AT180)</f>
        <v>0</v>
      </c>
      <c r="AU180" s="12">
        <f>SUM(Gosforth:Ermelo!AU180)</f>
        <v>0</v>
      </c>
      <c r="AV180" s="12">
        <f>SUM(Gosforth:Ermelo!AV180)</f>
        <v>0</v>
      </c>
      <c r="AW180" s="12">
        <f>SUM(Gosforth:Ermelo!AW180)</f>
        <v>0</v>
      </c>
      <c r="AX180" s="12">
        <f>SUM(Gosforth:Ermelo!AX180)</f>
        <v>0</v>
      </c>
      <c r="AY180" s="12">
        <f>SUM(Gosforth:Ermelo!AY180)</f>
        <v>0</v>
      </c>
      <c r="AZ180" s="12">
        <f>SUM(Gosforth:Ermelo!AZ180)</f>
        <v>0</v>
      </c>
      <c r="BA180" s="12">
        <f>SUM(Gosforth:Ermelo!BA180)</f>
        <v>0</v>
      </c>
      <c r="BB180" s="12">
        <f>SUM(Gosforth:Ermelo!BB180)</f>
        <v>0</v>
      </c>
      <c r="BC180" s="12">
        <f>SUM(Gosforth:Ermelo!BC180)</f>
        <v>0</v>
      </c>
      <c r="BD180" s="12">
        <f>SUM(Gosforth:Ermelo!BD180)</f>
        <v>0</v>
      </c>
      <c r="BE180" s="13">
        <f>SUM(Gosforth:Ermelo!BE180)</f>
        <v>0</v>
      </c>
      <c r="BF180" s="14">
        <f>SUM(Gosforth:Ermelo!BF180)</f>
        <v>0</v>
      </c>
      <c r="BG180" s="12">
        <f>SUM(Gosforth:Ermelo!BG180)</f>
        <v>0</v>
      </c>
      <c r="BH180" s="12">
        <f>SUM(Gosforth:Ermelo!BH180)</f>
        <v>0</v>
      </c>
      <c r="BI180" s="12">
        <f>SUM(Gosforth:Ermelo!BI180)</f>
        <v>0</v>
      </c>
      <c r="BJ180" s="12">
        <f>SUM(Gosforth:Ermelo!BJ180)</f>
        <v>0</v>
      </c>
      <c r="BK180" s="12">
        <f>SUM(Gosforth:Ermelo!BK180)</f>
        <v>0</v>
      </c>
      <c r="BL180" s="12">
        <f>SUM(Gosforth:Ermelo!BL180)</f>
        <v>0</v>
      </c>
      <c r="BM180" s="12">
        <f>SUM(Gosforth:Ermelo!BM180)</f>
        <v>0</v>
      </c>
      <c r="BN180" s="12">
        <f>SUM(Gosforth:Ermelo!BN180)</f>
        <v>0</v>
      </c>
      <c r="BO180" s="12">
        <f>SUM(Gosforth:Ermelo!BO180)</f>
        <v>0</v>
      </c>
      <c r="BP180" s="12">
        <f>SUM(Gosforth:Ermelo!BP180)</f>
        <v>0</v>
      </c>
      <c r="BQ180" s="13">
        <f>SUM(Gosforth:Ermelo!BQ180)</f>
        <v>0</v>
      </c>
      <c r="BR180" s="14">
        <f>SUM(Gosforth:Ermelo!BR180)</f>
        <v>0</v>
      </c>
      <c r="BS180" s="12">
        <f>SUM(Gosforth:Ermelo!BS180)</f>
        <v>0</v>
      </c>
      <c r="BT180" s="12">
        <f>SUM(Gosforth:Ermelo!BT180)</f>
        <v>0</v>
      </c>
      <c r="BU180" s="12">
        <f>SUM(Gosforth:Ermelo!BU180)</f>
        <v>0</v>
      </c>
      <c r="BV180" s="12">
        <f>SUM(Gosforth:Ermelo!BV180)</f>
        <v>0</v>
      </c>
      <c r="BW180" s="12">
        <f>SUM(Gosforth:Ermelo!BW180)</f>
        <v>0</v>
      </c>
      <c r="BX180" s="12">
        <f>SUM(Gosforth:Ermelo!BX180)</f>
        <v>0</v>
      </c>
      <c r="BY180" s="12">
        <f>SUM(Gosforth:Ermelo!BY180)</f>
        <v>0</v>
      </c>
      <c r="BZ180" s="12">
        <f>SUM(Gosforth:Ermelo!BZ180)</f>
        <v>0</v>
      </c>
      <c r="CA180" s="12">
        <f>SUM(Gosforth:Ermelo!CA180)</f>
        <v>0</v>
      </c>
      <c r="CB180" s="12">
        <f>SUM(Gosforth:Ermelo!CB180)</f>
        <v>0</v>
      </c>
      <c r="CC180" s="13">
        <f>SUM(Gosforth:Ermelo!CC180)</f>
        <v>0</v>
      </c>
    </row>
    <row r="181" spans="2:81" ht="15">
      <c r="B181" s="182" t="s">
        <v>339</v>
      </c>
      <c r="C181" s="183" t="s">
        <v>340</v>
      </c>
      <c r="D181" s="186" t="s">
        <v>232</v>
      </c>
      <c r="E181" s="186">
        <f>SUM(Gosforth:Ermelo!E181)</f>
        <v>10</v>
      </c>
      <c r="F181" s="227" t="b">
        <f>(Gosforth!G181+Dalpark!G181+Leandra!G181+Trichardt!G181+Ermelo!G181)=G181</f>
        <v>1</v>
      </c>
      <c r="G181" s="122">
        <f t="shared" si="71"/>
        <v>0</v>
      </c>
      <c r="H181" s="120">
        <f>SUM(Gosforth:Ermelo!H181)</f>
        <v>0</v>
      </c>
      <c r="I181" s="13">
        <f>SUM(Gosforth:Ermelo!I181)</f>
        <v>0</v>
      </c>
      <c r="J181" s="120">
        <f>SUM(Gosforth:Ermelo!J181)</f>
        <v>0</v>
      </c>
      <c r="K181" s="12">
        <f>SUM(Gosforth:Ermelo!K181)</f>
        <v>0</v>
      </c>
      <c r="L181" s="12">
        <f>SUM(Gosforth:Ermelo!L181)</f>
        <v>0</v>
      </c>
      <c r="M181" s="12">
        <f>SUM(Gosforth:Ermelo!M181)</f>
        <v>0</v>
      </c>
      <c r="N181" s="12">
        <f>SUM(Gosforth:Ermelo!N181)</f>
        <v>0</v>
      </c>
      <c r="O181" s="12">
        <f>SUM(Gosforth:Ermelo!O181)</f>
        <v>0</v>
      </c>
      <c r="P181" s="12">
        <f>SUM(Gosforth:Ermelo!P181)</f>
        <v>0</v>
      </c>
      <c r="Q181" s="12">
        <f>SUM(Gosforth:Ermelo!Q181)</f>
        <v>0</v>
      </c>
      <c r="R181" s="12">
        <f>SUM(Gosforth:Ermelo!R181)</f>
        <v>0</v>
      </c>
      <c r="S181" s="12">
        <f>SUM(Gosforth:Ermelo!S181)</f>
        <v>0</v>
      </c>
      <c r="T181" s="12">
        <f>SUM(Gosforth:Ermelo!T181)</f>
        <v>0</v>
      </c>
      <c r="U181" s="13">
        <f>SUM(Gosforth:Ermelo!U181)</f>
        <v>0</v>
      </c>
      <c r="V181" s="14">
        <f>SUM(Gosforth:Ermelo!V181)</f>
        <v>0</v>
      </c>
      <c r="W181" s="12">
        <f>SUM(Gosforth:Ermelo!W181)</f>
        <v>0</v>
      </c>
      <c r="X181" s="12">
        <f>SUM(Gosforth:Ermelo!X181)</f>
        <v>0</v>
      </c>
      <c r="Y181" s="12">
        <f>SUM(Gosforth:Ermelo!Y181)</f>
        <v>0</v>
      </c>
      <c r="Z181" s="12">
        <f>SUM(Gosforth:Ermelo!Z181)</f>
        <v>0</v>
      </c>
      <c r="AA181" s="12">
        <f>SUM(Gosforth:Ermelo!AA181)</f>
        <v>0</v>
      </c>
      <c r="AB181" s="12">
        <f>SUM(Gosforth:Ermelo!AB181)</f>
        <v>0</v>
      </c>
      <c r="AC181" s="12">
        <f>SUM(Gosforth:Ermelo!AC181)</f>
        <v>0</v>
      </c>
      <c r="AD181" s="12">
        <f>SUM(Gosforth:Ermelo!AD181)</f>
        <v>0</v>
      </c>
      <c r="AE181" s="12">
        <f>SUM(Gosforth:Ermelo!AE181)</f>
        <v>0</v>
      </c>
      <c r="AF181" s="12">
        <f>SUM(Gosforth:Ermelo!AF181)</f>
        <v>0</v>
      </c>
      <c r="AG181" s="13">
        <f>SUM(Gosforth:Ermelo!AG181)</f>
        <v>0</v>
      </c>
      <c r="AH181" s="14">
        <f>SUM(Gosforth:Ermelo!AH181)</f>
        <v>0</v>
      </c>
      <c r="AI181" s="12">
        <f>SUM(Gosforth:Ermelo!AI181)</f>
        <v>0</v>
      </c>
      <c r="AJ181" s="12">
        <f>SUM(Gosforth:Ermelo!AJ181)</f>
        <v>0</v>
      </c>
      <c r="AK181" s="12">
        <f>SUM(Gosforth:Ermelo!AK181)</f>
        <v>0</v>
      </c>
      <c r="AL181" s="12">
        <f>SUM(Gosforth:Ermelo!AL181)</f>
        <v>0</v>
      </c>
      <c r="AM181" s="12">
        <f>SUM(Gosforth:Ermelo!AM181)</f>
        <v>0</v>
      </c>
      <c r="AN181" s="12">
        <f>SUM(Gosforth:Ermelo!AN181)</f>
        <v>0</v>
      </c>
      <c r="AO181" s="12">
        <f>SUM(Gosforth:Ermelo!AO181)</f>
        <v>0</v>
      </c>
      <c r="AP181" s="12">
        <f>SUM(Gosforth:Ermelo!AP181)</f>
        <v>0</v>
      </c>
      <c r="AQ181" s="12">
        <f>SUM(Gosforth:Ermelo!AQ181)</f>
        <v>0</v>
      </c>
      <c r="AR181" s="12">
        <f>SUM(Gosforth:Ermelo!AR181)</f>
        <v>0</v>
      </c>
      <c r="AS181" s="13">
        <f>SUM(Gosforth:Ermelo!AS181)</f>
        <v>0</v>
      </c>
      <c r="AT181" s="14">
        <f>SUM(Gosforth:Ermelo!AT181)</f>
        <v>0</v>
      </c>
      <c r="AU181" s="12">
        <f>SUM(Gosforth:Ermelo!AU181)</f>
        <v>0</v>
      </c>
      <c r="AV181" s="12">
        <f>SUM(Gosforth:Ermelo!AV181)</f>
        <v>0</v>
      </c>
      <c r="AW181" s="12">
        <f>SUM(Gosforth:Ermelo!AW181)</f>
        <v>0</v>
      </c>
      <c r="AX181" s="12">
        <f>SUM(Gosforth:Ermelo!AX181)</f>
        <v>0</v>
      </c>
      <c r="AY181" s="12">
        <f>SUM(Gosforth:Ermelo!AY181)</f>
        <v>0</v>
      </c>
      <c r="AZ181" s="12">
        <f>SUM(Gosforth:Ermelo!AZ181)</f>
        <v>0</v>
      </c>
      <c r="BA181" s="12">
        <f>SUM(Gosforth:Ermelo!BA181)</f>
        <v>0</v>
      </c>
      <c r="BB181" s="12">
        <f>SUM(Gosforth:Ermelo!BB181)</f>
        <v>0</v>
      </c>
      <c r="BC181" s="12">
        <f>SUM(Gosforth:Ermelo!BC181)</f>
        <v>0</v>
      </c>
      <c r="BD181" s="12">
        <f>SUM(Gosforth:Ermelo!BD181)</f>
        <v>0</v>
      </c>
      <c r="BE181" s="13">
        <f>SUM(Gosforth:Ermelo!BE181)</f>
        <v>0</v>
      </c>
      <c r="BF181" s="14">
        <f>SUM(Gosforth:Ermelo!BF181)</f>
        <v>0</v>
      </c>
      <c r="BG181" s="12">
        <f>SUM(Gosforth:Ermelo!BG181)</f>
        <v>0</v>
      </c>
      <c r="BH181" s="12">
        <f>SUM(Gosforth:Ermelo!BH181)</f>
        <v>0</v>
      </c>
      <c r="BI181" s="12">
        <f>SUM(Gosforth:Ermelo!BI181)</f>
        <v>0</v>
      </c>
      <c r="BJ181" s="12">
        <f>SUM(Gosforth:Ermelo!BJ181)</f>
        <v>0</v>
      </c>
      <c r="BK181" s="12">
        <f>SUM(Gosforth:Ermelo!BK181)</f>
        <v>0</v>
      </c>
      <c r="BL181" s="12">
        <f>SUM(Gosforth:Ermelo!BL181)</f>
        <v>0</v>
      </c>
      <c r="BM181" s="12">
        <f>SUM(Gosforth:Ermelo!BM181)</f>
        <v>0</v>
      </c>
      <c r="BN181" s="12">
        <f>SUM(Gosforth:Ermelo!BN181)</f>
        <v>0</v>
      </c>
      <c r="BO181" s="12">
        <f>SUM(Gosforth:Ermelo!BO181)</f>
        <v>0</v>
      </c>
      <c r="BP181" s="12">
        <f>SUM(Gosforth:Ermelo!BP181)</f>
        <v>0</v>
      </c>
      <c r="BQ181" s="13">
        <f>SUM(Gosforth:Ermelo!BQ181)</f>
        <v>0</v>
      </c>
      <c r="BR181" s="14">
        <f>SUM(Gosforth:Ermelo!BR181)</f>
        <v>0</v>
      </c>
      <c r="BS181" s="12">
        <f>SUM(Gosforth:Ermelo!BS181)</f>
        <v>0</v>
      </c>
      <c r="BT181" s="12">
        <f>SUM(Gosforth:Ermelo!BT181)</f>
        <v>0</v>
      </c>
      <c r="BU181" s="12">
        <f>SUM(Gosforth:Ermelo!BU181)</f>
        <v>0</v>
      </c>
      <c r="BV181" s="12">
        <f>SUM(Gosforth:Ermelo!BV181)</f>
        <v>0</v>
      </c>
      <c r="BW181" s="12">
        <f>SUM(Gosforth:Ermelo!BW181)</f>
        <v>0</v>
      </c>
      <c r="BX181" s="12">
        <f>SUM(Gosforth:Ermelo!BX181)</f>
        <v>0</v>
      </c>
      <c r="BY181" s="12">
        <f>SUM(Gosforth:Ermelo!BY181)</f>
        <v>0</v>
      </c>
      <c r="BZ181" s="12">
        <f>SUM(Gosforth:Ermelo!BZ181)</f>
        <v>0</v>
      </c>
      <c r="CA181" s="12">
        <f>SUM(Gosforth:Ermelo!CA181)</f>
        <v>0</v>
      </c>
      <c r="CB181" s="12">
        <f>SUM(Gosforth:Ermelo!CB181)</f>
        <v>0</v>
      </c>
      <c r="CC181" s="13">
        <f>SUM(Gosforth:Ermelo!CC181)</f>
        <v>0</v>
      </c>
    </row>
    <row r="182" spans="2:81" ht="15">
      <c r="B182" s="182" t="s">
        <v>341</v>
      </c>
      <c r="C182" s="183" t="s">
        <v>342</v>
      </c>
      <c r="D182" s="186" t="s">
        <v>232</v>
      </c>
      <c r="E182" s="186">
        <f>SUM(Gosforth:Ermelo!E182)</f>
        <v>5</v>
      </c>
      <c r="F182" s="227" t="b">
        <f>(Gosforth!G182+Dalpark!G182+Leandra!G182+Trichardt!G182+Ermelo!G182)=G182</f>
        <v>1</v>
      </c>
      <c r="G182" s="122">
        <f t="shared" si="71"/>
        <v>0</v>
      </c>
      <c r="H182" s="120">
        <f>SUM(Gosforth:Ermelo!H182)</f>
        <v>0</v>
      </c>
      <c r="I182" s="13">
        <f>SUM(Gosforth:Ermelo!I182)</f>
        <v>0</v>
      </c>
      <c r="J182" s="120">
        <f>SUM(Gosforth:Ermelo!J182)</f>
        <v>0</v>
      </c>
      <c r="K182" s="12">
        <f>SUM(Gosforth:Ermelo!K182)</f>
        <v>0</v>
      </c>
      <c r="L182" s="12">
        <f>SUM(Gosforth:Ermelo!L182)</f>
        <v>0</v>
      </c>
      <c r="M182" s="12">
        <f>SUM(Gosforth:Ermelo!M182)</f>
        <v>0</v>
      </c>
      <c r="N182" s="12">
        <f>SUM(Gosforth:Ermelo!N182)</f>
        <v>0</v>
      </c>
      <c r="O182" s="12">
        <f>SUM(Gosforth:Ermelo!O182)</f>
        <v>0</v>
      </c>
      <c r="P182" s="12">
        <f>SUM(Gosforth:Ermelo!P182)</f>
        <v>0</v>
      </c>
      <c r="Q182" s="12">
        <f>SUM(Gosforth:Ermelo!Q182)</f>
        <v>0</v>
      </c>
      <c r="R182" s="12">
        <f>SUM(Gosforth:Ermelo!R182)</f>
        <v>0</v>
      </c>
      <c r="S182" s="12">
        <f>SUM(Gosforth:Ermelo!S182)</f>
        <v>0</v>
      </c>
      <c r="T182" s="12">
        <f>SUM(Gosforth:Ermelo!T182)</f>
        <v>0</v>
      </c>
      <c r="U182" s="13">
        <f>SUM(Gosforth:Ermelo!U182)</f>
        <v>0</v>
      </c>
      <c r="V182" s="14">
        <f>SUM(Gosforth:Ermelo!V182)</f>
        <v>0</v>
      </c>
      <c r="W182" s="12">
        <f>SUM(Gosforth:Ermelo!W182)</f>
        <v>0</v>
      </c>
      <c r="X182" s="12">
        <f>SUM(Gosforth:Ermelo!X182)</f>
        <v>0</v>
      </c>
      <c r="Y182" s="12">
        <f>SUM(Gosforth:Ermelo!Y182)</f>
        <v>0</v>
      </c>
      <c r="Z182" s="12">
        <f>SUM(Gosforth:Ermelo!Z182)</f>
        <v>0</v>
      </c>
      <c r="AA182" s="12">
        <f>SUM(Gosforth:Ermelo!AA182)</f>
        <v>0</v>
      </c>
      <c r="AB182" s="12">
        <f>SUM(Gosforth:Ermelo!AB182)</f>
        <v>0</v>
      </c>
      <c r="AC182" s="12">
        <f>SUM(Gosforth:Ermelo!AC182)</f>
        <v>0</v>
      </c>
      <c r="AD182" s="12">
        <f>SUM(Gosforth:Ermelo!AD182)</f>
        <v>0</v>
      </c>
      <c r="AE182" s="12">
        <f>SUM(Gosforth:Ermelo!AE182)</f>
        <v>0</v>
      </c>
      <c r="AF182" s="12">
        <f>SUM(Gosforth:Ermelo!AF182)</f>
        <v>0</v>
      </c>
      <c r="AG182" s="13">
        <f>SUM(Gosforth:Ermelo!AG182)</f>
        <v>0</v>
      </c>
      <c r="AH182" s="14">
        <f>SUM(Gosforth:Ermelo!AH182)</f>
        <v>0</v>
      </c>
      <c r="AI182" s="12">
        <f>SUM(Gosforth:Ermelo!AI182)</f>
        <v>0</v>
      </c>
      <c r="AJ182" s="12">
        <f>SUM(Gosforth:Ermelo!AJ182)</f>
        <v>0</v>
      </c>
      <c r="AK182" s="12">
        <f>SUM(Gosforth:Ermelo!AK182)</f>
        <v>0</v>
      </c>
      <c r="AL182" s="12">
        <f>SUM(Gosforth:Ermelo!AL182)</f>
        <v>0</v>
      </c>
      <c r="AM182" s="12">
        <f>SUM(Gosforth:Ermelo!AM182)</f>
        <v>0</v>
      </c>
      <c r="AN182" s="12">
        <f>SUM(Gosforth:Ermelo!AN182)</f>
        <v>0</v>
      </c>
      <c r="AO182" s="12">
        <f>SUM(Gosforth:Ermelo!AO182)</f>
        <v>0</v>
      </c>
      <c r="AP182" s="12">
        <f>SUM(Gosforth:Ermelo!AP182)</f>
        <v>0</v>
      </c>
      <c r="AQ182" s="12">
        <f>SUM(Gosforth:Ermelo!AQ182)</f>
        <v>0</v>
      </c>
      <c r="AR182" s="12">
        <f>SUM(Gosforth:Ermelo!AR182)</f>
        <v>0</v>
      </c>
      <c r="AS182" s="13">
        <f>SUM(Gosforth:Ermelo!AS182)</f>
        <v>0</v>
      </c>
      <c r="AT182" s="14">
        <f>SUM(Gosforth:Ermelo!AT182)</f>
        <v>0</v>
      </c>
      <c r="AU182" s="12">
        <f>SUM(Gosforth:Ermelo!AU182)</f>
        <v>0</v>
      </c>
      <c r="AV182" s="12">
        <f>SUM(Gosforth:Ermelo!AV182)</f>
        <v>0</v>
      </c>
      <c r="AW182" s="12">
        <f>SUM(Gosforth:Ermelo!AW182)</f>
        <v>0</v>
      </c>
      <c r="AX182" s="12">
        <f>SUM(Gosforth:Ermelo!AX182)</f>
        <v>0</v>
      </c>
      <c r="AY182" s="12">
        <f>SUM(Gosforth:Ermelo!AY182)</f>
        <v>0</v>
      </c>
      <c r="AZ182" s="12">
        <f>SUM(Gosforth:Ermelo!AZ182)</f>
        <v>0</v>
      </c>
      <c r="BA182" s="12">
        <f>SUM(Gosforth:Ermelo!BA182)</f>
        <v>0</v>
      </c>
      <c r="BB182" s="12">
        <f>SUM(Gosforth:Ermelo!BB182)</f>
        <v>0</v>
      </c>
      <c r="BC182" s="12">
        <f>SUM(Gosforth:Ermelo!BC182)</f>
        <v>0</v>
      </c>
      <c r="BD182" s="12">
        <f>SUM(Gosforth:Ermelo!BD182)</f>
        <v>0</v>
      </c>
      <c r="BE182" s="13">
        <f>SUM(Gosforth:Ermelo!BE182)</f>
        <v>0</v>
      </c>
      <c r="BF182" s="14">
        <f>SUM(Gosforth:Ermelo!BF182)</f>
        <v>0</v>
      </c>
      <c r="BG182" s="12">
        <f>SUM(Gosforth:Ermelo!BG182)</f>
        <v>0</v>
      </c>
      <c r="BH182" s="12">
        <f>SUM(Gosforth:Ermelo!BH182)</f>
        <v>0</v>
      </c>
      <c r="BI182" s="12">
        <f>SUM(Gosforth:Ermelo!BI182)</f>
        <v>0</v>
      </c>
      <c r="BJ182" s="12">
        <f>SUM(Gosforth:Ermelo!BJ182)</f>
        <v>0</v>
      </c>
      <c r="BK182" s="12">
        <f>SUM(Gosforth:Ermelo!BK182)</f>
        <v>0</v>
      </c>
      <c r="BL182" s="12">
        <f>SUM(Gosforth:Ermelo!BL182)</f>
        <v>0</v>
      </c>
      <c r="BM182" s="12">
        <f>SUM(Gosforth:Ermelo!BM182)</f>
        <v>0</v>
      </c>
      <c r="BN182" s="12">
        <f>SUM(Gosforth:Ermelo!BN182)</f>
        <v>0</v>
      </c>
      <c r="BO182" s="12">
        <f>SUM(Gosforth:Ermelo!BO182)</f>
        <v>0</v>
      </c>
      <c r="BP182" s="12">
        <f>SUM(Gosforth:Ermelo!BP182)</f>
        <v>0</v>
      </c>
      <c r="BQ182" s="13">
        <f>SUM(Gosforth:Ermelo!BQ182)</f>
        <v>0</v>
      </c>
      <c r="BR182" s="14">
        <f>SUM(Gosforth:Ermelo!BR182)</f>
        <v>0</v>
      </c>
      <c r="BS182" s="12">
        <f>SUM(Gosforth:Ermelo!BS182)</f>
        <v>0</v>
      </c>
      <c r="BT182" s="12">
        <f>SUM(Gosforth:Ermelo!BT182)</f>
        <v>0</v>
      </c>
      <c r="BU182" s="12">
        <f>SUM(Gosforth:Ermelo!BU182)</f>
        <v>0</v>
      </c>
      <c r="BV182" s="12">
        <f>SUM(Gosforth:Ermelo!BV182)</f>
        <v>0</v>
      </c>
      <c r="BW182" s="12">
        <f>SUM(Gosforth:Ermelo!BW182)</f>
        <v>0</v>
      </c>
      <c r="BX182" s="12">
        <f>SUM(Gosforth:Ermelo!BX182)</f>
        <v>0</v>
      </c>
      <c r="BY182" s="12">
        <f>SUM(Gosforth:Ermelo!BY182)</f>
        <v>0</v>
      </c>
      <c r="BZ182" s="12">
        <f>SUM(Gosforth:Ermelo!BZ182)</f>
        <v>0</v>
      </c>
      <c r="CA182" s="12">
        <f>SUM(Gosforth:Ermelo!CA182)</f>
        <v>0</v>
      </c>
      <c r="CB182" s="12">
        <f>SUM(Gosforth:Ermelo!CB182)</f>
        <v>0</v>
      </c>
      <c r="CC182" s="13">
        <f>SUM(Gosforth:Ermelo!CC182)</f>
        <v>0</v>
      </c>
    </row>
    <row r="183" spans="2:81" ht="15">
      <c r="B183" s="182" t="s">
        <v>343</v>
      </c>
      <c r="C183" s="183" t="s">
        <v>344</v>
      </c>
      <c r="D183" s="186" t="s">
        <v>232</v>
      </c>
      <c r="E183" s="186">
        <f>SUM(Gosforth:Ermelo!E183)</f>
        <v>5</v>
      </c>
      <c r="F183" s="227" t="b">
        <f>(Gosforth!G183+Dalpark!G183+Leandra!G183+Trichardt!G183+Ermelo!G183)=G183</f>
        <v>1</v>
      </c>
      <c r="G183" s="122">
        <f t="shared" si="71"/>
        <v>0</v>
      </c>
      <c r="H183" s="120">
        <f>SUM(Gosforth:Ermelo!H183)</f>
        <v>0</v>
      </c>
      <c r="I183" s="13">
        <f>SUM(Gosforth:Ermelo!I183)</f>
        <v>0</v>
      </c>
      <c r="J183" s="120">
        <f>SUM(Gosforth:Ermelo!J183)</f>
        <v>0</v>
      </c>
      <c r="K183" s="12">
        <f>SUM(Gosforth:Ermelo!K183)</f>
        <v>0</v>
      </c>
      <c r="L183" s="12">
        <f>SUM(Gosforth:Ermelo!L183)</f>
        <v>0</v>
      </c>
      <c r="M183" s="12">
        <f>SUM(Gosforth:Ermelo!M183)</f>
        <v>0</v>
      </c>
      <c r="N183" s="12">
        <f>SUM(Gosforth:Ermelo!N183)</f>
        <v>0</v>
      </c>
      <c r="O183" s="12">
        <f>SUM(Gosforth:Ermelo!O183)</f>
        <v>0</v>
      </c>
      <c r="P183" s="12">
        <f>SUM(Gosforth:Ermelo!P183)</f>
        <v>0</v>
      </c>
      <c r="Q183" s="12">
        <f>SUM(Gosforth:Ermelo!Q183)</f>
        <v>0</v>
      </c>
      <c r="R183" s="12">
        <f>SUM(Gosforth:Ermelo!R183)</f>
        <v>0</v>
      </c>
      <c r="S183" s="12">
        <f>SUM(Gosforth:Ermelo!S183)</f>
        <v>0</v>
      </c>
      <c r="T183" s="12">
        <f>SUM(Gosforth:Ermelo!T183)</f>
        <v>0</v>
      </c>
      <c r="U183" s="13">
        <f>SUM(Gosforth:Ermelo!U183)</f>
        <v>0</v>
      </c>
      <c r="V183" s="14">
        <f>SUM(Gosforth:Ermelo!V183)</f>
        <v>0</v>
      </c>
      <c r="W183" s="12">
        <f>SUM(Gosforth:Ermelo!W183)</f>
        <v>0</v>
      </c>
      <c r="X183" s="12">
        <f>SUM(Gosforth:Ermelo!X183)</f>
        <v>0</v>
      </c>
      <c r="Y183" s="12">
        <f>SUM(Gosforth:Ermelo!Y183)</f>
        <v>0</v>
      </c>
      <c r="Z183" s="12">
        <f>SUM(Gosforth:Ermelo!Z183)</f>
        <v>0</v>
      </c>
      <c r="AA183" s="12">
        <f>SUM(Gosforth:Ermelo!AA183)</f>
        <v>0</v>
      </c>
      <c r="AB183" s="12">
        <f>SUM(Gosforth:Ermelo!AB183)</f>
        <v>0</v>
      </c>
      <c r="AC183" s="12">
        <f>SUM(Gosforth:Ermelo!AC183)</f>
        <v>0</v>
      </c>
      <c r="AD183" s="12">
        <f>SUM(Gosforth:Ermelo!AD183)</f>
        <v>0</v>
      </c>
      <c r="AE183" s="12">
        <f>SUM(Gosforth:Ermelo!AE183)</f>
        <v>0</v>
      </c>
      <c r="AF183" s="12">
        <f>SUM(Gosforth:Ermelo!AF183)</f>
        <v>0</v>
      </c>
      <c r="AG183" s="13">
        <f>SUM(Gosforth:Ermelo!AG183)</f>
        <v>0</v>
      </c>
      <c r="AH183" s="14">
        <f>SUM(Gosforth:Ermelo!AH183)</f>
        <v>0</v>
      </c>
      <c r="AI183" s="12">
        <f>SUM(Gosforth:Ermelo!AI183)</f>
        <v>0</v>
      </c>
      <c r="AJ183" s="12">
        <f>SUM(Gosforth:Ermelo!AJ183)</f>
        <v>0</v>
      </c>
      <c r="AK183" s="12">
        <f>SUM(Gosforth:Ermelo!AK183)</f>
        <v>0</v>
      </c>
      <c r="AL183" s="12">
        <f>SUM(Gosforth:Ermelo!AL183)</f>
        <v>0</v>
      </c>
      <c r="AM183" s="12">
        <f>SUM(Gosforth:Ermelo!AM183)</f>
        <v>0</v>
      </c>
      <c r="AN183" s="12">
        <f>SUM(Gosforth:Ermelo!AN183)</f>
        <v>0</v>
      </c>
      <c r="AO183" s="12">
        <f>SUM(Gosforth:Ermelo!AO183)</f>
        <v>0</v>
      </c>
      <c r="AP183" s="12">
        <f>SUM(Gosforth:Ermelo!AP183)</f>
        <v>0</v>
      </c>
      <c r="AQ183" s="12">
        <f>SUM(Gosforth:Ermelo!AQ183)</f>
        <v>0</v>
      </c>
      <c r="AR183" s="12">
        <f>SUM(Gosforth:Ermelo!AR183)</f>
        <v>0</v>
      </c>
      <c r="AS183" s="13">
        <f>SUM(Gosforth:Ermelo!AS183)</f>
        <v>0</v>
      </c>
      <c r="AT183" s="14">
        <f>SUM(Gosforth:Ermelo!AT183)</f>
        <v>0</v>
      </c>
      <c r="AU183" s="12">
        <f>SUM(Gosforth:Ermelo!AU183)</f>
        <v>0</v>
      </c>
      <c r="AV183" s="12">
        <f>SUM(Gosforth:Ermelo!AV183)</f>
        <v>0</v>
      </c>
      <c r="AW183" s="12">
        <f>SUM(Gosforth:Ermelo!AW183)</f>
        <v>0</v>
      </c>
      <c r="AX183" s="12">
        <f>SUM(Gosforth:Ermelo!AX183)</f>
        <v>0</v>
      </c>
      <c r="AY183" s="12">
        <f>SUM(Gosforth:Ermelo!AY183)</f>
        <v>0</v>
      </c>
      <c r="AZ183" s="12">
        <f>SUM(Gosforth:Ermelo!AZ183)</f>
        <v>0</v>
      </c>
      <c r="BA183" s="12">
        <f>SUM(Gosforth:Ermelo!BA183)</f>
        <v>0</v>
      </c>
      <c r="BB183" s="12">
        <f>SUM(Gosforth:Ermelo!BB183)</f>
        <v>0</v>
      </c>
      <c r="BC183" s="12">
        <f>SUM(Gosforth:Ermelo!BC183)</f>
        <v>0</v>
      </c>
      <c r="BD183" s="12">
        <f>SUM(Gosforth:Ermelo!BD183)</f>
        <v>0</v>
      </c>
      <c r="BE183" s="13">
        <f>SUM(Gosforth:Ermelo!BE183)</f>
        <v>0</v>
      </c>
      <c r="BF183" s="14">
        <f>SUM(Gosforth:Ermelo!BF183)</f>
        <v>0</v>
      </c>
      <c r="BG183" s="12">
        <f>SUM(Gosforth:Ermelo!BG183)</f>
        <v>0</v>
      </c>
      <c r="BH183" s="12">
        <f>SUM(Gosforth:Ermelo!BH183)</f>
        <v>0</v>
      </c>
      <c r="BI183" s="12">
        <f>SUM(Gosforth:Ermelo!BI183)</f>
        <v>0</v>
      </c>
      <c r="BJ183" s="12">
        <f>SUM(Gosforth:Ermelo!BJ183)</f>
        <v>0</v>
      </c>
      <c r="BK183" s="12">
        <f>SUM(Gosforth:Ermelo!BK183)</f>
        <v>0</v>
      </c>
      <c r="BL183" s="12">
        <f>SUM(Gosforth:Ermelo!BL183)</f>
        <v>0</v>
      </c>
      <c r="BM183" s="12">
        <f>SUM(Gosforth:Ermelo!BM183)</f>
        <v>0</v>
      </c>
      <c r="BN183" s="12">
        <f>SUM(Gosforth:Ermelo!BN183)</f>
        <v>0</v>
      </c>
      <c r="BO183" s="12">
        <f>SUM(Gosforth:Ermelo!BO183)</f>
        <v>0</v>
      </c>
      <c r="BP183" s="12">
        <f>SUM(Gosforth:Ermelo!BP183)</f>
        <v>0</v>
      </c>
      <c r="BQ183" s="13">
        <f>SUM(Gosforth:Ermelo!BQ183)</f>
        <v>0</v>
      </c>
      <c r="BR183" s="14">
        <f>SUM(Gosforth:Ermelo!BR183)</f>
        <v>0</v>
      </c>
      <c r="BS183" s="12">
        <f>SUM(Gosforth:Ermelo!BS183)</f>
        <v>0</v>
      </c>
      <c r="BT183" s="12">
        <f>SUM(Gosforth:Ermelo!BT183)</f>
        <v>0</v>
      </c>
      <c r="BU183" s="12">
        <f>SUM(Gosforth:Ermelo!BU183)</f>
        <v>0</v>
      </c>
      <c r="BV183" s="12">
        <f>SUM(Gosforth:Ermelo!BV183)</f>
        <v>0</v>
      </c>
      <c r="BW183" s="12">
        <f>SUM(Gosforth:Ermelo!BW183)</f>
        <v>0</v>
      </c>
      <c r="BX183" s="12">
        <f>SUM(Gosforth:Ermelo!BX183)</f>
        <v>0</v>
      </c>
      <c r="BY183" s="12">
        <f>SUM(Gosforth:Ermelo!BY183)</f>
        <v>0</v>
      </c>
      <c r="BZ183" s="12">
        <f>SUM(Gosforth:Ermelo!BZ183)</f>
        <v>0</v>
      </c>
      <c r="CA183" s="12">
        <f>SUM(Gosforth:Ermelo!CA183)</f>
        <v>0</v>
      </c>
      <c r="CB183" s="12">
        <f>SUM(Gosforth:Ermelo!CB183)</f>
        <v>0</v>
      </c>
      <c r="CC183" s="13">
        <f>SUM(Gosforth:Ermelo!CC183)</f>
        <v>0</v>
      </c>
    </row>
    <row r="184" spans="2:81" ht="15">
      <c r="B184" s="182" t="s">
        <v>345</v>
      </c>
      <c r="C184" s="183" t="s">
        <v>346</v>
      </c>
      <c r="D184" s="186" t="s">
        <v>232</v>
      </c>
      <c r="E184" s="186">
        <f>SUM(Gosforth:Ermelo!E184)</f>
        <v>5</v>
      </c>
      <c r="F184" s="227" t="b">
        <f>(Gosforth!G184+Dalpark!G184+Leandra!G184+Trichardt!G184+Ermelo!G184)=G184</f>
        <v>1</v>
      </c>
      <c r="G184" s="122">
        <f t="shared" si="71"/>
        <v>0</v>
      </c>
      <c r="H184" s="120">
        <f>SUM(Gosforth:Ermelo!H184)</f>
        <v>0</v>
      </c>
      <c r="I184" s="13">
        <f>SUM(Gosforth:Ermelo!I184)</f>
        <v>0</v>
      </c>
      <c r="J184" s="120">
        <f>SUM(Gosforth:Ermelo!J184)</f>
        <v>0</v>
      </c>
      <c r="K184" s="12">
        <f>SUM(Gosforth:Ermelo!K184)</f>
        <v>0</v>
      </c>
      <c r="L184" s="12">
        <f>SUM(Gosforth:Ermelo!L184)</f>
        <v>0</v>
      </c>
      <c r="M184" s="12">
        <f>SUM(Gosforth:Ermelo!M184)</f>
        <v>0</v>
      </c>
      <c r="N184" s="12">
        <f>SUM(Gosforth:Ermelo!N184)</f>
        <v>0</v>
      </c>
      <c r="O184" s="12">
        <f>SUM(Gosforth:Ermelo!O184)</f>
        <v>0</v>
      </c>
      <c r="P184" s="12">
        <f>SUM(Gosforth:Ermelo!P184)</f>
        <v>0</v>
      </c>
      <c r="Q184" s="12">
        <f>SUM(Gosforth:Ermelo!Q184)</f>
        <v>0</v>
      </c>
      <c r="R184" s="12">
        <f>SUM(Gosforth:Ermelo!R184)</f>
        <v>0</v>
      </c>
      <c r="S184" s="12">
        <f>SUM(Gosforth:Ermelo!S184)</f>
        <v>0</v>
      </c>
      <c r="T184" s="12">
        <f>SUM(Gosforth:Ermelo!T184)</f>
        <v>0</v>
      </c>
      <c r="U184" s="13">
        <f>SUM(Gosforth:Ermelo!U184)</f>
        <v>0</v>
      </c>
      <c r="V184" s="14">
        <f>SUM(Gosforth:Ermelo!V184)</f>
        <v>0</v>
      </c>
      <c r="W184" s="12">
        <f>SUM(Gosforth:Ermelo!W184)</f>
        <v>0</v>
      </c>
      <c r="X184" s="12">
        <f>SUM(Gosforth:Ermelo!X184)</f>
        <v>0</v>
      </c>
      <c r="Y184" s="12">
        <f>SUM(Gosforth:Ermelo!Y184)</f>
        <v>0</v>
      </c>
      <c r="Z184" s="12">
        <f>SUM(Gosforth:Ermelo!Z184)</f>
        <v>0</v>
      </c>
      <c r="AA184" s="12">
        <f>SUM(Gosforth:Ermelo!AA184)</f>
        <v>0</v>
      </c>
      <c r="AB184" s="12">
        <f>SUM(Gosforth:Ermelo!AB184)</f>
        <v>0</v>
      </c>
      <c r="AC184" s="12">
        <f>SUM(Gosforth:Ermelo!AC184)</f>
        <v>0</v>
      </c>
      <c r="AD184" s="12">
        <f>SUM(Gosforth:Ermelo!AD184)</f>
        <v>0</v>
      </c>
      <c r="AE184" s="12">
        <f>SUM(Gosforth:Ermelo!AE184)</f>
        <v>0</v>
      </c>
      <c r="AF184" s="12">
        <f>SUM(Gosforth:Ermelo!AF184)</f>
        <v>0</v>
      </c>
      <c r="AG184" s="13">
        <f>SUM(Gosforth:Ermelo!AG184)</f>
        <v>0</v>
      </c>
      <c r="AH184" s="14">
        <f>SUM(Gosforth:Ermelo!AH184)</f>
        <v>0</v>
      </c>
      <c r="AI184" s="12">
        <f>SUM(Gosforth:Ermelo!AI184)</f>
        <v>0</v>
      </c>
      <c r="AJ184" s="12">
        <f>SUM(Gosforth:Ermelo!AJ184)</f>
        <v>0</v>
      </c>
      <c r="AK184" s="12">
        <f>SUM(Gosforth:Ermelo!AK184)</f>
        <v>0</v>
      </c>
      <c r="AL184" s="12">
        <f>SUM(Gosforth:Ermelo!AL184)</f>
        <v>0</v>
      </c>
      <c r="AM184" s="12">
        <f>SUM(Gosforth:Ermelo!AM184)</f>
        <v>0</v>
      </c>
      <c r="AN184" s="12">
        <f>SUM(Gosforth:Ermelo!AN184)</f>
        <v>0</v>
      </c>
      <c r="AO184" s="12">
        <f>SUM(Gosforth:Ermelo!AO184)</f>
        <v>0</v>
      </c>
      <c r="AP184" s="12">
        <f>SUM(Gosforth:Ermelo!AP184)</f>
        <v>0</v>
      </c>
      <c r="AQ184" s="12">
        <f>SUM(Gosforth:Ermelo!AQ184)</f>
        <v>0</v>
      </c>
      <c r="AR184" s="12">
        <f>SUM(Gosforth:Ermelo!AR184)</f>
        <v>0</v>
      </c>
      <c r="AS184" s="13">
        <f>SUM(Gosforth:Ermelo!AS184)</f>
        <v>0</v>
      </c>
      <c r="AT184" s="14">
        <f>SUM(Gosforth:Ermelo!AT184)</f>
        <v>0</v>
      </c>
      <c r="AU184" s="12">
        <f>SUM(Gosforth:Ermelo!AU184)</f>
        <v>0</v>
      </c>
      <c r="AV184" s="12">
        <f>SUM(Gosforth:Ermelo!AV184)</f>
        <v>0</v>
      </c>
      <c r="AW184" s="12">
        <f>SUM(Gosforth:Ermelo!AW184)</f>
        <v>0</v>
      </c>
      <c r="AX184" s="12">
        <f>SUM(Gosforth:Ermelo!AX184)</f>
        <v>0</v>
      </c>
      <c r="AY184" s="12">
        <f>SUM(Gosforth:Ermelo!AY184)</f>
        <v>0</v>
      </c>
      <c r="AZ184" s="12">
        <f>SUM(Gosforth:Ermelo!AZ184)</f>
        <v>0</v>
      </c>
      <c r="BA184" s="12">
        <f>SUM(Gosforth:Ermelo!BA184)</f>
        <v>0</v>
      </c>
      <c r="BB184" s="12">
        <f>SUM(Gosforth:Ermelo!BB184)</f>
        <v>0</v>
      </c>
      <c r="BC184" s="12">
        <f>SUM(Gosforth:Ermelo!BC184)</f>
        <v>0</v>
      </c>
      <c r="BD184" s="12">
        <f>SUM(Gosforth:Ermelo!BD184)</f>
        <v>0</v>
      </c>
      <c r="BE184" s="13">
        <f>SUM(Gosforth:Ermelo!BE184)</f>
        <v>0</v>
      </c>
      <c r="BF184" s="14">
        <f>SUM(Gosforth:Ermelo!BF184)</f>
        <v>0</v>
      </c>
      <c r="BG184" s="12">
        <f>SUM(Gosforth:Ermelo!BG184)</f>
        <v>0</v>
      </c>
      <c r="BH184" s="12">
        <f>SUM(Gosforth:Ermelo!BH184)</f>
        <v>0</v>
      </c>
      <c r="BI184" s="12">
        <f>SUM(Gosforth:Ermelo!BI184)</f>
        <v>0</v>
      </c>
      <c r="BJ184" s="12">
        <f>SUM(Gosforth:Ermelo!BJ184)</f>
        <v>0</v>
      </c>
      <c r="BK184" s="12">
        <f>SUM(Gosforth:Ermelo!BK184)</f>
        <v>0</v>
      </c>
      <c r="BL184" s="12">
        <f>SUM(Gosforth:Ermelo!BL184)</f>
        <v>0</v>
      </c>
      <c r="BM184" s="12">
        <f>SUM(Gosforth:Ermelo!BM184)</f>
        <v>0</v>
      </c>
      <c r="BN184" s="12">
        <f>SUM(Gosforth:Ermelo!BN184)</f>
        <v>0</v>
      </c>
      <c r="BO184" s="12">
        <f>SUM(Gosforth:Ermelo!BO184)</f>
        <v>0</v>
      </c>
      <c r="BP184" s="12">
        <f>SUM(Gosforth:Ermelo!BP184)</f>
        <v>0</v>
      </c>
      <c r="BQ184" s="13">
        <f>SUM(Gosforth:Ermelo!BQ184)</f>
        <v>0</v>
      </c>
      <c r="BR184" s="14">
        <f>SUM(Gosforth:Ermelo!BR184)</f>
        <v>0</v>
      </c>
      <c r="BS184" s="12">
        <f>SUM(Gosforth:Ermelo!BS184)</f>
        <v>0</v>
      </c>
      <c r="BT184" s="12">
        <f>SUM(Gosforth:Ermelo!BT184)</f>
        <v>0</v>
      </c>
      <c r="BU184" s="12">
        <f>SUM(Gosforth:Ermelo!BU184)</f>
        <v>0</v>
      </c>
      <c r="BV184" s="12">
        <f>SUM(Gosforth:Ermelo!BV184)</f>
        <v>0</v>
      </c>
      <c r="BW184" s="12">
        <f>SUM(Gosforth:Ermelo!BW184)</f>
        <v>0</v>
      </c>
      <c r="BX184" s="12">
        <f>SUM(Gosforth:Ermelo!BX184)</f>
        <v>0</v>
      </c>
      <c r="BY184" s="12">
        <f>SUM(Gosforth:Ermelo!BY184)</f>
        <v>0</v>
      </c>
      <c r="BZ184" s="12">
        <f>SUM(Gosforth:Ermelo!BZ184)</f>
        <v>0</v>
      </c>
      <c r="CA184" s="12">
        <f>SUM(Gosforth:Ermelo!CA184)</f>
        <v>0</v>
      </c>
      <c r="CB184" s="12">
        <f>SUM(Gosforth:Ermelo!CB184)</f>
        <v>0</v>
      </c>
      <c r="CC184" s="13">
        <f>SUM(Gosforth:Ermelo!CC184)</f>
        <v>0</v>
      </c>
    </row>
    <row r="185" spans="2:81" ht="15">
      <c r="B185" s="180" t="s">
        <v>347</v>
      </c>
      <c r="C185" s="181" t="s">
        <v>348</v>
      </c>
      <c r="D185" s="202" t="s">
        <v>53</v>
      </c>
      <c r="E185" s="202">
        <f>SUM(Gosforth:Ermelo!E185)</f>
        <v>0</v>
      </c>
      <c r="F185" s="227" t="b">
        <f>(Gosforth!G185+Dalpark!G185+Leandra!G185+Trichardt!G185+Ermelo!G185)=G185</f>
        <v>1</v>
      </c>
      <c r="G185" s="122">
        <f t="shared" si="71"/>
        <v>0</v>
      </c>
      <c r="H185" s="120">
        <f>SUM(Gosforth:Ermelo!H185)</f>
        <v>0</v>
      </c>
      <c r="I185" s="13">
        <f>SUM(Gosforth:Ermelo!I185)</f>
        <v>0</v>
      </c>
      <c r="J185" s="120">
        <f>SUM(Gosforth:Ermelo!J185)</f>
        <v>0</v>
      </c>
      <c r="K185" s="12">
        <f>SUM(Gosforth:Ermelo!K185)</f>
        <v>0</v>
      </c>
      <c r="L185" s="12">
        <f>SUM(Gosforth:Ermelo!L185)</f>
        <v>0</v>
      </c>
      <c r="M185" s="12">
        <f>SUM(Gosforth:Ermelo!M185)</f>
        <v>0</v>
      </c>
      <c r="N185" s="12">
        <f>SUM(Gosforth:Ermelo!N185)</f>
        <v>0</v>
      </c>
      <c r="O185" s="12">
        <f>SUM(Gosforth:Ermelo!O185)</f>
        <v>0</v>
      </c>
      <c r="P185" s="12">
        <f>SUM(Gosforth:Ermelo!P185)</f>
        <v>0</v>
      </c>
      <c r="Q185" s="12">
        <f>SUM(Gosforth:Ermelo!Q185)</f>
        <v>0</v>
      </c>
      <c r="R185" s="12">
        <f>SUM(Gosforth:Ermelo!R185)</f>
        <v>0</v>
      </c>
      <c r="S185" s="12">
        <f>SUM(Gosforth:Ermelo!S185)</f>
        <v>0</v>
      </c>
      <c r="T185" s="12">
        <f>SUM(Gosforth:Ermelo!T185)</f>
        <v>0</v>
      </c>
      <c r="U185" s="13">
        <f>SUM(Gosforth:Ermelo!U185)</f>
        <v>0</v>
      </c>
      <c r="V185" s="14">
        <f>SUM(Gosforth:Ermelo!V185)</f>
        <v>0</v>
      </c>
      <c r="W185" s="12">
        <f>SUM(Gosforth:Ermelo!W185)</f>
        <v>0</v>
      </c>
      <c r="X185" s="12">
        <f>SUM(Gosforth:Ermelo!X185)</f>
        <v>0</v>
      </c>
      <c r="Y185" s="12">
        <f>SUM(Gosforth:Ermelo!Y185)</f>
        <v>0</v>
      </c>
      <c r="Z185" s="12">
        <f>SUM(Gosforth:Ermelo!Z185)</f>
        <v>0</v>
      </c>
      <c r="AA185" s="12">
        <f>SUM(Gosforth:Ermelo!AA185)</f>
        <v>0</v>
      </c>
      <c r="AB185" s="12">
        <f>SUM(Gosforth:Ermelo!AB185)</f>
        <v>0</v>
      </c>
      <c r="AC185" s="12">
        <f>SUM(Gosforth:Ermelo!AC185)</f>
        <v>0</v>
      </c>
      <c r="AD185" s="12">
        <f>SUM(Gosforth:Ermelo!AD185)</f>
        <v>0</v>
      </c>
      <c r="AE185" s="12">
        <f>SUM(Gosforth:Ermelo!AE185)</f>
        <v>0</v>
      </c>
      <c r="AF185" s="12">
        <f>SUM(Gosforth:Ermelo!AF185)</f>
        <v>0</v>
      </c>
      <c r="AG185" s="13">
        <f>SUM(Gosforth:Ermelo!AG185)</f>
        <v>0</v>
      </c>
      <c r="AH185" s="14">
        <f>SUM(Gosforth:Ermelo!AH185)</f>
        <v>0</v>
      </c>
      <c r="AI185" s="12">
        <f>SUM(Gosforth:Ermelo!AI185)</f>
        <v>0</v>
      </c>
      <c r="AJ185" s="12">
        <f>SUM(Gosforth:Ermelo!AJ185)</f>
        <v>0</v>
      </c>
      <c r="AK185" s="12">
        <f>SUM(Gosforth:Ermelo!AK185)</f>
        <v>0</v>
      </c>
      <c r="AL185" s="12">
        <f>SUM(Gosforth:Ermelo!AL185)</f>
        <v>0</v>
      </c>
      <c r="AM185" s="12">
        <f>SUM(Gosforth:Ermelo!AM185)</f>
        <v>0</v>
      </c>
      <c r="AN185" s="12">
        <f>SUM(Gosforth:Ermelo!AN185)</f>
        <v>0</v>
      </c>
      <c r="AO185" s="12">
        <f>SUM(Gosforth:Ermelo!AO185)</f>
        <v>0</v>
      </c>
      <c r="AP185" s="12">
        <f>SUM(Gosforth:Ermelo!AP185)</f>
        <v>0</v>
      </c>
      <c r="AQ185" s="12">
        <f>SUM(Gosforth:Ermelo!AQ185)</f>
        <v>0</v>
      </c>
      <c r="AR185" s="12">
        <f>SUM(Gosforth:Ermelo!AR185)</f>
        <v>0</v>
      </c>
      <c r="AS185" s="13">
        <f>SUM(Gosforth:Ermelo!AS185)</f>
        <v>0</v>
      </c>
      <c r="AT185" s="14">
        <f>SUM(Gosforth:Ermelo!AT185)</f>
        <v>0</v>
      </c>
      <c r="AU185" s="12">
        <f>SUM(Gosforth:Ermelo!AU185)</f>
        <v>0</v>
      </c>
      <c r="AV185" s="12">
        <f>SUM(Gosforth:Ermelo!AV185)</f>
        <v>0</v>
      </c>
      <c r="AW185" s="12">
        <f>SUM(Gosforth:Ermelo!AW185)</f>
        <v>0</v>
      </c>
      <c r="AX185" s="12">
        <f>SUM(Gosforth:Ermelo!AX185)</f>
        <v>0</v>
      </c>
      <c r="AY185" s="12">
        <f>SUM(Gosforth:Ermelo!AY185)</f>
        <v>0</v>
      </c>
      <c r="AZ185" s="12">
        <f>SUM(Gosforth:Ermelo!AZ185)</f>
        <v>0</v>
      </c>
      <c r="BA185" s="12">
        <f>SUM(Gosforth:Ermelo!BA185)</f>
        <v>0</v>
      </c>
      <c r="BB185" s="12">
        <f>SUM(Gosforth:Ermelo!BB185)</f>
        <v>0</v>
      </c>
      <c r="BC185" s="12">
        <f>SUM(Gosforth:Ermelo!BC185)</f>
        <v>0</v>
      </c>
      <c r="BD185" s="12">
        <f>SUM(Gosforth:Ermelo!BD185)</f>
        <v>0</v>
      </c>
      <c r="BE185" s="13">
        <f>SUM(Gosforth:Ermelo!BE185)</f>
        <v>0</v>
      </c>
      <c r="BF185" s="14">
        <f>SUM(Gosforth:Ermelo!BF185)</f>
        <v>0</v>
      </c>
      <c r="BG185" s="12">
        <f>SUM(Gosforth:Ermelo!BG185)</f>
        <v>0</v>
      </c>
      <c r="BH185" s="12">
        <f>SUM(Gosforth:Ermelo!BH185)</f>
        <v>0</v>
      </c>
      <c r="BI185" s="12">
        <f>SUM(Gosforth:Ermelo!BI185)</f>
        <v>0</v>
      </c>
      <c r="BJ185" s="12">
        <f>SUM(Gosforth:Ermelo!BJ185)</f>
        <v>0</v>
      </c>
      <c r="BK185" s="12">
        <f>SUM(Gosforth:Ermelo!BK185)</f>
        <v>0</v>
      </c>
      <c r="BL185" s="12">
        <f>SUM(Gosforth:Ermelo!BL185)</f>
        <v>0</v>
      </c>
      <c r="BM185" s="12">
        <f>SUM(Gosforth:Ermelo!BM185)</f>
        <v>0</v>
      </c>
      <c r="BN185" s="12">
        <f>SUM(Gosforth:Ermelo!BN185)</f>
        <v>0</v>
      </c>
      <c r="BO185" s="12">
        <f>SUM(Gosforth:Ermelo!BO185)</f>
        <v>0</v>
      </c>
      <c r="BP185" s="12">
        <f>SUM(Gosforth:Ermelo!BP185)</f>
        <v>0</v>
      </c>
      <c r="BQ185" s="13">
        <f>SUM(Gosforth:Ermelo!BQ185)</f>
        <v>0</v>
      </c>
      <c r="BR185" s="14">
        <f>SUM(Gosforth:Ermelo!BR185)</f>
        <v>0</v>
      </c>
      <c r="BS185" s="12">
        <f>SUM(Gosforth:Ermelo!BS185)</f>
        <v>0</v>
      </c>
      <c r="BT185" s="12">
        <f>SUM(Gosforth:Ermelo!BT185)</f>
        <v>0</v>
      </c>
      <c r="BU185" s="12">
        <f>SUM(Gosforth:Ermelo!BU185)</f>
        <v>0</v>
      </c>
      <c r="BV185" s="12">
        <f>SUM(Gosforth:Ermelo!BV185)</f>
        <v>0</v>
      </c>
      <c r="BW185" s="12">
        <f>SUM(Gosforth:Ermelo!BW185)</f>
        <v>0</v>
      </c>
      <c r="BX185" s="12">
        <f>SUM(Gosforth:Ermelo!BX185)</f>
        <v>0</v>
      </c>
      <c r="BY185" s="12">
        <f>SUM(Gosforth:Ermelo!BY185)</f>
        <v>0</v>
      </c>
      <c r="BZ185" s="12">
        <f>SUM(Gosforth:Ermelo!BZ185)</f>
        <v>0</v>
      </c>
      <c r="CA185" s="12">
        <f>SUM(Gosforth:Ermelo!CA185)</f>
        <v>0</v>
      </c>
      <c r="CB185" s="12">
        <f>SUM(Gosforth:Ermelo!CB185)</f>
        <v>0</v>
      </c>
      <c r="CC185" s="13">
        <f>SUM(Gosforth:Ermelo!CC185)</f>
        <v>0</v>
      </c>
    </row>
    <row r="186" spans="2:81" ht="15">
      <c r="B186" s="61" t="s">
        <v>349</v>
      </c>
      <c r="C186" s="66" t="s">
        <v>350</v>
      </c>
      <c r="D186" s="72"/>
      <c r="E186" s="186"/>
      <c r="F186" s="227" t="b">
        <f>(Gosforth!G186+Dalpark!G186+Leandra!G186+Trichardt!G186+Ermelo!G186)=G186</f>
        <v>1</v>
      </c>
      <c r="G186" s="122">
        <f t="shared" si="71"/>
        <v>0</v>
      </c>
      <c r="H186" s="120">
        <f>SUM(Gosforth:Ermelo!H186)</f>
        <v>0</v>
      </c>
      <c r="I186" s="13">
        <f>SUM(Gosforth:Ermelo!I186)</f>
        <v>0</v>
      </c>
      <c r="J186" s="120">
        <f>SUM(Gosforth:Ermelo!J186)</f>
        <v>0</v>
      </c>
      <c r="K186" s="12">
        <f>SUM(Gosforth:Ermelo!K186)</f>
        <v>0</v>
      </c>
      <c r="L186" s="12">
        <f>SUM(Gosforth:Ermelo!L186)</f>
        <v>0</v>
      </c>
      <c r="M186" s="12">
        <f>SUM(Gosforth:Ermelo!M186)</f>
        <v>0</v>
      </c>
      <c r="N186" s="12">
        <f>SUM(Gosforth:Ermelo!N186)</f>
        <v>0</v>
      </c>
      <c r="O186" s="12">
        <f>SUM(Gosforth:Ermelo!O186)</f>
        <v>0</v>
      </c>
      <c r="P186" s="12">
        <f>SUM(Gosforth:Ermelo!P186)</f>
        <v>0</v>
      </c>
      <c r="Q186" s="12">
        <f>SUM(Gosforth:Ermelo!Q186)</f>
        <v>0</v>
      </c>
      <c r="R186" s="12">
        <f>SUM(Gosforth:Ermelo!R186)</f>
        <v>0</v>
      </c>
      <c r="S186" s="12">
        <f>SUM(Gosforth:Ermelo!S186)</f>
        <v>0</v>
      </c>
      <c r="T186" s="12">
        <f>SUM(Gosforth:Ermelo!T186)</f>
        <v>0</v>
      </c>
      <c r="U186" s="13">
        <f>SUM(Gosforth:Ermelo!U186)</f>
        <v>0</v>
      </c>
      <c r="V186" s="14">
        <f>SUM(Gosforth:Ermelo!V186)</f>
        <v>0</v>
      </c>
      <c r="W186" s="12">
        <f>SUM(Gosforth:Ermelo!W186)</f>
        <v>0</v>
      </c>
      <c r="X186" s="12">
        <f>SUM(Gosforth:Ermelo!X186)</f>
        <v>0</v>
      </c>
      <c r="Y186" s="12">
        <f>SUM(Gosforth:Ermelo!Y186)</f>
        <v>0</v>
      </c>
      <c r="Z186" s="12">
        <f>SUM(Gosforth:Ermelo!Z186)</f>
        <v>0</v>
      </c>
      <c r="AA186" s="12">
        <f>SUM(Gosforth:Ermelo!AA186)</f>
        <v>0</v>
      </c>
      <c r="AB186" s="12">
        <f>SUM(Gosforth:Ermelo!AB186)</f>
        <v>0</v>
      </c>
      <c r="AC186" s="12">
        <f>SUM(Gosforth:Ermelo!AC186)</f>
        <v>0</v>
      </c>
      <c r="AD186" s="12">
        <f>SUM(Gosforth:Ermelo!AD186)</f>
        <v>0</v>
      </c>
      <c r="AE186" s="12">
        <f>SUM(Gosforth:Ermelo!AE186)</f>
        <v>0</v>
      </c>
      <c r="AF186" s="12">
        <f>SUM(Gosforth:Ermelo!AF186)</f>
        <v>0</v>
      </c>
      <c r="AG186" s="13">
        <f>SUM(Gosforth:Ermelo!AG186)</f>
        <v>0</v>
      </c>
      <c r="AH186" s="14">
        <f>SUM(Gosforth:Ermelo!AH186)</f>
        <v>0</v>
      </c>
      <c r="AI186" s="12">
        <f>SUM(Gosforth:Ermelo!AI186)</f>
        <v>0</v>
      </c>
      <c r="AJ186" s="12">
        <f>SUM(Gosforth:Ermelo!AJ186)</f>
        <v>0</v>
      </c>
      <c r="AK186" s="12">
        <f>SUM(Gosforth:Ermelo!AK186)</f>
        <v>0</v>
      </c>
      <c r="AL186" s="12">
        <f>SUM(Gosforth:Ermelo!AL186)</f>
        <v>0</v>
      </c>
      <c r="AM186" s="12">
        <f>SUM(Gosforth:Ermelo!AM186)</f>
        <v>0</v>
      </c>
      <c r="AN186" s="12">
        <f>SUM(Gosforth:Ermelo!AN186)</f>
        <v>0</v>
      </c>
      <c r="AO186" s="12">
        <f>SUM(Gosforth:Ermelo!AO186)</f>
        <v>0</v>
      </c>
      <c r="AP186" s="12">
        <f>SUM(Gosforth:Ermelo!AP186)</f>
        <v>0</v>
      </c>
      <c r="AQ186" s="12">
        <f>SUM(Gosforth:Ermelo!AQ186)</f>
        <v>0</v>
      </c>
      <c r="AR186" s="12">
        <f>SUM(Gosforth:Ermelo!AR186)</f>
        <v>0</v>
      </c>
      <c r="AS186" s="13">
        <f>SUM(Gosforth:Ermelo!AS186)</f>
        <v>0</v>
      </c>
      <c r="AT186" s="14">
        <f>SUM(Gosforth:Ermelo!AT186)</f>
        <v>0</v>
      </c>
      <c r="AU186" s="12">
        <f>SUM(Gosforth:Ermelo!AU186)</f>
        <v>0</v>
      </c>
      <c r="AV186" s="12">
        <f>SUM(Gosforth:Ermelo!AV186)</f>
        <v>0</v>
      </c>
      <c r="AW186" s="12">
        <f>SUM(Gosforth:Ermelo!AW186)</f>
        <v>0</v>
      </c>
      <c r="AX186" s="12">
        <f>SUM(Gosforth:Ermelo!AX186)</f>
        <v>0</v>
      </c>
      <c r="AY186" s="12">
        <f>SUM(Gosforth:Ermelo!AY186)</f>
        <v>0</v>
      </c>
      <c r="AZ186" s="12">
        <f>SUM(Gosforth:Ermelo!AZ186)</f>
        <v>0</v>
      </c>
      <c r="BA186" s="12">
        <f>SUM(Gosforth:Ermelo!BA186)</f>
        <v>0</v>
      </c>
      <c r="BB186" s="12">
        <f>SUM(Gosforth:Ermelo!BB186)</f>
        <v>0</v>
      </c>
      <c r="BC186" s="12">
        <f>SUM(Gosforth:Ermelo!BC186)</f>
        <v>0</v>
      </c>
      <c r="BD186" s="12">
        <f>SUM(Gosforth:Ermelo!BD186)</f>
        <v>0</v>
      </c>
      <c r="BE186" s="13">
        <f>SUM(Gosforth:Ermelo!BE186)</f>
        <v>0</v>
      </c>
      <c r="BF186" s="14">
        <f>SUM(Gosforth:Ermelo!BF186)</f>
        <v>0</v>
      </c>
      <c r="BG186" s="12">
        <f>SUM(Gosforth:Ermelo!BG186)</f>
        <v>0</v>
      </c>
      <c r="BH186" s="12">
        <f>SUM(Gosforth:Ermelo!BH186)</f>
        <v>0</v>
      </c>
      <c r="BI186" s="12">
        <f>SUM(Gosforth:Ermelo!BI186)</f>
        <v>0</v>
      </c>
      <c r="BJ186" s="12">
        <f>SUM(Gosforth:Ermelo!BJ186)</f>
        <v>0</v>
      </c>
      <c r="BK186" s="12">
        <f>SUM(Gosforth:Ermelo!BK186)</f>
        <v>0</v>
      </c>
      <c r="BL186" s="12">
        <f>SUM(Gosforth:Ermelo!BL186)</f>
        <v>0</v>
      </c>
      <c r="BM186" s="12">
        <f>SUM(Gosforth:Ermelo!BM186)</f>
        <v>0</v>
      </c>
      <c r="BN186" s="12">
        <f>SUM(Gosforth:Ermelo!BN186)</f>
        <v>0</v>
      </c>
      <c r="BO186" s="12">
        <f>SUM(Gosforth:Ermelo!BO186)</f>
        <v>0</v>
      </c>
      <c r="BP186" s="12">
        <f>SUM(Gosforth:Ermelo!BP186)</f>
        <v>0</v>
      </c>
      <c r="BQ186" s="13">
        <f>SUM(Gosforth:Ermelo!BQ186)</f>
        <v>0</v>
      </c>
      <c r="BR186" s="14">
        <f>SUM(Gosforth:Ermelo!BR186)</f>
        <v>0</v>
      </c>
      <c r="BS186" s="12">
        <f>SUM(Gosforth:Ermelo!BS186)</f>
        <v>0</v>
      </c>
      <c r="BT186" s="12">
        <f>SUM(Gosforth:Ermelo!BT186)</f>
        <v>0</v>
      </c>
      <c r="BU186" s="12">
        <f>SUM(Gosforth:Ermelo!BU186)</f>
        <v>0</v>
      </c>
      <c r="BV186" s="12">
        <f>SUM(Gosforth:Ermelo!BV186)</f>
        <v>0</v>
      </c>
      <c r="BW186" s="12">
        <f>SUM(Gosforth:Ermelo!BW186)</f>
        <v>0</v>
      </c>
      <c r="BX186" s="12">
        <f>SUM(Gosforth:Ermelo!BX186)</f>
        <v>0</v>
      </c>
      <c r="BY186" s="12">
        <f>SUM(Gosforth:Ermelo!BY186)</f>
        <v>0</v>
      </c>
      <c r="BZ186" s="12">
        <f>SUM(Gosforth:Ermelo!BZ186)</f>
        <v>0</v>
      </c>
      <c r="CA186" s="12">
        <f>SUM(Gosforth:Ermelo!CA186)</f>
        <v>0</v>
      </c>
      <c r="CB186" s="12">
        <f>SUM(Gosforth:Ermelo!CB186)</f>
        <v>0</v>
      </c>
      <c r="CC186" s="13">
        <f>SUM(Gosforth:Ermelo!CC186)</f>
        <v>0</v>
      </c>
    </row>
    <row r="187" spans="2:81" ht="30">
      <c r="B187" s="61" t="s">
        <v>351</v>
      </c>
      <c r="C187" s="66" t="s">
        <v>352</v>
      </c>
      <c r="D187" s="72" t="s">
        <v>53</v>
      </c>
      <c r="E187" s="186">
        <f>SUM(Gosforth:Ermelo!E187)</f>
        <v>360</v>
      </c>
      <c r="F187" s="227" t="b">
        <f>(Gosforth!G187+Dalpark!G187+Leandra!G187+Trichardt!G187+Ermelo!G187)=G187</f>
        <v>1</v>
      </c>
      <c r="G187" s="122">
        <f t="shared" si="71"/>
        <v>0</v>
      </c>
      <c r="H187" s="120">
        <f>SUM(Gosforth:Ermelo!H187)</f>
        <v>0</v>
      </c>
      <c r="I187" s="13">
        <f>SUM(Gosforth:Ermelo!I187)</f>
        <v>0</v>
      </c>
      <c r="J187" s="120">
        <f>SUM(Gosforth:Ermelo!J187)</f>
        <v>0</v>
      </c>
      <c r="K187" s="12">
        <f>SUM(Gosforth:Ermelo!K187)</f>
        <v>0</v>
      </c>
      <c r="L187" s="12">
        <f>SUM(Gosforth:Ermelo!L187)</f>
        <v>0</v>
      </c>
      <c r="M187" s="12">
        <f>SUM(Gosforth:Ermelo!M187)</f>
        <v>0</v>
      </c>
      <c r="N187" s="12">
        <f>SUM(Gosforth:Ermelo!N187)</f>
        <v>0</v>
      </c>
      <c r="O187" s="12">
        <f>SUM(Gosforth:Ermelo!O187)</f>
        <v>0</v>
      </c>
      <c r="P187" s="12">
        <f>SUM(Gosforth:Ermelo!P187)</f>
        <v>0</v>
      </c>
      <c r="Q187" s="12">
        <f>SUM(Gosforth:Ermelo!Q187)</f>
        <v>0</v>
      </c>
      <c r="R187" s="12">
        <f>SUM(Gosforth:Ermelo!R187)</f>
        <v>0</v>
      </c>
      <c r="S187" s="12">
        <f>SUM(Gosforth:Ermelo!S187)</f>
        <v>0</v>
      </c>
      <c r="T187" s="12">
        <f>SUM(Gosforth:Ermelo!T187)</f>
        <v>0</v>
      </c>
      <c r="U187" s="13">
        <f>SUM(Gosforth:Ermelo!U187)</f>
        <v>0</v>
      </c>
      <c r="V187" s="14">
        <f>SUM(Gosforth:Ermelo!V187)</f>
        <v>0</v>
      </c>
      <c r="W187" s="12">
        <f>SUM(Gosforth:Ermelo!W187)</f>
        <v>0</v>
      </c>
      <c r="X187" s="12">
        <f>SUM(Gosforth:Ermelo!X187)</f>
        <v>0</v>
      </c>
      <c r="Y187" s="12">
        <f>SUM(Gosforth:Ermelo!Y187)</f>
        <v>0</v>
      </c>
      <c r="Z187" s="12">
        <f>SUM(Gosforth:Ermelo!Z187)</f>
        <v>0</v>
      </c>
      <c r="AA187" s="12">
        <f>SUM(Gosforth:Ermelo!AA187)</f>
        <v>0</v>
      </c>
      <c r="AB187" s="12">
        <f>SUM(Gosforth:Ermelo!AB187)</f>
        <v>0</v>
      </c>
      <c r="AC187" s="12">
        <f>SUM(Gosforth:Ermelo!AC187)</f>
        <v>0</v>
      </c>
      <c r="AD187" s="12">
        <f>SUM(Gosforth:Ermelo!AD187)</f>
        <v>0</v>
      </c>
      <c r="AE187" s="12">
        <f>SUM(Gosforth:Ermelo!AE187)</f>
        <v>0</v>
      </c>
      <c r="AF187" s="12">
        <f>SUM(Gosforth:Ermelo!AF187)</f>
        <v>0</v>
      </c>
      <c r="AG187" s="13">
        <f>SUM(Gosforth:Ermelo!AG187)</f>
        <v>0</v>
      </c>
      <c r="AH187" s="14">
        <f>SUM(Gosforth:Ermelo!AH187)</f>
        <v>0</v>
      </c>
      <c r="AI187" s="12">
        <f>SUM(Gosforth:Ermelo!AI187)</f>
        <v>0</v>
      </c>
      <c r="AJ187" s="12">
        <f>SUM(Gosforth:Ermelo!AJ187)</f>
        <v>0</v>
      </c>
      <c r="AK187" s="12">
        <f>SUM(Gosforth:Ermelo!AK187)</f>
        <v>0</v>
      </c>
      <c r="AL187" s="12">
        <f>SUM(Gosforth:Ermelo!AL187)</f>
        <v>0</v>
      </c>
      <c r="AM187" s="12">
        <f>SUM(Gosforth:Ermelo!AM187)</f>
        <v>0</v>
      </c>
      <c r="AN187" s="12">
        <f>SUM(Gosforth:Ermelo!AN187)</f>
        <v>0</v>
      </c>
      <c r="AO187" s="12">
        <f>SUM(Gosforth:Ermelo!AO187)</f>
        <v>0</v>
      </c>
      <c r="AP187" s="12">
        <f>SUM(Gosforth:Ermelo!AP187)</f>
        <v>0</v>
      </c>
      <c r="AQ187" s="12">
        <f>SUM(Gosforth:Ermelo!AQ187)</f>
        <v>0</v>
      </c>
      <c r="AR187" s="12">
        <f>SUM(Gosforth:Ermelo!AR187)</f>
        <v>0</v>
      </c>
      <c r="AS187" s="13">
        <f>SUM(Gosforth:Ermelo!AS187)</f>
        <v>0</v>
      </c>
      <c r="AT187" s="14">
        <f>SUM(Gosforth:Ermelo!AT187)</f>
        <v>0</v>
      </c>
      <c r="AU187" s="12">
        <f>SUM(Gosforth:Ermelo!AU187)</f>
        <v>0</v>
      </c>
      <c r="AV187" s="12">
        <f>SUM(Gosforth:Ermelo!AV187)</f>
        <v>0</v>
      </c>
      <c r="AW187" s="12">
        <f>SUM(Gosforth:Ermelo!AW187)</f>
        <v>0</v>
      </c>
      <c r="AX187" s="12">
        <f>SUM(Gosforth:Ermelo!AX187)</f>
        <v>0</v>
      </c>
      <c r="AY187" s="12">
        <f>SUM(Gosforth:Ermelo!AY187)</f>
        <v>0</v>
      </c>
      <c r="AZ187" s="12">
        <f>SUM(Gosforth:Ermelo!AZ187)</f>
        <v>0</v>
      </c>
      <c r="BA187" s="12">
        <f>SUM(Gosforth:Ermelo!BA187)</f>
        <v>0</v>
      </c>
      <c r="BB187" s="12">
        <f>SUM(Gosforth:Ermelo!BB187)</f>
        <v>0</v>
      </c>
      <c r="BC187" s="12">
        <f>SUM(Gosforth:Ermelo!BC187)</f>
        <v>0</v>
      </c>
      <c r="BD187" s="12">
        <f>SUM(Gosforth:Ermelo!BD187)</f>
        <v>0</v>
      </c>
      <c r="BE187" s="13">
        <f>SUM(Gosforth:Ermelo!BE187)</f>
        <v>0</v>
      </c>
      <c r="BF187" s="14">
        <f>SUM(Gosforth:Ermelo!BF187)</f>
        <v>0</v>
      </c>
      <c r="BG187" s="12">
        <f>SUM(Gosforth:Ermelo!BG187)</f>
        <v>0</v>
      </c>
      <c r="BH187" s="12">
        <f>SUM(Gosforth:Ermelo!BH187)</f>
        <v>0</v>
      </c>
      <c r="BI187" s="12">
        <f>SUM(Gosforth:Ermelo!BI187)</f>
        <v>0</v>
      </c>
      <c r="BJ187" s="12">
        <f>SUM(Gosforth:Ermelo!BJ187)</f>
        <v>0</v>
      </c>
      <c r="BK187" s="12">
        <f>SUM(Gosforth:Ermelo!BK187)</f>
        <v>0</v>
      </c>
      <c r="BL187" s="12">
        <f>SUM(Gosforth:Ermelo!BL187)</f>
        <v>0</v>
      </c>
      <c r="BM187" s="12">
        <f>SUM(Gosforth:Ermelo!BM187)</f>
        <v>0</v>
      </c>
      <c r="BN187" s="12">
        <f>SUM(Gosforth:Ermelo!BN187)</f>
        <v>0</v>
      </c>
      <c r="BO187" s="12">
        <f>SUM(Gosforth:Ermelo!BO187)</f>
        <v>0</v>
      </c>
      <c r="BP187" s="12">
        <f>SUM(Gosforth:Ermelo!BP187)</f>
        <v>0</v>
      </c>
      <c r="BQ187" s="13">
        <f>SUM(Gosforth:Ermelo!BQ187)</f>
        <v>0</v>
      </c>
      <c r="BR187" s="14">
        <f>SUM(Gosforth:Ermelo!BR187)</f>
        <v>0</v>
      </c>
      <c r="BS187" s="12">
        <f>SUM(Gosforth:Ermelo!BS187)</f>
        <v>0</v>
      </c>
      <c r="BT187" s="12">
        <f>SUM(Gosforth:Ermelo!BT187)</f>
        <v>0</v>
      </c>
      <c r="BU187" s="12">
        <f>SUM(Gosforth:Ermelo!BU187)</f>
        <v>0</v>
      </c>
      <c r="BV187" s="12">
        <f>SUM(Gosforth:Ermelo!BV187)</f>
        <v>0</v>
      </c>
      <c r="BW187" s="12">
        <f>SUM(Gosforth:Ermelo!BW187)</f>
        <v>0</v>
      </c>
      <c r="BX187" s="12">
        <f>SUM(Gosforth:Ermelo!BX187)</f>
        <v>0</v>
      </c>
      <c r="BY187" s="12">
        <f>SUM(Gosforth:Ermelo!BY187)</f>
        <v>0</v>
      </c>
      <c r="BZ187" s="12">
        <f>SUM(Gosforth:Ermelo!BZ187)</f>
        <v>0</v>
      </c>
      <c r="CA187" s="12">
        <f>SUM(Gosforth:Ermelo!CA187)</f>
        <v>0</v>
      </c>
      <c r="CB187" s="12">
        <f>SUM(Gosforth:Ermelo!CB187)</f>
        <v>0</v>
      </c>
      <c r="CC187" s="13">
        <f>SUM(Gosforth:Ermelo!CC187)</f>
        <v>0</v>
      </c>
    </row>
    <row r="188" spans="2:81" ht="15">
      <c r="B188" s="180" t="s">
        <v>353</v>
      </c>
      <c r="C188" s="181" t="s">
        <v>354</v>
      </c>
      <c r="D188" s="202" t="s">
        <v>355</v>
      </c>
      <c r="E188" s="202">
        <f>SUM(Gosforth:Ermelo!E188)</f>
        <v>0</v>
      </c>
      <c r="F188" s="227" t="b">
        <f>(Gosforth!G188+Dalpark!G188+Leandra!G188+Trichardt!G188+Ermelo!G188)=G188</f>
        <v>1</v>
      </c>
      <c r="G188" s="122">
        <f t="shared" si="71"/>
        <v>0</v>
      </c>
      <c r="H188" s="120">
        <f>SUM(Gosforth:Ermelo!H188)</f>
        <v>0</v>
      </c>
      <c r="I188" s="13">
        <f>SUM(Gosforth:Ermelo!I188)</f>
        <v>0</v>
      </c>
      <c r="J188" s="120">
        <f>SUM(Gosforth:Ermelo!J188)</f>
        <v>0</v>
      </c>
      <c r="K188" s="12">
        <f>SUM(Gosforth:Ermelo!K188)</f>
        <v>0</v>
      </c>
      <c r="L188" s="12">
        <f>SUM(Gosforth:Ermelo!L188)</f>
        <v>0</v>
      </c>
      <c r="M188" s="12">
        <f>SUM(Gosforth:Ermelo!M188)</f>
        <v>0</v>
      </c>
      <c r="N188" s="12">
        <f>SUM(Gosforth:Ermelo!N188)</f>
        <v>0</v>
      </c>
      <c r="O188" s="12">
        <f>SUM(Gosforth:Ermelo!O188)</f>
        <v>0</v>
      </c>
      <c r="P188" s="12">
        <f>SUM(Gosforth:Ermelo!P188)</f>
        <v>0</v>
      </c>
      <c r="Q188" s="12">
        <f>SUM(Gosforth:Ermelo!Q188)</f>
        <v>0</v>
      </c>
      <c r="R188" s="12">
        <f>SUM(Gosforth:Ermelo!R188)</f>
        <v>0</v>
      </c>
      <c r="S188" s="12">
        <f>SUM(Gosforth:Ermelo!S188)</f>
        <v>0</v>
      </c>
      <c r="T188" s="12">
        <f>SUM(Gosforth:Ermelo!T188)</f>
        <v>0</v>
      </c>
      <c r="U188" s="13">
        <f>SUM(Gosforth:Ermelo!U188)</f>
        <v>0</v>
      </c>
      <c r="V188" s="14">
        <f>SUM(Gosforth:Ermelo!V188)</f>
        <v>0</v>
      </c>
      <c r="W188" s="12">
        <f>SUM(Gosforth:Ermelo!W188)</f>
        <v>0</v>
      </c>
      <c r="X188" s="12">
        <f>SUM(Gosforth:Ermelo!X188)</f>
        <v>0</v>
      </c>
      <c r="Y188" s="12">
        <f>SUM(Gosforth:Ermelo!Y188)</f>
        <v>0</v>
      </c>
      <c r="Z188" s="12">
        <f>SUM(Gosforth:Ermelo!Z188)</f>
        <v>0</v>
      </c>
      <c r="AA188" s="12">
        <f>SUM(Gosforth:Ermelo!AA188)</f>
        <v>0</v>
      </c>
      <c r="AB188" s="12">
        <f>SUM(Gosforth:Ermelo!AB188)</f>
        <v>0</v>
      </c>
      <c r="AC188" s="12">
        <f>SUM(Gosforth:Ermelo!AC188)</f>
        <v>0</v>
      </c>
      <c r="AD188" s="12">
        <f>SUM(Gosforth:Ermelo!AD188)</f>
        <v>0</v>
      </c>
      <c r="AE188" s="12">
        <f>SUM(Gosforth:Ermelo!AE188)</f>
        <v>0</v>
      </c>
      <c r="AF188" s="12">
        <f>SUM(Gosforth:Ermelo!AF188)</f>
        <v>0</v>
      </c>
      <c r="AG188" s="13">
        <f>SUM(Gosforth:Ermelo!AG188)</f>
        <v>0</v>
      </c>
      <c r="AH188" s="14">
        <f>SUM(Gosforth:Ermelo!AH188)</f>
        <v>0</v>
      </c>
      <c r="AI188" s="12">
        <f>SUM(Gosforth:Ermelo!AI188)</f>
        <v>0</v>
      </c>
      <c r="AJ188" s="12">
        <f>SUM(Gosforth:Ermelo!AJ188)</f>
        <v>0</v>
      </c>
      <c r="AK188" s="12">
        <f>SUM(Gosforth:Ermelo!AK188)</f>
        <v>0</v>
      </c>
      <c r="AL188" s="12">
        <f>SUM(Gosforth:Ermelo!AL188)</f>
        <v>0</v>
      </c>
      <c r="AM188" s="12">
        <f>SUM(Gosforth:Ermelo!AM188)</f>
        <v>0</v>
      </c>
      <c r="AN188" s="12">
        <f>SUM(Gosforth:Ermelo!AN188)</f>
        <v>0</v>
      </c>
      <c r="AO188" s="12">
        <f>SUM(Gosforth:Ermelo!AO188)</f>
        <v>0</v>
      </c>
      <c r="AP188" s="12">
        <f>SUM(Gosforth:Ermelo!AP188)</f>
        <v>0</v>
      </c>
      <c r="AQ188" s="12">
        <f>SUM(Gosforth:Ermelo!AQ188)</f>
        <v>0</v>
      </c>
      <c r="AR188" s="12">
        <f>SUM(Gosforth:Ermelo!AR188)</f>
        <v>0</v>
      </c>
      <c r="AS188" s="13">
        <f>SUM(Gosforth:Ermelo!AS188)</f>
        <v>0</v>
      </c>
      <c r="AT188" s="14">
        <f>SUM(Gosforth:Ermelo!AT188)</f>
        <v>0</v>
      </c>
      <c r="AU188" s="12">
        <f>SUM(Gosforth:Ermelo!AU188)</f>
        <v>0</v>
      </c>
      <c r="AV188" s="12">
        <f>SUM(Gosforth:Ermelo!AV188)</f>
        <v>0</v>
      </c>
      <c r="AW188" s="12">
        <f>SUM(Gosforth:Ermelo!AW188)</f>
        <v>0</v>
      </c>
      <c r="AX188" s="12">
        <f>SUM(Gosforth:Ermelo!AX188)</f>
        <v>0</v>
      </c>
      <c r="AY188" s="12">
        <f>SUM(Gosforth:Ermelo!AY188)</f>
        <v>0</v>
      </c>
      <c r="AZ188" s="12">
        <f>SUM(Gosforth:Ermelo!AZ188)</f>
        <v>0</v>
      </c>
      <c r="BA188" s="12">
        <f>SUM(Gosforth:Ermelo!BA188)</f>
        <v>0</v>
      </c>
      <c r="BB188" s="12">
        <f>SUM(Gosforth:Ermelo!BB188)</f>
        <v>0</v>
      </c>
      <c r="BC188" s="12">
        <f>SUM(Gosforth:Ermelo!BC188)</f>
        <v>0</v>
      </c>
      <c r="BD188" s="12">
        <f>SUM(Gosforth:Ermelo!BD188)</f>
        <v>0</v>
      </c>
      <c r="BE188" s="13">
        <f>SUM(Gosforth:Ermelo!BE188)</f>
        <v>0</v>
      </c>
      <c r="BF188" s="14">
        <f>SUM(Gosforth:Ermelo!BF188)</f>
        <v>0</v>
      </c>
      <c r="BG188" s="12">
        <f>SUM(Gosforth:Ermelo!BG188)</f>
        <v>0</v>
      </c>
      <c r="BH188" s="12">
        <f>SUM(Gosforth:Ermelo!BH188)</f>
        <v>0</v>
      </c>
      <c r="BI188" s="12">
        <f>SUM(Gosforth:Ermelo!BI188)</f>
        <v>0</v>
      </c>
      <c r="BJ188" s="12">
        <f>SUM(Gosforth:Ermelo!BJ188)</f>
        <v>0</v>
      </c>
      <c r="BK188" s="12">
        <f>SUM(Gosforth:Ermelo!BK188)</f>
        <v>0</v>
      </c>
      <c r="BL188" s="12">
        <f>SUM(Gosforth:Ermelo!BL188)</f>
        <v>0</v>
      </c>
      <c r="BM188" s="12">
        <f>SUM(Gosforth:Ermelo!BM188)</f>
        <v>0</v>
      </c>
      <c r="BN188" s="12">
        <f>SUM(Gosforth:Ermelo!BN188)</f>
        <v>0</v>
      </c>
      <c r="BO188" s="12">
        <f>SUM(Gosforth:Ermelo!BO188)</f>
        <v>0</v>
      </c>
      <c r="BP188" s="12">
        <f>SUM(Gosforth:Ermelo!BP188)</f>
        <v>0</v>
      </c>
      <c r="BQ188" s="13">
        <f>SUM(Gosforth:Ermelo!BQ188)</f>
        <v>0</v>
      </c>
      <c r="BR188" s="14">
        <f>SUM(Gosforth:Ermelo!BR188)</f>
        <v>0</v>
      </c>
      <c r="BS188" s="12">
        <f>SUM(Gosforth:Ermelo!BS188)</f>
        <v>0</v>
      </c>
      <c r="BT188" s="12">
        <f>SUM(Gosforth:Ermelo!BT188)</f>
        <v>0</v>
      </c>
      <c r="BU188" s="12">
        <f>SUM(Gosforth:Ermelo!BU188)</f>
        <v>0</v>
      </c>
      <c r="BV188" s="12">
        <f>SUM(Gosforth:Ermelo!BV188)</f>
        <v>0</v>
      </c>
      <c r="BW188" s="12">
        <f>SUM(Gosforth:Ermelo!BW188)</f>
        <v>0</v>
      </c>
      <c r="BX188" s="12">
        <f>SUM(Gosforth:Ermelo!BX188)</f>
        <v>0</v>
      </c>
      <c r="BY188" s="12">
        <f>SUM(Gosforth:Ermelo!BY188)</f>
        <v>0</v>
      </c>
      <c r="BZ188" s="12">
        <f>SUM(Gosforth:Ermelo!BZ188)</f>
        <v>0</v>
      </c>
      <c r="CA188" s="12">
        <f>SUM(Gosforth:Ermelo!CA188)</f>
        <v>0</v>
      </c>
      <c r="CB188" s="12">
        <f>SUM(Gosforth:Ermelo!CB188)</f>
        <v>0</v>
      </c>
      <c r="CC188" s="13">
        <f>SUM(Gosforth:Ermelo!CC188)</f>
        <v>0</v>
      </c>
    </row>
    <row r="189" spans="2:81" ht="15">
      <c r="B189" s="180" t="s">
        <v>356</v>
      </c>
      <c r="C189" s="181" t="s">
        <v>357</v>
      </c>
      <c r="D189" s="202" t="s">
        <v>355</v>
      </c>
      <c r="E189" s="202">
        <f>SUM(Gosforth:Ermelo!E189)</f>
        <v>0</v>
      </c>
      <c r="F189" s="227" t="b">
        <f>(Gosforth!G189+Dalpark!G189+Leandra!G189+Trichardt!G189+Ermelo!G189)=G189</f>
        <v>1</v>
      </c>
      <c r="G189" s="122">
        <f t="shared" si="71"/>
        <v>0</v>
      </c>
      <c r="H189" s="120">
        <f>SUM(Gosforth:Ermelo!H189)</f>
        <v>0</v>
      </c>
      <c r="I189" s="13">
        <f>SUM(Gosforth:Ermelo!I189)</f>
        <v>0</v>
      </c>
      <c r="J189" s="120">
        <f>SUM(Gosforth:Ermelo!J189)</f>
        <v>0</v>
      </c>
      <c r="K189" s="12">
        <f>SUM(Gosforth:Ermelo!K189)</f>
        <v>0</v>
      </c>
      <c r="L189" s="12">
        <f>SUM(Gosforth:Ermelo!L189)</f>
        <v>0</v>
      </c>
      <c r="M189" s="12">
        <f>SUM(Gosforth:Ermelo!M189)</f>
        <v>0</v>
      </c>
      <c r="N189" s="12">
        <f>SUM(Gosforth:Ermelo!N189)</f>
        <v>0</v>
      </c>
      <c r="O189" s="12">
        <f>SUM(Gosforth:Ermelo!O189)</f>
        <v>0</v>
      </c>
      <c r="P189" s="12">
        <f>SUM(Gosforth:Ermelo!P189)</f>
        <v>0</v>
      </c>
      <c r="Q189" s="12">
        <f>SUM(Gosforth:Ermelo!Q189)</f>
        <v>0</v>
      </c>
      <c r="R189" s="12">
        <f>SUM(Gosforth:Ermelo!R189)</f>
        <v>0</v>
      </c>
      <c r="S189" s="12">
        <f>SUM(Gosforth:Ermelo!S189)</f>
        <v>0</v>
      </c>
      <c r="T189" s="12">
        <f>SUM(Gosforth:Ermelo!T189)</f>
        <v>0</v>
      </c>
      <c r="U189" s="13">
        <f>SUM(Gosforth:Ermelo!U189)</f>
        <v>0</v>
      </c>
      <c r="V189" s="14">
        <f>SUM(Gosforth:Ermelo!V189)</f>
        <v>0</v>
      </c>
      <c r="W189" s="12">
        <f>SUM(Gosforth:Ermelo!W189)</f>
        <v>0</v>
      </c>
      <c r="X189" s="12">
        <f>SUM(Gosforth:Ermelo!X189)</f>
        <v>0</v>
      </c>
      <c r="Y189" s="12">
        <f>SUM(Gosforth:Ermelo!Y189)</f>
        <v>0</v>
      </c>
      <c r="Z189" s="12">
        <f>SUM(Gosforth:Ermelo!Z189)</f>
        <v>0</v>
      </c>
      <c r="AA189" s="12">
        <f>SUM(Gosforth:Ermelo!AA189)</f>
        <v>0</v>
      </c>
      <c r="AB189" s="12">
        <f>SUM(Gosforth:Ermelo!AB189)</f>
        <v>0</v>
      </c>
      <c r="AC189" s="12">
        <f>SUM(Gosforth:Ermelo!AC189)</f>
        <v>0</v>
      </c>
      <c r="AD189" s="12">
        <f>SUM(Gosforth:Ermelo!AD189)</f>
        <v>0</v>
      </c>
      <c r="AE189" s="12">
        <f>SUM(Gosforth:Ermelo!AE189)</f>
        <v>0</v>
      </c>
      <c r="AF189" s="12">
        <f>SUM(Gosforth:Ermelo!AF189)</f>
        <v>0</v>
      </c>
      <c r="AG189" s="13">
        <f>SUM(Gosforth:Ermelo!AG189)</f>
        <v>0</v>
      </c>
      <c r="AH189" s="14">
        <f>SUM(Gosforth:Ermelo!AH189)</f>
        <v>0</v>
      </c>
      <c r="AI189" s="12">
        <f>SUM(Gosforth:Ermelo!AI189)</f>
        <v>0</v>
      </c>
      <c r="AJ189" s="12">
        <f>SUM(Gosforth:Ermelo!AJ189)</f>
        <v>0</v>
      </c>
      <c r="AK189" s="12">
        <f>SUM(Gosforth:Ermelo!AK189)</f>
        <v>0</v>
      </c>
      <c r="AL189" s="12">
        <f>SUM(Gosforth:Ermelo!AL189)</f>
        <v>0</v>
      </c>
      <c r="AM189" s="12">
        <f>SUM(Gosforth:Ermelo!AM189)</f>
        <v>0</v>
      </c>
      <c r="AN189" s="12">
        <f>SUM(Gosforth:Ermelo!AN189)</f>
        <v>0</v>
      </c>
      <c r="AO189" s="12">
        <f>SUM(Gosforth:Ermelo!AO189)</f>
        <v>0</v>
      </c>
      <c r="AP189" s="12">
        <f>SUM(Gosforth:Ermelo!AP189)</f>
        <v>0</v>
      </c>
      <c r="AQ189" s="12">
        <f>SUM(Gosforth:Ermelo!AQ189)</f>
        <v>0</v>
      </c>
      <c r="AR189" s="12">
        <f>SUM(Gosforth:Ermelo!AR189)</f>
        <v>0</v>
      </c>
      <c r="AS189" s="13">
        <f>SUM(Gosforth:Ermelo!AS189)</f>
        <v>0</v>
      </c>
      <c r="AT189" s="14">
        <f>SUM(Gosforth:Ermelo!AT189)</f>
        <v>0</v>
      </c>
      <c r="AU189" s="12">
        <f>SUM(Gosforth:Ermelo!AU189)</f>
        <v>0</v>
      </c>
      <c r="AV189" s="12">
        <f>SUM(Gosforth:Ermelo!AV189)</f>
        <v>0</v>
      </c>
      <c r="AW189" s="12">
        <f>SUM(Gosforth:Ermelo!AW189)</f>
        <v>0</v>
      </c>
      <c r="AX189" s="12">
        <f>SUM(Gosforth:Ermelo!AX189)</f>
        <v>0</v>
      </c>
      <c r="AY189" s="12">
        <f>SUM(Gosforth:Ermelo!AY189)</f>
        <v>0</v>
      </c>
      <c r="AZ189" s="12">
        <f>SUM(Gosforth:Ermelo!AZ189)</f>
        <v>0</v>
      </c>
      <c r="BA189" s="12">
        <f>SUM(Gosforth:Ermelo!BA189)</f>
        <v>0</v>
      </c>
      <c r="BB189" s="12">
        <f>SUM(Gosforth:Ermelo!BB189)</f>
        <v>0</v>
      </c>
      <c r="BC189" s="12">
        <f>SUM(Gosforth:Ermelo!BC189)</f>
        <v>0</v>
      </c>
      <c r="BD189" s="12">
        <f>SUM(Gosforth:Ermelo!BD189)</f>
        <v>0</v>
      </c>
      <c r="BE189" s="13">
        <f>SUM(Gosforth:Ermelo!BE189)</f>
        <v>0</v>
      </c>
      <c r="BF189" s="14">
        <f>SUM(Gosforth:Ermelo!BF189)</f>
        <v>0</v>
      </c>
      <c r="BG189" s="12">
        <f>SUM(Gosforth:Ermelo!BG189)</f>
        <v>0</v>
      </c>
      <c r="BH189" s="12">
        <f>SUM(Gosforth:Ermelo!BH189)</f>
        <v>0</v>
      </c>
      <c r="BI189" s="12">
        <f>SUM(Gosforth:Ermelo!BI189)</f>
        <v>0</v>
      </c>
      <c r="BJ189" s="12">
        <f>SUM(Gosforth:Ermelo!BJ189)</f>
        <v>0</v>
      </c>
      <c r="BK189" s="12">
        <f>SUM(Gosforth:Ermelo!BK189)</f>
        <v>0</v>
      </c>
      <c r="BL189" s="12">
        <f>SUM(Gosforth:Ermelo!BL189)</f>
        <v>0</v>
      </c>
      <c r="BM189" s="12">
        <f>SUM(Gosforth:Ermelo!BM189)</f>
        <v>0</v>
      </c>
      <c r="BN189" s="12">
        <f>SUM(Gosforth:Ermelo!BN189)</f>
        <v>0</v>
      </c>
      <c r="BO189" s="12">
        <f>SUM(Gosforth:Ermelo!BO189)</f>
        <v>0</v>
      </c>
      <c r="BP189" s="12">
        <f>SUM(Gosforth:Ermelo!BP189)</f>
        <v>0</v>
      </c>
      <c r="BQ189" s="13">
        <f>SUM(Gosforth:Ermelo!BQ189)</f>
        <v>0</v>
      </c>
      <c r="BR189" s="14">
        <f>SUM(Gosforth:Ermelo!BR189)</f>
        <v>0</v>
      </c>
      <c r="BS189" s="12">
        <f>SUM(Gosforth:Ermelo!BS189)</f>
        <v>0</v>
      </c>
      <c r="BT189" s="12">
        <f>SUM(Gosforth:Ermelo!BT189)</f>
        <v>0</v>
      </c>
      <c r="BU189" s="12">
        <f>SUM(Gosforth:Ermelo!BU189)</f>
        <v>0</v>
      </c>
      <c r="BV189" s="12">
        <f>SUM(Gosforth:Ermelo!BV189)</f>
        <v>0</v>
      </c>
      <c r="BW189" s="12">
        <f>SUM(Gosforth:Ermelo!BW189)</f>
        <v>0</v>
      </c>
      <c r="BX189" s="12">
        <f>SUM(Gosforth:Ermelo!BX189)</f>
        <v>0</v>
      </c>
      <c r="BY189" s="12">
        <f>SUM(Gosforth:Ermelo!BY189)</f>
        <v>0</v>
      </c>
      <c r="BZ189" s="12">
        <f>SUM(Gosforth:Ermelo!BZ189)</f>
        <v>0</v>
      </c>
      <c r="CA189" s="12">
        <f>SUM(Gosforth:Ermelo!CA189)</f>
        <v>0</v>
      </c>
      <c r="CB189" s="12">
        <f>SUM(Gosforth:Ermelo!CB189)</f>
        <v>0</v>
      </c>
      <c r="CC189" s="13">
        <f>SUM(Gosforth:Ermelo!CC189)</f>
        <v>0</v>
      </c>
    </row>
    <row r="190" spans="2:81" ht="15">
      <c r="B190" s="180" t="s">
        <v>358</v>
      </c>
      <c r="C190" s="181" t="s">
        <v>359</v>
      </c>
      <c r="D190" s="202" t="s">
        <v>330</v>
      </c>
      <c r="E190" s="202"/>
      <c r="F190" s="227" t="b">
        <f>(Gosforth!G190+Dalpark!G190+Leandra!G190+Trichardt!G190+Ermelo!G190)=G190</f>
        <v>1</v>
      </c>
      <c r="G190" s="122">
        <f t="shared" si="71"/>
        <v>0</v>
      </c>
      <c r="H190" s="120">
        <f>SUM(Gosforth:Ermelo!H190)</f>
        <v>0</v>
      </c>
      <c r="I190" s="13">
        <f>SUM(Gosforth:Ermelo!I190)</f>
        <v>0</v>
      </c>
      <c r="J190" s="120">
        <f>SUM(Gosforth:Ermelo!J190)</f>
        <v>0</v>
      </c>
      <c r="K190" s="12">
        <f>SUM(Gosforth:Ermelo!K190)</f>
        <v>0</v>
      </c>
      <c r="L190" s="12">
        <f>SUM(Gosforth:Ermelo!L190)</f>
        <v>0</v>
      </c>
      <c r="M190" s="12">
        <f>SUM(Gosforth:Ermelo!M190)</f>
        <v>0</v>
      </c>
      <c r="N190" s="12">
        <f>SUM(Gosforth:Ermelo!N190)</f>
        <v>0</v>
      </c>
      <c r="O190" s="12">
        <f>SUM(Gosforth:Ermelo!O190)</f>
        <v>0</v>
      </c>
      <c r="P190" s="12">
        <f>SUM(Gosforth:Ermelo!P190)</f>
        <v>0</v>
      </c>
      <c r="Q190" s="12">
        <f>SUM(Gosforth:Ermelo!Q190)</f>
        <v>0</v>
      </c>
      <c r="R190" s="12">
        <f>SUM(Gosforth:Ermelo!R190)</f>
        <v>0</v>
      </c>
      <c r="S190" s="12">
        <f>SUM(Gosforth:Ermelo!S190)</f>
        <v>0</v>
      </c>
      <c r="T190" s="12">
        <f>SUM(Gosforth:Ermelo!T190)</f>
        <v>0</v>
      </c>
      <c r="U190" s="13">
        <f>SUM(Gosforth:Ermelo!U190)</f>
        <v>0</v>
      </c>
      <c r="V190" s="14">
        <f>SUM(Gosforth:Ermelo!V190)</f>
        <v>0</v>
      </c>
      <c r="W190" s="12">
        <f>SUM(Gosforth:Ermelo!W190)</f>
        <v>0</v>
      </c>
      <c r="X190" s="12">
        <f>SUM(Gosforth:Ermelo!X190)</f>
        <v>0</v>
      </c>
      <c r="Y190" s="12">
        <f>SUM(Gosforth:Ermelo!Y190)</f>
        <v>0</v>
      </c>
      <c r="Z190" s="12">
        <f>SUM(Gosforth:Ermelo!Z190)</f>
        <v>0</v>
      </c>
      <c r="AA190" s="12">
        <f>SUM(Gosforth:Ermelo!AA190)</f>
        <v>0</v>
      </c>
      <c r="AB190" s="12">
        <f>SUM(Gosforth:Ermelo!AB190)</f>
        <v>0</v>
      </c>
      <c r="AC190" s="12">
        <f>SUM(Gosforth:Ermelo!AC190)</f>
        <v>0</v>
      </c>
      <c r="AD190" s="12">
        <f>SUM(Gosforth:Ermelo!AD190)</f>
        <v>0</v>
      </c>
      <c r="AE190" s="12">
        <f>SUM(Gosforth:Ermelo!AE190)</f>
        <v>0</v>
      </c>
      <c r="AF190" s="12">
        <f>SUM(Gosforth:Ermelo!AF190)</f>
        <v>0</v>
      </c>
      <c r="AG190" s="13">
        <f>SUM(Gosforth:Ermelo!AG190)</f>
        <v>0</v>
      </c>
      <c r="AH190" s="14">
        <f>SUM(Gosforth:Ermelo!AH190)</f>
        <v>0</v>
      </c>
      <c r="AI190" s="12">
        <f>SUM(Gosforth:Ermelo!AI190)</f>
        <v>0</v>
      </c>
      <c r="AJ190" s="12">
        <f>SUM(Gosforth:Ermelo!AJ190)</f>
        <v>0</v>
      </c>
      <c r="AK190" s="12">
        <f>SUM(Gosforth:Ermelo!AK190)</f>
        <v>0</v>
      </c>
      <c r="AL190" s="12">
        <f>SUM(Gosforth:Ermelo!AL190)</f>
        <v>0</v>
      </c>
      <c r="AM190" s="12">
        <f>SUM(Gosforth:Ermelo!AM190)</f>
        <v>0</v>
      </c>
      <c r="AN190" s="12">
        <f>SUM(Gosforth:Ermelo!AN190)</f>
        <v>0</v>
      </c>
      <c r="AO190" s="12">
        <f>SUM(Gosforth:Ermelo!AO190)</f>
        <v>0</v>
      </c>
      <c r="AP190" s="12">
        <f>SUM(Gosforth:Ermelo!AP190)</f>
        <v>0</v>
      </c>
      <c r="AQ190" s="12">
        <f>SUM(Gosforth:Ermelo!AQ190)</f>
        <v>0</v>
      </c>
      <c r="AR190" s="12">
        <f>SUM(Gosforth:Ermelo!AR190)</f>
        <v>0</v>
      </c>
      <c r="AS190" s="13">
        <f>SUM(Gosforth:Ermelo!AS190)</f>
        <v>0</v>
      </c>
      <c r="AT190" s="14">
        <f>SUM(Gosforth:Ermelo!AT190)</f>
        <v>0</v>
      </c>
      <c r="AU190" s="12">
        <f>SUM(Gosforth:Ermelo!AU190)</f>
        <v>0</v>
      </c>
      <c r="AV190" s="12">
        <f>SUM(Gosforth:Ermelo!AV190)</f>
        <v>0</v>
      </c>
      <c r="AW190" s="12">
        <f>SUM(Gosforth:Ermelo!AW190)</f>
        <v>0</v>
      </c>
      <c r="AX190" s="12">
        <f>SUM(Gosforth:Ermelo!AX190)</f>
        <v>0</v>
      </c>
      <c r="AY190" s="12">
        <f>SUM(Gosforth:Ermelo!AY190)</f>
        <v>0</v>
      </c>
      <c r="AZ190" s="12">
        <f>SUM(Gosforth:Ermelo!AZ190)</f>
        <v>0</v>
      </c>
      <c r="BA190" s="12">
        <f>SUM(Gosforth:Ermelo!BA190)</f>
        <v>0</v>
      </c>
      <c r="BB190" s="12">
        <f>SUM(Gosforth:Ermelo!BB190)</f>
        <v>0</v>
      </c>
      <c r="BC190" s="12">
        <f>SUM(Gosforth:Ermelo!BC190)</f>
        <v>0</v>
      </c>
      <c r="BD190" s="12">
        <f>SUM(Gosforth:Ermelo!BD190)</f>
        <v>0</v>
      </c>
      <c r="BE190" s="13">
        <f>SUM(Gosforth:Ermelo!BE190)</f>
        <v>0</v>
      </c>
      <c r="BF190" s="14">
        <f>SUM(Gosforth:Ermelo!BF190)</f>
        <v>0</v>
      </c>
      <c r="BG190" s="12">
        <f>SUM(Gosforth:Ermelo!BG190)</f>
        <v>0</v>
      </c>
      <c r="BH190" s="12">
        <f>SUM(Gosforth:Ermelo!BH190)</f>
        <v>0</v>
      </c>
      <c r="BI190" s="12">
        <f>SUM(Gosforth:Ermelo!BI190)</f>
        <v>0</v>
      </c>
      <c r="BJ190" s="12">
        <f>SUM(Gosforth:Ermelo!BJ190)</f>
        <v>0</v>
      </c>
      <c r="BK190" s="12">
        <f>SUM(Gosforth:Ermelo!BK190)</f>
        <v>0</v>
      </c>
      <c r="BL190" s="12">
        <f>SUM(Gosforth:Ermelo!BL190)</f>
        <v>0</v>
      </c>
      <c r="BM190" s="12">
        <f>SUM(Gosforth:Ermelo!BM190)</f>
        <v>0</v>
      </c>
      <c r="BN190" s="12">
        <f>SUM(Gosforth:Ermelo!BN190)</f>
        <v>0</v>
      </c>
      <c r="BO190" s="12">
        <f>SUM(Gosforth:Ermelo!BO190)</f>
        <v>0</v>
      </c>
      <c r="BP190" s="12">
        <f>SUM(Gosforth:Ermelo!BP190)</f>
        <v>0</v>
      </c>
      <c r="BQ190" s="13">
        <f>SUM(Gosforth:Ermelo!BQ190)</f>
        <v>0</v>
      </c>
      <c r="BR190" s="14">
        <f>SUM(Gosforth:Ermelo!BR190)</f>
        <v>0</v>
      </c>
      <c r="BS190" s="12">
        <f>SUM(Gosforth:Ermelo!BS190)</f>
        <v>0</v>
      </c>
      <c r="BT190" s="12">
        <f>SUM(Gosforth:Ermelo!BT190)</f>
        <v>0</v>
      </c>
      <c r="BU190" s="12">
        <f>SUM(Gosforth:Ermelo!BU190)</f>
        <v>0</v>
      </c>
      <c r="BV190" s="12">
        <f>SUM(Gosforth:Ermelo!BV190)</f>
        <v>0</v>
      </c>
      <c r="BW190" s="12">
        <f>SUM(Gosforth:Ermelo!BW190)</f>
        <v>0</v>
      </c>
      <c r="BX190" s="12">
        <f>SUM(Gosforth:Ermelo!BX190)</f>
        <v>0</v>
      </c>
      <c r="BY190" s="12">
        <f>SUM(Gosforth:Ermelo!BY190)</f>
        <v>0</v>
      </c>
      <c r="BZ190" s="12">
        <f>SUM(Gosforth:Ermelo!BZ190)</f>
        <v>0</v>
      </c>
      <c r="CA190" s="12">
        <f>SUM(Gosforth:Ermelo!CA190)</f>
        <v>0</v>
      </c>
      <c r="CB190" s="12">
        <f>SUM(Gosforth:Ermelo!CB190)</f>
        <v>0</v>
      </c>
      <c r="CC190" s="13">
        <f>SUM(Gosforth:Ermelo!CC190)</f>
        <v>0</v>
      </c>
    </row>
    <row r="191" spans="2:81" ht="30">
      <c r="B191" s="180" t="s">
        <v>360</v>
      </c>
      <c r="C191" s="181" t="s">
        <v>361</v>
      </c>
      <c r="D191" s="202" t="s">
        <v>156</v>
      </c>
      <c r="E191" s="202">
        <f>SUM(Gosforth:Ermelo!E191)</f>
        <v>0</v>
      </c>
      <c r="F191" s="227" t="b">
        <f>(Gosforth!G191+Dalpark!G191+Leandra!G191+Trichardt!G191+Ermelo!G191)=G191</f>
        <v>1</v>
      </c>
      <c r="G191" s="122">
        <f t="shared" si="71"/>
        <v>0</v>
      </c>
      <c r="H191" s="120">
        <f>SUM(Gosforth:Ermelo!H191)</f>
        <v>0</v>
      </c>
      <c r="I191" s="13">
        <f>SUM(Gosforth:Ermelo!I191)</f>
        <v>0</v>
      </c>
      <c r="J191" s="120">
        <f>SUM(Gosforth:Ermelo!J191)</f>
        <v>0</v>
      </c>
      <c r="K191" s="12">
        <f>SUM(Gosforth:Ermelo!K191)</f>
        <v>0</v>
      </c>
      <c r="L191" s="12">
        <f>SUM(Gosforth:Ermelo!L191)</f>
        <v>0</v>
      </c>
      <c r="M191" s="12">
        <f>SUM(Gosforth:Ermelo!M191)</f>
        <v>0</v>
      </c>
      <c r="N191" s="12">
        <f>SUM(Gosforth:Ermelo!N191)</f>
        <v>0</v>
      </c>
      <c r="O191" s="12">
        <f>SUM(Gosforth:Ermelo!O191)</f>
        <v>0</v>
      </c>
      <c r="P191" s="12">
        <f>SUM(Gosforth:Ermelo!P191)</f>
        <v>0</v>
      </c>
      <c r="Q191" s="12">
        <f>SUM(Gosforth:Ermelo!Q191)</f>
        <v>0</v>
      </c>
      <c r="R191" s="12">
        <f>SUM(Gosforth:Ermelo!R191)</f>
        <v>0</v>
      </c>
      <c r="S191" s="12">
        <f>SUM(Gosforth:Ermelo!S191)</f>
        <v>0</v>
      </c>
      <c r="T191" s="12">
        <f>SUM(Gosforth:Ermelo!T191)</f>
        <v>0</v>
      </c>
      <c r="U191" s="13">
        <f>SUM(Gosforth:Ermelo!U191)</f>
        <v>0</v>
      </c>
      <c r="V191" s="14">
        <f>SUM(Gosforth:Ermelo!V191)</f>
        <v>0</v>
      </c>
      <c r="W191" s="12">
        <f>SUM(Gosforth:Ermelo!W191)</f>
        <v>0</v>
      </c>
      <c r="X191" s="12">
        <f>SUM(Gosforth:Ermelo!X191)</f>
        <v>0</v>
      </c>
      <c r="Y191" s="12">
        <f>SUM(Gosforth:Ermelo!Y191)</f>
        <v>0</v>
      </c>
      <c r="Z191" s="12">
        <f>SUM(Gosforth:Ermelo!Z191)</f>
        <v>0</v>
      </c>
      <c r="AA191" s="12">
        <f>SUM(Gosforth:Ermelo!AA191)</f>
        <v>0</v>
      </c>
      <c r="AB191" s="12">
        <f>SUM(Gosforth:Ermelo!AB191)</f>
        <v>0</v>
      </c>
      <c r="AC191" s="12">
        <f>SUM(Gosforth:Ermelo!AC191)</f>
        <v>0</v>
      </c>
      <c r="AD191" s="12">
        <f>SUM(Gosforth:Ermelo!AD191)</f>
        <v>0</v>
      </c>
      <c r="AE191" s="12">
        <f>SUM(Gosforth:Ermelo!AE191)</f>
        <v>0</v>
      </c>
      <c r="AF191" s="12">
        <f>SUM(Gosforth:Ermelo!AF191)</f>
        <v>0</v>
      </c>
      <c r="AG191" s="13">
        <f>SUM(Gosforth:Ermelo!AG191)</f>
        <v>0</v>
      </c>
      <c r="AH191" s="14">
        <f>SUM(Gosforth:Ermelo!AH191)</f>
        <v>0</v>
      </c>
      <c r="AI191" s="12">
        <f>SUM(Gosforth:Ermelo!AI191)</f>
        <v>0</v>
      </c>
      <c r="AJ191" s="12">
        <f>SUM(Gosforth:Ermelo!AJ191)</f>
        <v>0</v>
      </c>
      <c r="AK191" s="12">
        <f>SUM(Gosforth:Ermelo!AK191)</f>
        <v>0</v>
      </c>
      <c r="AL191" s="12">
        <f>SUM(Gosforth:Ermelo!AL191)</f>
        <v>0</v>
      </c>
      <c r="AM191" s="12">
        <f>SUM(Gosforth:Ermelo!AM191)</f>
        <v>0</v>
      </c>
      <c r="AN191" s="12">
        <f>SUM(Gosforth:Ermelo!AN191)</f>
        <v>0</v>
      </c>
      <c r="AO191" s="12">
        <f>SUM(Gosforth:Ermelo!AO191)</f>
        <v>0</v>
      </c>
      <c r="AP191" s="12">
        <f>SUM(Gosforth:Ermelo!AP191)</f>
        <v>0</v>
      </c>
      <c r="AQ191" s="12">
        <f>SUM(Gosforth:Ermelo!AQ191)</f>
        <v>0</v>
      </c>
      <c r="AR191" s="12">
        <f>SUM(Gosforth:Ermelo!AR191)</f>
        <v>0</v>
      </c>
      <c r="AS191" s="13">
        <f>SUM(Gosforth:Ermelo!AS191)</f>
        <v>0</v>
      </c>
      <c r="AT191" s="14">
        <f>SUM(Gosforth:Ermelo!AT191)</f>
        <v>0</v>
      </c>
      <c r="AU191" s="12">
        <f>SUM(Gosforth:Ermelo!AU191)</f>
        <v>0</v>
      </c>
      <c r="AV191" s="12">
        <f>SUM(Gosforth:Ermelo!AV191)</f>
        <v>0</v>
      </c>
      <c r="AW191" s="12">
        <f>SUM(Gosforth:Ermelo!AW191)</f>
        <v>0</v>
      </c>
      <c r="AX191" s="12">
        <f>SUM(Gosforth:Ermelo!AX191)</f>
        <v>0</v>
      </c>
      <c r="AY191" s="12">
        <f>SUM(Gosforth:Ermelo!AY191)</f>
        <v>0</v>
      </c>
      <c r="AZ191" s="12">
        <f>SUM(Gosforth:Ermelo!AZ191)</f>
        <v>0</v>
      </c>
      <c r="BA191" s="12">
        <f>SUM(Gosforth:Ermelo!BA191)</f>
        <v>0</v>
      </c>
      <c r="BB191" s="12">
        <f>SUM(Gosforth:Ermelo!BB191)</f>
        <v>0</v>
      </c>
      <c r="BC191" s="12">
        <f>SUM(Gosforth:Ermelo!BC191)</f>
        <v>0</v>
      </c>
      <c r="BD191" s="12">
        <f>SUM(Gosforth:Ermelo!BD191)</f>
        <v>0</v>
      </c>
      <c r="BE191" s="13">
        <f>SUM(Gosforth:Ermelo!BE191)</f>
        <v>0</v>
      </c>
      <c r="BF191" s="14">
        <f>SUM(Gosforth:Ermelo!BF191)</f>
        <v>0</v>
      </c>
      <c r="BG191" s="12">
        <f>SUM(Gosforth:Ermelo!BG191)</f>
        <v>0</v>
      </c>
      <c r="BH191" s="12">
        <f>SUM(Gosforth:Ermelo!BH191)</f>
        <v>0</v>
      </c>
      <c r="BI191" s="12">
        <f>SUM(Gosforth:Ermelo!BI191)</f>
        <v>0</v>
      </c>
      <c r="BJ191" s="12">
        <f>SUM(Gosforth:Ermelo!BJ191)</f>
        <v>0</v>
      </c>
      <c r="BK191" s="12">
        <f>SUM(Gosforth:Ermelo!BK191)</f>
        <v>0</v>
      </c>
      <c r="BL191" s="12">
        <f>SUM(Gosforth:Ermelo!BL191)</f>
        <v>0</v>
      </c>
      <c r="BM191" s="12">
        <f>SUM(Gosforth:Ermelo!BM191)</f>
        <v>0</v>
      </c>
      <c r="BN191" s="12">
        <f>SUM(Gosforth:Ermelo!BN191)</f>
        <v>0</v>
      </c>
      <c r="BO191" s="12">
        <f>SUM(Gosforth:Ermelo!BO191)</f>
        <v>0</v>
      </c>
      <c r="BP191" s="12">
        <f>SUM(Gosforth:Ermelo!BP191)</f>
        <v>0</v>
      </c>
      <c r="BQ191" s="13">
        <f>SUM(Gosforth:Ermelo!BQ191)</f>
        <v>0</v>
      </c>
      <c r="BR191" s="14">
        <f>SUM(Gosforth:Ermelo!BR191)</f>
        <v>0</v>
      </c>
      <c r="BS191" s="12">
        <f>SUM(Gosforth:Ermelo!BS191)</f>
        <v>0</v>
      </c>
      <c r="BT191" s="12">
        <f>SUM(Gosforth:Ermelo!BT191)</f>
        <v>0</v>
      </c>
      <c r="BU191" s="12">
        <f>SUM(Gosforth:Ermelo!BU191)</f>
        <v>0</v>
      </c>
      <c r="BV191" s="12">
        <f>SUM(Gosforth:Ermelo!BV191)</f>
        <v>0</v>
      </c>
      <c r="BW191" s="12">
        <f>SUM(Gosforth:Ermelo!BW191)</f>
        <v>0</v>
      </c>
      <c r="BX191" s="12">
        <f>SUM(Gosforth:Ermelo!BX191)</f>
        <v>0</v>
      </c>
      <c r="BY191" s="12">
        <f>SUM(Gosforth:Ermelo!BY191)</f>
        <v>0</v>
      </c>
      <c r="BZ191" s="12">
        <f>SUM(Gosforth:Ermelo!BZ191)</f>
        <v>0</v>
      </c>
      <c r="CA191" s="12">
        <f>SUM(Gosforth:Ermelo!CA191)</f>
        <v>0</v>
      </c>
      <c r="CB191" s="12">
        <f>SUM(Gosforth:Ermelo!CB191)</f>
        <v>0</v>
      </c>
      <c r="CC191" s="13">
        <f>SUM(Gosforth:Ermelo!CC191)</f>
        <v>0</v>
      </c>
    </row>
    <row r="192" spans="2:81" ht="15">
      <c r="B192" s="180" t="s">
        <v>362</v>
      </c>
      <c r="C192" s="181" t="s">
        <v>363</v>
      </c>
      <c r="D192" s="202" t="s">
        <v>158</v>
      </c>
      <c r="E192" s="202">
        <f>SUM(Gosforth:Ermelo!E192)</f>
        <v>0</v>
      </c>
      <c r="F192" s="227" t="b">
        <f>(Gosforth!G192+Dalpark!G192+Leandra!G192+Trichardt!G192+Ermelo!G192)=G192</f>
        <v>1</v>
      </c>
      <c r="G192" s="122">
        <f t="shared" si="71"/>
        <v>0</v>
      </c>
      <c r="H192" s="120">
        <f>SUM(Gosforth:Ermelo!H192)</f>
        <v>0</v>
      </c>
      <c r="I192" s="13">
        <f>SUM(Gosforth:Ermelo!I192)</f>
        <v>0</v>
      </c>
      <c r="J192" s="120">
        <f>SUM(Gosforth:Ermelo!J192)</f>
        <v>0</v>
      </c>
      <c r="K192" s="12">
        <f>SUM(Gosforth:Ermelo!K192)</f>
        <v>0</v>
      </c>
      <c r="L192" s="12">
        <f>SUM(Gosforth:Ermelo!L192)</f>
        <v>0</v>
      </c>
      <c r="M192" s="12">
        <f>SUM(Gosforth:Ermelo!M192)</f>
        <v>0</v>
      </c>
      <c r="N192" s="12">
        <f>SUM(Gosforth:Ermelo!N192)</f>
        <v>0</v>
      </c>
      <c r="O192" s="12">
        <f>SUM(Gosforth:Ermelo!O192)</f>
        <v>0</v>
      </c>
      <c r="P192" s="12">
        <f>SUM(Gosforth:Ermelo!P192)</f>
        <v>0</v>
      </c>
      <c r="Q192" s="12">
        <f>SUM(Gosforth:Ermelo!Q192)</f>
        <v>0</v>
      </c>
      <c r="R192" s="12">
        <f>SUM(Gosforth:Ermelo!R192)</f>
        <v>0</v>
      </c>
      <c r="S192" s="12">
        <f>SUM(Gosforth:Ermelo!S192)</f>
        <v>0</v>
      </c>
      <c r="T192" s="12">
        <f>SUM(Gosforth:Ermelo!T192)</f>
        <v>0</v>
      </c>
      <c r="U192" s="13">
        <f>SUM(Gosforth:Ermelo!U192)</f>
        <v>0</v>
      </c>
      <c r="V192" s="14">
        <f>SUM(Gosforth:Ermelo!V192)</f>
        <v>0</v>
      </c>
      <c r="W192" s="12">
        <f>SUM(Gosforth:Ermelo!W192)</f>
        <v>0</v>
      </c>
      <c r="X192" s="12">
        <f>SUM(Gosforth:Ermelo!X192)</f>
        <v>0</v>
      </c>
      <c r="Y192" s="12">
        <f>SUM(Gosforth:Ermelo!Y192)</f>
        <v>0</v>
      </c>
      <c r="Z192" s="12">
        <f>SUM(Gosforth:Ermelo!Z192)</f>
        <v>0</v>
      </c>
      <c r="AA192" s="12">
        <f>SUM(Gosforth:Ermelo!AA192)</f>
        <v>0</v>
      </c>
      <c r="AB192" s="12">
        <f>SUM(Gosforth:Ermelo!AB192)</f>
        <v>0</v>
      </c>
      <c r="AC192" s="12">
        <f>SUM(Gosforth:Ermelo!AC192)</f>
        <v>0</v>
      </c>
      <c r="AD192" s="12">
        <f>SUM(Gosforth:Ermelo!AD192)</f>
        <v>0</v>
      </c>
      <c r="AE192" s="12">
        <f>SUM(Gosforth:Ermelo!AE192)</f>
        <v>0</v>
      </c>
      <c r="AF192" s="12">
        <f>SUM(Gosforth:Ermelo!AF192)</f>
        <v>0</v>
      </c>
      <c r="AG192" s="13">
        <f>SUM(Gosforth:Ermelo!AG192)</f>
        <v>0</v>
      </c>
      <c r="AH192" s="14">
        <f>SUM(Gosforth:Ermelo!AH192)</f>
        <v>0</v>
      </c>
      <c r="AI192" s="12">
        <f>SUM(Gosforth:Ermelo!AI192)</f>
        <v>0</v>
      </c>
      <c r="AJ192" s="12">
        <f>SUM(Gosforth:Ermelo!AJ192)</f>
        <v>0</v>
      </c>
      <c r="AK192" s="12">
        <f>SUM(Gosforth:Ermelo!AK192)</f>
        <v>0</v>
      </c>
      <c r="AL192" s="12">
        <f>SUM(Gosforth:Ermelo!AL192)</f>
        <v>0</v>
      </c>
      <c r="AM192" s="12">
        <f>SUM(Gosforth:Ermelo!AM192)</f>
        <v>0</v>
      </c>
      <c r="AN192" s="12">
        <f>SUM(Gosforth:Ermelo!AN192)</f>
        <v>0</v>
      </c>
      <c r="AO192" s="12">
        <f>SUM(Gosforth:Ermelo!AO192)</f>
        <v>0</v>
      </c>
      <c r="AP192" s="12">
        <f>SUM(Gosforth:Ermelo!AP192)</f>
        <v>0</v>
      </c>
      <c r="AQ192" s="12">
        <f>SUM(Gosforth:Ermelo!AQ192)</f>
        <v>0</v>
      </c>
      <c r="AR192" s="12">
        <f>SUM(Gosforth:Ermelo!AR192)</f>
        <v>0</v>
      </c>
      <c r="AS192" s="13">
        <f>SUM(Gosforth:Ermelo!AS192)</f>
        <v>0</v>
      </c>
      <c r="AT192" s="14">
        <f>SUM(Gosforth:Ermelo!AT192)</f>
        <v>0</v>
      </c>
      <c r="AU192" s="12">
        <f>SUM(Gosforth:Ermelo!AU192)</f>
        <v>0</v>
      </c>
      <c r="AV192" s="12">
        <f>SUM(Gosforth:Ermelo!AV192)</f>
        <v>0</v>
      </c>
      <c r="AW192" s="12">
        <f>SUM(Gosforth:Ermelo!AW192)</f>
        <v>0</v>
      </c>
      <c r="AX192" s="12">
        <f>SUM(Gosforth:Ermelo!AX192)</f>
        <v>0</v>
      </c>
      <c r="AY192" s="12">
        <f>SUM(Gosforth:Ermelo!AY192)</f>
        <v>0</v>
      </c>
      <c r="AZ192" s="12">
        <f>SUM(Gosforth:Ermelo!AZ192)</f>
        <v>0</v>
      </c>
      <c r="BA192" s="12">
        <f>SUM(Gosforth:Ermelo!BA192)</f>
        <v>0</v>
      </c>
      <c r="BB192" s="12">
        <f>SUM(Gosforth:Ermelo!BB192)</f>
        <v>0</v>
      </c>
      <c r="BC192" s="12">
        <f>SUM(Gosforth:Ermelo!BC192)</f>
        <v>0</v>
      </c>
      <c r="BD192" s="12">
        <f>SUM(Gosforth:Ermelo!BD192)</f>
        <v>0</v>
      </c>
      <c r="BE192" s="13">
        <f>SUM(Gosforth:Ermelo!BE192)</f>
        <v>0</v>
      </c>
      <c r="BF192" s="14">
        <f>SUM(Gosforth:Ermelo!BF192)</f>
        <v>0</v>
      </c>
      <c r="BG192" s="12">
        <f>SUM(Gosforth:Ermelo!BG192)</f>
        <v>0</v>
      </c>
      <c r="BH192" s="12">
        <f>SUM(Gosforth:Ermelo!BH192)</f>
        <v>0</v>
      </c>
      <c r="BI192" s="12">
        <f>SUM(Gosforth:Ermelo!BI192)</f>
        <v>0</v>
      </c>
      <c r="BJ192" s="12">
        <f>SUM(Gosforth:Ermelo!BJ192)</f>
        <v>0</v>
      </c>
      <c r="BK192" s="12">
        <f>SUM(Gosforth:Ermelo!BK192)</f>
        <v>0</v>
      </c>
      <c r="BL192" s="12">
        <f>SUM(Gosforth:Ermelo!BL192)</f>
        <v>0</v>
      </c>
      <c r="BM192" s="12">
        <f>SUM(Gosforth:Ermelo!BM192)</f>
        <v>0</v>
      </c>
      <c r="BN192" s="12">
        <f>SUM(Gosforth:Ermelo!BN192)</f>
        <v>0</v>
      </c>
      <c r="BO192" s="12">
        <f>SUM(Gosforth:Ermelo!BO192)</f>
        <v>0</v>
      </c>
      <c r="BP192" s="12">
        <f>SUM(Gosforth:Ermelo!BP192)</f>
        <v>0</v>
      </c>
      <c r="BQ192" s="13">
        <f>SUM(Gosforth:Ermelo!BQ192)</f>
        <v>0</v>
      </c>
      <c r="BR192" s="14">
        <f>SUM(Gosforth:Ermelo!BR192)</f>
        <v>0</v>
      </c>
      <c r="BS192" s="12">
        <f>SUM(Gosforth:Ermelo!BS192)</f>
        <v>0</v>
      </c>
      <c r="BT192" s="12">
        <f>SUM(Gosforth:Ermelo!BT192)</f>
        <v>0</v>
      </c>
      <c r="BU192" s="12">
        <f>SUM(Gosforth:Ermelo!BU192)</f>
        <v>0</v>
      </c>
      <c r="BV192" s="12">
        <f>SUM(Gosforth:Ermelo!BV192)</f>
        <v>0</v>
      </c>
      <c r="BW192" s="12">
        <f>SUM(Gosforth:Ermelo!BW192)</f>
        <v>0</v>
      </c>
      <c r="BX192" s="12">
        <f>SUM(Gosforth:Ermelo!BX192)</f>
        <v>0</v>
      </c>
      <c r="BY192" s="12">
        <f>SUM(Gosforth:Ermelo!BY192)</f>
        <v>0</v>
      </c>
      <c r="BZ192" s="12">
        <f>SUM(Gosforth:Ermelo!BZ192)</f>
        <v>0</v>
      </c>
      <c r="CA192" s="12">
        <f>SUM(Gosforth:Ermelo!CA192)</f>
        <v>0</v>
      </c>
      <c r="CB192" s="12">
        <f>SUM(Gosforth:Ermelo!CB192)</f>
        <v>0</v>
      </c>
      <c r="CC192" s="13">
        <f>SUM(Gosforth:Ermelo!CC192)</f>
        <v>0</v>
      </c>
    </row>
    <row r="193" spans="2:81" ht="15">
      <c r="B193" s="180" t="s">
        <v>364</v>
      </c>
      <c r="C193" s="181" t="s">
        <v>365</v>
      </c>
      <c r="D193" s="202" t="s">
        <v>128</v>
      </c>
      <c r="E193" s="202">
        <f>SUM(Gosforth:Ermelo!E193)</f>
        <v>0</v>
      </c>
      <c r="F193" s="227" t="b">
        <f>(Gosforth!G193+Dalpark!G193+Leandra!G193+Trichardt!G193+Ermelo!G193)=G193</f>
        <v>1</v>
      </c>
      <c r="G193" s="122">
        <f t="shared" si="71"/>
        <v>0</v>
      </c>
      <c r="H193" s="120">
        <f>SUM(Gosforth:Ermelo!H193)</f>
        <v>0</v>
      </c>
      <c r="I193" s="13">
        <f>SUM(Gosforth:Ermelo!I193)</f>
        <v>0</v>
      </c>
      <c r="J193" s="120">
        <f>SUM(Gosforth:Ermelo!J193)</f>
        <v>0</v>
      </c>
      <c r="K193" s="12">
        <f>SUM(Gosforth:Ermelo!K193)</f>
        <v>0</v>
      </c>
      <c r="L193" s="12">
        <f>SUM(Gosforth:Ermelo!L193)</f>
        <v>0</v>
      </c>
      <c r="M193" s="12">
        <f>SUM(Gosforth:Ermelo!M193)</f>
        <v>0</v>
      </c>
      <c r="N193" s="12">
        <f>SUM(Gosforth:Ermelo!N193)</f>
        <v>0</v>
      </c>
      <c r="O193" s="12">
        <f>SUM(Gosforth:Ermelo!O193)</f>
        <v>0</v>
      </c>
      <c r="P193" s="12">
        <f>SUM(Gosforth:Ermelo!P193)</f>
        <v>0</v>
      </c>
      <c r="Q193" s="12">
        <f>SUM(Gosforth:Ermelo!Q193)</f>
        <v>0</v>
      </c>
      <c r="R193" s="12">
        <f>SUM(Gosforth:Ermelo!R193)</f>
        <v>0</v>
      </c>
      <c r="S193" s="12">
        <f>SUM(Gosforth:Ermelo!S193)</f>
        <v>0</v>
      </c>
      <c r="T193" s="12">
        <f>SUM(Gosforth:Ermelo!T193)</f>
        <v>0</v>
      </c>
      <c r="U193" s="13">
        <f>SUM(Gosforth:Ermelo!U193)</f>
        <v>0</v>
      </c>
      <c r="V193" s="14">
        <f>SUM(Gosforth:Ermelo!V193)</f>
        <v>0</v>
      </c>
      <c r="W193" s="12">
        <f>SUM(Gosforth:Ermelo!W193)</f>
        <v>0</v>
      </c>
      <c r="X193" s="12">
        <f>SUM(Gosforth:Ermelo!X193)</f>
        <v>0</v>
      </c>
      <c r="Y193" s="12">
        <f>SUM(Gosforth:Ermelo!Y193)</f>
        <v>0</v>
      </c>
      <c r="Z193" s="12">
        <f>SUM(Gosforth:Ermelo!Z193)</f>
        <v>0</v>
      </c>
      <c r="AA193" s="12">
        <f>SUM(Gosforth:Ermelo!AA193)</f>
        <v>0</v>
      </c>
      <c r="AB193" s="12">
        <f>SUM(Gosforth:Ermelo!AB193)</f>
        <v>0</v>
      </c>
      <c r="AC193" s="12">
        <f>SUM(Gosforth:Ermelo!AC193)</f>
        <v>0</v>
      </c>
      <c r="AD193" s="12">
        <f>SUM(Gosforth:Ermelo!AD193)</f>
        <v>0</v>
      </c>
      <c r="AE193" s="12">
        <f>SUM(Gosforth:Ermelo!AE193)</f>
        <v>0</v>
      </c>
      <c r="AF193" s="12">
        <f>SUM(Gosforth:Ermelo!AF193)</f>
        <v>0</v>
      </c>
      <c r="AG193" s="13">
        <f>SUM(Gosforth:Ermelo!AG193)</f>
        <v>0</v>
      </c>
      <c r="AH193" s="14">
        <f>SUM(Gosforth:Ermelo!AH193)</f>
        <v>0</v>
      </c>
      <c r="AI193" s="12">
        <f>SUM(Gosforth:Ermelo!AI193)</f>
        <v>0</v>
      </c>
      <c r="AJ193" s="12">
        <f>SUM(Gosforth:Ermelo!AJ193)</f>
        <v>0</v>
      </c>
      <c r="AK193" s="12">
        <f>SUM(Gosforth:Ermelo!AK193)</f>
        <v>0</v>
      </c>
      <c r="AL193" s="12">
        <f>SUM(Gosforth:Ermelo!AL193)</f>
        <v>0</v>
      </c>
      <c r="AM193" s="12">
        <f>SUM(Gosforth:Ermelo!AM193)</f>
        <v>0</v>
      </c>
      <c r="AN193" s="12">
        <f>SUM(Gosforth:Ermelo!AN193)</f>
        <v>0</v>
      </c>
      <c r="AO193" s="12">
        <f>SUM(Gosforth:Ermelo!AO193)</f>
        <v>0</v>
      </c>
      <c r="AP193" s="12">
        <f>SUM(Gosforth:Ermelo!AP193)</f>
        <v>0</v>
      </c>
      <c r="AQ193" s="12">
        <f>SUM(Gosforth:Ermelo!AQ193)</f>
        <v>0</v>
      </c>
      <c r="AR193" s="12">
        <f>SUM(Gosforth:Ermelo!AR193)</f>
        <v>0</v>
      </c>
      <c r="AS193" s="13">
        <f>SUM(Gosforth:Ermelo!AS193)</f>
        <v>0</v>
      </c>
      <c r="AT193" s="14">
        <f>SUM(Gosforth:Ermelo!AT193)</f>
        <v>0</v>
      </c>
      <c r="AU193" s="12">
        <f>SUM(Gosforth:Ermelo!AU193)</f>
        <v>0</v>
      </c>
      <c r="AV193" s="12">
        <f>SUM(Gosforth:Ermelo!AV193)</f>
        <v>0</v>
      </c>
      <c r="AW193" s="12">
        <f>SUM(Gosforth:Ermelo!AW193)</f>
        <v>0</v>
      </c>
      <c r="AX193" s="12">
        <f>SUM(Gosforth:Ermelo!AX193)</f>
        <v>0</v>
      </c>
      <c r="AY193" s="12">
        <f>SUM(Gosforth:Ermelo!AY193)</f>
        <v>0</v>
      </c>
      <c r="AZ193" s="12">
        <f>SUM(Gosforth:Ermelo!AZ193)</f>
        <v>0</v>
      </c>
      <c r="BA193" s="12">
        <f>SUM(Gosforth:Ermelo!BA193)</f>
        <v>0</v>
      </c>
      <c r="BB193" s="12">
        <f>SUM(Gosforth:Ermelo!BB193)</f>
        <v>0</v>
      </c>
      <c r="BC193" s="12">
        <f>SUM(Gosforth:Ermelo!BC193)</f>
        <v>0</v>
      </c>
      <c r="BD193" s="12">
        <f>SUM(Gosforth:Ermelo!BD193)</f>
        <v>0</v>
      </c>
      <c r="BE193" s="13">
        <f>SUM(Gosforth:Ermelo!BE193)</f>
        <v>0</v>
      </c>
      <c r="BF193" s="14">
        <f>SUM(Gosforth:Ermelo!BF193)</f>
        <v>0</v>
      </c>
      <c r="BG193" s="12">
        <f>SUM(Gosforth:Ermelo!BG193)</f>
        <v>0</v>
      </c>
      <c r="BH193" s="12">
        <f>SUM(Gosforth:Ermelo!BH193)</f>
        <v>0</v>
      </c>
      <c r="BI193" s="12">
        <f>SUM(Gosforth:Ermelo!BI193)</f>
        <v>0</v>
      </c>
      <c r="BJ193" s="12">
        <f>SUM(Gosforth:Ermelo!BJ193)</f>
        <v>0</v>
      </c>
      <c r="BK193" s="12">
        <f>SUM(Gosforth:Ermelo!BK193)</f>
        <v>0</v>
      </c>
      <c r="BL193" s="12">
        <f>SUM(Gosforth:Ermelo!BL193)</f>
        <v>0</v>
      </c>
      <c r="BM193" s="12">
        <f>SUM(Gosforth:Ermelo!BM193)</f>
        <v>0</v>
      </c>
      <c r="BN193" s="12">
        <f>SUM(Gosforth:Ermelo!BN193)</f>
        <v>0</v>
      </c>
      <c r="BO193" s="12">
        <f>SUM(Gosforth:Ermelo!BO193)</f>
        <v>0</v>
      </c>
      <c r="BP193" s="12">
        <f>SUM(Gosforth:Ermelo!BP193)</f>
        <v>0</v>
      </c>
      <c r="BQ193" s="13">
        <f>SUM(Gosforth:Ermelo!BQ193)</f>
        <v>0</v>
      </c>
      <c r="BR193" s="14">
        <f>SUM(Gosforth:Ermelo!BR193)</f>
        <v>0</v>
      </c>
      <c r="BS193" s="12">
        <f>SUM(Gosforth:Ermelo!BS193)</f>
        <v>0</v>
      </c>
      <c r="BT193" s="12">
        <f>SUM(Gosforth:Ermelo!BT193)</f>
        <v>0</v>
      </c>
      <c r="BU193" s="12">
        <f>SUM(Gosforth:Ermelo!BU193)</f>
        <v>0</v>
      </c>
      <c r="BV193" s="12">
        <f>SUM(Gosforth:Ermelo!BV193)</f>
        <v>0</v>
      </c>
      <c r="BW193" s="12">
        <f>SUM(Gosforth:Ermelo!BW193)</f>
        <v>0</v>
      </c>
      <c r="BX193" s="12">
        <f>SUM(Gosforth:Ermelo!BX193)</f>
        <v>0</v>
      </c>
      <c r="BY193" s="12">
        <f>SUM(Gosforth:Ermelo!BY193)</f>
        <v>0</v>
      </c>
      <c r="BZ193" s="12">
        <f>SUM(Gosforth:Ermelo!BZ193)</f>
        <v>0</v>
      </c>
      <c r="CA193" s="12">
        <f>SUM(Gosforth:Ermelo!CA193)</f>
        <v>0</v>
      </c>
      <c r="CB193" s="12">
        <f>SUM(Gosforth:Ermelo!CB193)</f>
        <v>0</v>
      </c>
      <c r="CC193" s="13">
        <f>SUM(Gosforth:Ermelo!CC193)</f>
        <v>0</v>
      </c>
    </row>
    <row r="194" spans="2:81" ht="15">
      <c r="B194" s="180" t="s">
        <v>366</v>
      </c>
      <c r="C194" s="181" t="s">
        <v>367</v>
      </c>
      <c r="D194" s="202" t="s">
        <v>128</v>
      </c>
      <c r="E194" s="202">
        <f>SUM(Gosforth:Ermelo!E194)</f>
        <v>0</v>
      </c>
      <c r="F194" s="227" t="b">
        <f>(Gosforth!G194+Dalpark!G194+Leandra!G194+Trichardt!G194+Ermelo!G194)=G194</f>
        <v>1</v>
      </c>
      <c r="G194" s="122">
        <f t="shared" si="71"/>
        <v>0</v>
      </c>
      <c r="H194" s="120">
        <f>SUM(Gosforth:Ermelo!H194)</f>
        <v>0</v>
      </c>
      <c r="I194" s="13">
        <f>SUM(Gosforth:Ermelo!I194)</f>
        <v>0</v>
      </c>
      <c r="J194" s="120">
        <f>SUM(Gosforth:Ermelo!J194)</f>
        <v>0</v>
      </c>
      <c r="K194" s="12">
        <f>SUM(Gosforth:Ermelo!K194)</f>
        <v>0</v>
      </c>
      <c r="L194" s="12">
        <f>SUM(Gosforth:Ermelo!L194)</f>
        <v>0</v>
      </c>
      <c r="M194" s="12">
        <f>SUM(Gosforth:Ermelo!M194)</f>
        <v>0</v>
      </c>
      <c r="N194" s="12">
        <f>SUM(Gosforth:Ermelo!N194)</f>
        <v>0</v>
      </c>
      <c r="O194" s="12">
        <f>SUM(Gosforth:Ermelo!O194)</f>
        <v>0</v>
      </c>
      <c r="P194" s="12">
        <f>SUM(Gosforth:Ermelo!P194)</f>
        <v>0</v>
      </c>
      <c r="Q194" s="12">
        <f>SUM(Gosforth:Ermelo!Q194)</f>
        <v>0</v>
      </c>
      <c r="R194" s="12">
        <f>SUM(Gosforth:Ermelo!R194)</f>
        <v>0</v>
      </c>
      <c r="S194" s="12">
        <f>SUM(Gosforth:Ermelo!S194)</f>
        <v>0</v>
      </c>
      <c r="T194" s="12">
        <f>SUM(Gosforth:Ermelo!T194)</f>
        <v>0</v>
      </c>
      <c r="U194" s="13">
        <f>SUM(Gosforth:Ermelo!U194)</f>
        <v>0</v>
      </c>
      <c r="V194" s="14">
        <f>SUM(Gosforth:Ermelo!V194)</f>
        <v>0</v>
      </c>
      <c r="W194" s="12">
        <f>SUM(Gosforth:Ermelo!W194)</f>
        <v>0</v>
      </c>
      <c r="X194" s="12">
        <f>SUM(Gosforth:Ermelo!X194)</f>
        <v>0</v>
      </c>
      <c r="Y194" s="12">
        <f>SUM(Gosforth:Ermelo!Y194)</f>
        <v>0</v>
      </c>
      <c r="Z194" s="12">
        <f>SUM(Gosforth:Ermelo!Z194)</f>
        <v>0</v>
      </c>
      <c r="AA194" s="12">
        <f>SUM(Gosforth:Ermelo!AA194)</f>
        <v>0</v>
      </c>
      <c r="AB194" s="12">
        <f>SUM(Gosforth:Ermelo!AB194)</f>
        <v>0</v>
      </c>
      <c r="AC194" s="12">
        <f>SUM(Gosforth:Ermelo!AC194)</f>
        <v>0</v>
      </c>
      <c r="AD194" s="12">
        <f>SUM(Gosforth:Ermelo!AD194)</f>
        <v>0</v>
      </c>
      <c r="AE194" s="12">
        <f>SUM(Gosforth:Ermelo!AE194)</f>
        <v>0</v>
      </c>
      <c r="AF194" s="12">
        <f>SUM(Gosforth:Ermelo!AF194)</f>
        <v>0</v>
      </c>
      <c r="AG194" s="13">
        <f>SUM(Gosforth:Ermelo!AG194)</f>
        <v>0</v>
      </c>
      <c r="AH194" s="14">
        <f>SUM(Gosforth:Ermelo!AH194)</f>
        <v>0</v>
      </c>
      <c r="AI194" s="12">
        <f>SUM(Gosforth:Ermelo!AI194)</f>
        <v>0</v>
      </c>
      <c r="AJ194" s="12">
        <f>SUM(Gosforth:Ermelo!AJ194)</f>
        <v>0</v>
      </c>
      <c r="AK194" s="12">
        <f>SUM(Gosforth:Ermelo!AK194)</f>
        <v>0</v>
      </c>
      <c r="AL194" s="12">
        <f>SUM(Gosforth:Ermelo!AL194)</f>
        <v>0</v>
      </c>
      <c r="AM194" s="12">
        <f>SUM(Gosforth:Ermelo!AM194)</f>
        <v>0</v>
      </c>
      <c r="AN194" s="12">
        <f>SUM(Gosforth:Ermelo!AN194)</f>
        <v>0</v>
      </c>
      <c r="AO194" s="12">
        <f>SUM(Gosforth:Ermelo!AO194)</f>
        <v>0</v>
      </c>
      <c r="AP194" s="12">
        <f>SUM(Gosforth:Ermelo!AP194)</f>
        <v>0</v>
      </c>
      <c r="AQ194" s="12">
        <f>SUM(Gosforth:Ermelo!AQ194)</f>
        <v>0</v>
      </c>
      <c r="AR194" s="12">
        <f>SUM(Gosforth:Ermelo!AR194)</f>
        <v>0</v>
      </c>
      <c r="AS194" s="13">
        <f>SUM(Gosforth:Ermelo!AS194)</f>
        <v>0</v>
      </c>
      <c r="AT194" s="14">
        <f>SUM(Gosforth:Ermelo!AT194)</f>
        <v>0</v>
      </c>
      <c r="AU194" s="12">
        <f>SUM(Gosforth:Ermelo!AU194)</f>
        <v>0</v>
      </c>
      <c r="AV194" s="12">
        <f>SUM(Gosforth:Ermelo!AV194)</f>
        <v>0</v>
      </c>
      <c r="AW194" s="12">
        <f>SUM(Gosforth:Ermelo!AW194)</f>
        <v>0</v>
      </c>
      <c r="AX194" s="12">
        <f>SUM(Gosforth:Ermelo!AX194)</f>
        <v>0</v>
      </c>
      <c r="AY194" s="12">
        <f>SUM(Gosforth:Ermelo!AY194)</f>
        <v>0</v>
      </c>
      <c r="AZ194" s="12">
        <f>SUM(Gosforth:Ermelo!AZ194)</f>
        <v>0</v>
      </c>
      <c r="BA194" s="12">
        <f>SUM(Gosforth:Ermelo!BA194)</f>
        <v>0</v>
      </c>
      <c r="BB194" s="12">
        <f>SUM(Gosforth:Ermelo!BB194)</f>
        <v>0</v>
      </c>
      <c r="BC194" s="12">
        <f>SUM(Gosforth:Ermelo!BC194)</f>
        <v>0</v>
      </c>
      <c r="BD194" s="12">
        <f>SUM(Gosforth:Ermelo!BD194)</f>
        <v>0</v>
      </c>
      <c r="BE194" s="13">
        <f>SUM(Gosforth:Ermelo!BE194)</f>
        <v>0</v>
      </c>
      <c r="BF194" s="14">
        <f>SUM(Gosforth:Ermelo!BF194)</f>
        <v>0</v>
      </c>
      <c r="BG194" s="12">
        <f>SUM(Gosforth:Ermelo!BG194)</f>
        <v>0</v>
      </c>
      <c r="BH194" s="12">
        <f>SUM(Gosforth:Ermelo!BH194)</f>
        <v>0</v>
      </c>
      <c r="BI194" s="12">
        <f>SUM(Gosforth:Ermelo!BI194)</f>
        <v>0</v>
      </c>
      <c r="BJ194" s="12">
        <f>SUM(Gosforth:Ermelo!BJ194)</f>
        <v>0</v>
      </c>
      <c r="BK194" s="12">
        <f>SUM(Gosforth:Ermelo!BK194)</f>
        <v>0</v>
      </c>
      <c r="BL194" s="12">
        <f>SUM(Gosforth:Ermelo!BL194)</f>
        <v>0</v>
      </c>
      <c r="BM194" s="12">
        <f>SUM(Gosforth:Ermelo!BM194)</f>
        <v>0</v>
      </c>
      <c r="BN194" s="12">
        <f>SUM(Gosforth:Ermelo!BN194)</f>
        <v>0</v>
      </c>
      <c r="BO194" s="12">
        <f>SUM(Gosforth:Ermelo!BO194)</f>
        <v>0</v>
      </c>
      <c r="BP194" s="12">
        <f>SUM(Gosforth:Ermelo!BP194)</f>
        <v>0</v>
      </c>
      <c r="BQ194" s="13">
        <f>SUM(Gosforth:Ermelo!BQ194)</f>
        <v>0</v>
      </c>
      <c r="BR194" s="14">
        <f>SUM(Gosforth:Ermelo!BR194)</f>
        <v>0</v>
      </c>
      <c r="BS194" s="12">
        <f>SUM(Gosforth:Ermelo!BS194)</f>
        <v>0</v>
      </c>
      <c r="BT194" s="12">
        <f>SUM(Gosforth:Ermelo!BT194)</f>
        <v>0</v>
      </c>
      <c r="BU194" s="12">
        <f>SUM(Gosforth:Ermelo!BU194)</f>
        <v>0</v>
      </c>
      <c r="BV194" s="12">
        <f>SUM(Gosforth:Ermelo!BV194)</f>
        <v>0</v>
      </c>
      <c r="BW194" s="12">
        <f>SUM(Gosforth:Ermelo!BW194)</f>
        <v>0</v>
      </c>
      <c r="BX194" s="12">
        <f>SUM(Gosforth:Ermelo!BX194)</f>
        <v>0</v>
      </c>
      <c r="BY194" s="12">
        <f>SUM(Gosforth:Ermelo!BY194)</f>
        <v>0</v>
      </c>
      <c r="BZ194" s="12">
        <f>SUM(Gosforth:Ermelo!BZ194)</f>
        <v>0</v>
      </c>
      <c r="CA194" s="12">
        <f>SUM(Gosforth:Ermelo!CA194)</f>
        <v>0</v>
      </c>
      <c r="CB194" s="12">
        <f>SUM(Gosforth:Ermelo!CB194)</f>
        <v>0</v>
      </c>
      <c r="CC194" s="13">
        <f>SUM(Gosforth:Ermelo!CC194)</f>
        <v>0</v>
      </c>
    </row>
    <row r="195" spans="2:81" ht="15">
      <c r="B195" s="182" t="s">
        <v>368</v>
      </c>
      <c r="C195" s="183" t="s">
        <v>369</v>
      </c>
      <c r="D195" s="186" t="s">
        <v>330</v>
      </c>
      <c r="E195" s="186"/>
      <c r="F195" s="227" t="b">
        <f>(Gosforth!G195+Dalpark!G195+Leandra!G195+Trichardt!G195+Ermelo!G195)=G195</f>
        <v>1</v>
      </c>
      <c r="G195" s="122">
        <f t="shared" si="71"/>
        <v>0</v>
      </c>
      <c r="H195" s="120">
        <f>SUM(Gosforth:Ermelo!H195)</f>
        <v>0</v>
      </c>
      <c r="I195" s="13">
        <f>SUM(Gosforth:Ermelo!I195)</f>
        <v>0</v>
      </c>
      <c r="J195" s="120">
        <f>SUM(Gosforth:Ermelo!J195)</f>
        <v>0</v>
      </c>
      <c r="K195" s="12">
        <f>SUM(Gosforth:Ermelo!K195)</f>
        <v>0</v>
      </c>
      <c r="L195" s="12">
        <f>SUM(Gosforth:Ermelo!L195)</f>
        <v>0</v>
      </c>
      <c r="M195" s="12">
        <f>SUM(Gosforth:Ermelo!M195)</f>
        <v>0</v>
      </c>
      <c r="N195" s="12">
        <f>SUM(Gosforth:Ermelo!N195)</f>
        <v>0</v>
      </c>
      <c r="O195" s="12">
        <f>SUM(Gosforth:Ermelo!O195)</f>
        <v>0</v>
      </c>
      <c r="P195" s="12">
        <f>SUM(Gosforth:Ermelo!P195)</f>
        <v>0</v>
      </c>
      <c r="Q195" s="12">
        <f>SUM(Gosforth:Ermelo!Q195)</f>
        <v>0</v>
      </c>
      <c r="R195" s="12">
        <f>SUM(Gosforth:Ermelo!R195)</f>
        <v>0</v>
      </c>
      <c r="S195" s="12">
        <f>SUM(Gosforth:Ermelo!S195)</f>
        <v>0</v>
      </c>
      <c r="T195" s="12">
        <f>SUM(Gosforth:Ermelo!T195)</f>
        <v>0</v>
      </c>
      <c r="U195" s="13">
        <f>SUM(Gosforth:Ermelo!U195)</f>
        <v>0</v>
      </c>
      <c r="V195" s="14">
        <f>SUM(Gosforth:Ermelo!V195)</f>
        <v>0</v>
      </c>
      <c r="W195" s="12">
        <f>SUM(Gosforth:Ermelo!W195)</f>
        <v>0</v>
      </c>
      <c r="X195" s="12">
        <f>SUM(Gosforth:Ermelo!X195)</f>
        <v>0</v>
      </c>
      <c r="Y195" s="12">
        <f>SUM(Gosforth:Ermelo!Y195)</f>
        <v>0</v>
      </c>
      <c r="Z195" s="12">
        <f>SUM(Gosforth:Ermelo!Z195)</f>
        <v>0</v>
      </c>
      <c r="AA195" s="12">
        <f>SUM(Gosforth:Ermelo!AA195)</f>
        <v>0</v>
      </c>
      <c r="AB195" s="12">
        <f>SUM(Gosforth:Ermelo!AB195)</f>
        <v>0</v>
      </c>
      <c r="AC195" s="12">
        <f>SUM(Gosforth:Ermelo!AC195)</f>
        <v>0</v>
      </c>
      <c r="AD195" s="12">
        <f>SUM(Gosforth:Ermelo!AD195)</f>
        <v>0</v>
      </c>
      <c r="AE195" s="12">
        <f>SUM(Gosforth:Ermelo!AE195)</f>
        <v>0</v>
      </c>
      <c r="AF195" s="12">
        <f>SUM(Gosforth:Ermelo!AF195)</f>
        <v>0</v>
      </c>
      <c r="AG195" s="13">
        <f>SUM(Gosforth:Ermelo!AG195)</f>
        <v>0</v>
      </c>
      <c r="AH195" s="14">
        <f>SUM(Gosforth:Ermelo!AH195)</f>
        <v>0</v>
      </c>
      <c r="AI195" s="12">
        <f>SUM(Gosforth:Ermelo!AI195)</f>
        <v>0</v>
      </c>
      <c r="AJ195" s="12">
        <f>SUM(Gosforth:Ermelo!AJ195)</f>
        <v>0</v>
      </c>
      <c r="AK195" s="12">
        <f>SUM(Gosforth:Ermelo!AK195)</f>
        <v>0</v>
      </c>
      <c r="AL195" s="12">
        <f>SUM(Gosforth:Ermelo!AL195)</f>
        <v>0</v>
      </c>
      <c r="AM195" s="12">
        <f>SUM(Gosforth:Ermelo!AM195)</f>
        <v>0</v>
      </c>
      <c r="AN195" s="12">
        <f>SUM(Gosforth:Ermelo!AN195)</f>
        <v>0</v>
      </c>
      <c r="AO195" s="12">
        <f>SUM(Gosforth:Ermelo!AO195)</f>
        <v>0</v>
      </c>
      <c r="AP195" s="12">
        <f>SUM(Gosforth:Ermelo!AP195)</f>
        <v>0</v>
      </c>
      <c r="AQ195" s="12">
        <f>SUM(Gosforth:Ermelo!AQ195)</f>
        <v>0</v>
      </c>
      <c r="AR195" s="12">
        <f>SUM(Gosforth:Ermelo!AR195)</f>
        <v>0</v>
      </c>
      <c r="AS195" s="13">
        <f>SUM(Gosforth:Ermelo!AS195)</f>
        <v>0</v>
      </c>
      <c r="AT195" s="14">
        <f>SUM(Gosforth:Ermelo!AT195)</f>
        <v>0</v>
      </c>
      <c r="AU195" s="12">
        <f>SUM(Gosforth:Ermelo!AU195)</f>
        <v>0</v>
      </c>
      <c r="AV195" s="12">
        <f>SUM(Gosforth:Ermelo!AV195)</f>
        <v>0</v>
      </c>
      <c r="AW195" s="12">
        <f>SUM(Gosforth:Ermelo!AW195)</f>
        <v>0</v>
      </c>
      <c r="AX195" s="12">
        <f>SUM(Gosforth:Ermelo!AX195)</f>
        <v>0</v>
      </c>
      <c r="AY195" s="12">
        <f>SUM(Gosforth:Ermelo!AY195)</f>
        <v>0</v>
      </c>
      <c r="AZ195" s="12">
        <f>SUM(Gosforth:Ermelo!AZ195)</f>
        <v>0</v>
      </c>
      <c r="BA195" s="12">
        <f>SUM(Gosforth:Ermelo!BA195)</f>
        <v>0</v>
      </c>
      <c r="BB195" s="12">
        <f>SUM(Gosforth:Ermelo!BB195)</f>
        <v>0</v>
      </c>
      <c r="BC195" s="12">
        <f>SUM(Gosforth:Ermelo!BC195)</f>
        <v>0</v>
      </c>
      <c r="BD195" s="12">
        <f>SUM(Gosforth:Ermelo!BD195)</f>
        <v>0</v>
      </c>
      <c r="BE195" s="13">
        <f>SUM(Gosforth:Ermelo!BE195)</f>
        <v>0</v>
      </c>
      <c r="BF195" s="14">
        <f>SUM(Gosforth:Ermelo!BF195)</f>
        <v>0</v>
      </c>
      <c r="BG195" s="12">
        <f>SUM(Gosforth:Ermelo!BG195)</f>
        <v>0</v>
      </c>
      <c r="BH195" s="12">
        <f>SUM(Gosforth:Ermelo!BH195)</f>
        <v>0</v>
      </c>
      <c r="BI195" s="12">
        <f>SUM(Gosforth:Ermelo!BI195)</f>
        <v>0</v>
      </c>
      <c r="BJ195" s="12">
        <f>SUM(Gosforth:Ermelo!BJ195)</f>
        <v>0</v>
      </c>
      <c r="BK195" s="12">
        <f>SUM(Gosforth:Ermelo!BK195)</f>
        <v>0</v>
      </c>
      <c r="BL195" s="12">
        <f>SUM(Gosforth:Ermelo!BL195)</f>
        <v>0</v>
      </c>
      <c r="BM195" s="12">
        <f>SUM(Gosforth:Ermelo!BM195)</f>
        <v>0</v>
      </c>
      <c r="BN195" s="12">
        <f>SUM(Gosforth:Ermelo!BN195)</f>
        <v>0</v>
      </c>
      <c r="BO195" s="12">
        <f>SUM(Gosforth:Ermelo!BO195)</f>
        <v>0</v>
      </c>
      <c r="BP195" s="12">
        <f>SUM(Gosforth:Ermelo!BP195)</f>
        <v>0</v>
      </c>
      <c r="BQ195" s="13">
        <f>SUM(Gosforth:Ermelo!BQ195)</f>
        <v>0</v>
      </c>
      <c r="BR195" s="14">
        <f>SUM(Gosforth:Ermelo!BR195)</f>
        <v>0</v>
      </c>
      <c r="BS195" s="12">
        <f>SUM(Gosforth:Ermelo!BS195)</f>
        <v>0</v>
      </c>
      <c r="BT195" s="12">
        <f>SUM(Gosforth:Ermelo!BT195)</f>
        <v>0</v>
      </c>
      <c r="BU195" s="12">
        <f>SUM(Gosforth:Ermelo!BU195)</f>
        <v>0</v>
      </c>
      <c r="BV195" s="12">
        <f>SUM(Gosforth:Ermelo!BV195)</f>
        <v>0</v>
      </c>
      <c r="BW195" s="12">
        <f>SUM(Gosforth:Ermelo!BW195)</f>
        <v>0</v>
      </c>
      <c r="BX195" s="12">
        <f>SUM(Gosforth:Ermelo!BX195)</f>
        <v>0</v>
      </c>
      <c r="BY195" s="12">
        <f>SUM(Gosforth:Ermelo!BY195)</f>
        <v>0</v>
      </c>
      <c r="BZ195" s="12">
        <f>SUM(Gosforth:Ermelo!BZ195)</f>
        <v>0</v>
      </c>
      <c r="CA195" s="12">
        <f>SUM(Gosforth:Ermelo!CA195)</f>
        <v>0</v>
      </c>
      <c r="CB195" s="12">
        <f>SUM(Gosforth:Ermelo!CB195)</f>
        <v>0</v>
      </c>
      <c r="CC195" s="13">
        <f>SUM(Gosforth:Ermelo!CC195)</f>
        <v>0</v>
      </c>
    </row>
    <row r="196" spans="2:81" ht="15">
      <c r="B196" s="182" t="s">
        <v>370</v>
      </c>
      <c r="C196" s="183" t="s">
        <v>371</v>
      </c>
      <c r="D196" s="186" t="s">
        <v>330</v>
      </c>
      <c r="E196" s="186"/>
      <c r="F196" s="227" t="b">
        <f>(Gosforth!G196+Dalpark!G196+Leandra!G196+Trichardt!G196+Ermelo!G196)=G196</f>
        <v>1</v>
      </c>
      <c r="G196" s="122">
        <f t="shared" si="71"/>
        <v>0</v>
      </c>
      <c r="H196" s="120">
        <f>SUM(Gosforth:Ermelo!H196)</f>
        <v>0</v>
      </c>
      <c r="I196" s="13">
        <f>SUM(Gosforth:Ermelo!I196)</f>
        <v>0</v>
      </c>
      <c r="J196" s="120">
        <f>SUM(Gosforth:Ermelo!J196)</f>
        <v>0</v>
      </c>
      <c r="K196" s="12">
        <f>SUM(Gosforth:Ermelo!K196)</f>
        <v>0</v>
      </c>
      <c r="L196" s="12">
        <f>SUM(Gosforth:Ermelo!L196)</f>
        <v>0</v>
      </c>
      <c r="M196" s="12">
        <f>SUM(Gosforth:Ermelo!M196)</f>
        <v>0</v>
      </c>
      <c r="N196" s="12">
        <f>SUM(Gosforth:Ermelo!N196)</f>
        <v>0</v>
      </c>
      <c r="O196" s="12">
        <f>SUM(Gosforth:Ermelo!O196)</f>
        <v>0</v>
      </c>
      <c r="P196" s="12">
        <f>SUM(Gosforth:Ermelo!P196)</f>
        <v>0</v>
      </c>
      <c r="Q196" s="12">
        <f>SUM(Gosforth:Ermelo!Q196)</f>
        <v>0</v>
      </c>
      <c r="R196" s="12">
        <f>SUM(Gosforth:Ermelo!R196)</f>
        <v>0</v>
      </c>
      <c r="S196" s="12">
        <f>SUM(Gosforth:Ermelo!S196)</f>
        <v>0</v>
      </c>
      <c r="T196" s="12">
        <f>SUM(Gosforth:Ermelo!T196)</f>
        <v>0</v>
      </c>
      <c r="U196" s="13">
        <f>SUM(Gosforth:Ermelo!U196)</f>
        <v>0</v>
      </c>
      <c r="V196" s="14">
        <f>SUM(Gosforth:Ermelo!V196)</f>
        <v>0</v>
      </c>
      <c r="W196" s="12">
        <f>SUM(Gosforth:Ermelo!W196)</f>
        <v>0</v>
      </c>
      <c r="X196" s="12">
        <f>SUM(Gosforth:Ermelo!X196)</f>
        <v>0</v>
      </c>
      <c r="Y196" s="12">
        <f>SUM(Gosforth:Ermelo!Y196)</f>
        <v>0</v>
      </c>
      <c r="Z196" s="12">
        <f>SUM(Gosforth:Ermelo!Z196)</f>
        <v>0</v>
      </c>
      <c r="AA196" s="12">
        <f>SUM(Gosforth:Ermelo!AA196)</f>
        <v>0</v>
      </c>
      <c r="AB196" s="12">
        <f>SUM(Gosforth:Ermelo!AB196)</f>
        <v>0</v>
      </c>
      <c r="AC196" s="12">
        <f>SUM(Gosforth:Ermelo!AC196)</f>
        <v>0</v>
      </c>
      <c r="AD196" s="12">
        <f>SUM(Gosforth:Ermelo!AD196)</f>
        <v>0</v>
      </c>
      <c r="AE196" s="12">
        <f>SUM(Gosforth:Ermelo!AE196)</f>
        <v>0</v>
      </c>
      <c r="AF196" s="12">
        <f>SUM(Gosforth:Ermelo!AF196)</f>
        <v>0</v>
      </c>
      <c r="AG196" s="13">
        <f>SUM(Gosforth:Ermelo!AG196)</f>
        <v>0</v>
      </c>
      <c r="AH196" s="14">
        <f>SUM(Gosforth:Ermelo!AH196)</f>
        <v>0</v>
      </c>
      <c r="AI196" s="12">
        <f>SUM(Gosforth:Ermelo!AI196)</f>
        <v>0</v>
      </c>
      <c r="AJ196" s="12">
        <f>SUM(Gosforth:Ermelo!AJ196)</f>
        <v>0</v>
      </c>
      <c r="AK196" s="12">
        <f>SUM(Gosforth:Ermelo!AK196)</f>
        <v>0</v>
      </c>
      <c r="AL196" s="12">
        <f>SUM(Gosforth:Ermelo!AL196)</f>
        <v>0</v>
      </c>
      <c r="AM196" s="12">
        <f>SUM(Gosforth:Ermelo!AM196)</f>
        <v>0</v>
      </c>
      <c r="AN196" s="12">
        <f>SUM(Gosforth:Ermelo!AN196)</f>
        <v>0</v>
      </c>
      <c r="AO196" s="12">
        <f>SUM(Gosforth:Ermelo!AO196)</f>
        <v>0</v>
      </c>
      <c r="AP196" s="12">
        <f>SUM(Gosforth:Ermelo!AP196)</f>
        <v>0</v>
      </c>
      <c r="AQ196" s="12">
        <f>SUM(Gosforth:Ermelo!AQ196)</f>
        <v>0</v>
      </c>
      <c r="AR196" s="12">
        <f>SUM(Gosforth:Ermelo!AR196)</f>
        <v>0</v>
      </c>
      <c r="AS196" s="13">
        <f>SUM(Gosforth:Ermelo!AS196)</f>
        <v>0</v>
      </c>
      <c r="AT196" s="14">
        <f>SUM(Gosforth:Ermelo!AT196)</f>
        <v>0</v>
      </c>
      <c r="AU196" s="12">
        <f>SUM(Gosforth:Ermelo!AU196)</f>
        <v>0</v>
      </c>
      <c r="AV196" s="12">
        <f>SUM(Gosforth:Ermelo!AV196)</f>
        <v>0</v>
      </c>
      <c r="AW196" s="12">
        <f>SUM(Gosforth:Ermelo!AW196)</f>
        <v>0</v>
      </c>
      <c r="AX196" s="12">
        <f>SUM(Gosforth:Ermelo!AX196)</f>
        <v>0</v>
      </c>
      <c r="AY196" s="12">
        <f>SUM(Gosforth:Ermelo!AY196)</f>
        <v>0</v>
      </c>
      <c r="AZ196" s="12">
        <f>SUM(Gosforth:Ermelo!AZ196)</f>
        <v>0</v>
      </c>
      <c r="BA196" s="12">
        <f>SUM(Gosforth:Ermelo!BA196)</f>
        <v>0</v>
      </c>
      <c r="BB196" s="12">
        <f>SUM(Gosforth:Ermelo!BB196)</f>
        <v>0</v>
      </c>
      <c r="BC196" s="12">
        <f>SUM(Gosforth:Ermelo!BC196)</f>
        <v>0</v>
      </c>
      <c r="BD196" s="12">
        <f>SUM(Gosforth:Ermelo!BD196)</f>
        <v>0</v>
      </c>
      <c r="BE196" s="13">
        <f>SUM(Gosforth:Ermelo!BE196)</f>
        <v>0</v>
      </c>
      <c r="BF196" s="14">
        <f>SUM(Gosforth:Ermelo!BF196)</f>
        <v>0</v>
      </c>
      <c r="BG196" s="12">
        <f>SUM(Gosforth:Ermelo!BG196)</f>
        <v>0</v>
      </c>
      <c r="BH196" s="12">
        <f>SUM(Gosforth:Ermelo!BH196)</f>
        <v>0</v>
      </c>
      <c r="BI196" s="12">
        <f>SUM(Gosforth:Ermelo!BI196)</f>
        <v>0</v>
      </c>
      <c r="BJ196" s="12">
        <f>SUM(Gosforth:Ermelo!BJ196)</f>
        <v>0</v>
      </c>
      <c r="BK196" s="12">
        <f>SUM(Gosforth:Ermelo!BK196)</f>
        <v>0</v>
      </c>
      <c r="BL196" s="12">
        <f>SUM(Gosforth:Ermelo!BL196)</f>
        <v>0</v>
      </c>
      <c r="BM196" s="12">
        <f>SUM(Gosforth:Ermelo!BM196)</f>
        <v>0</v>
      </c>
      <c r="BN196" s="12">
        <f>SUM(Gosforth:Ermelo!BN196)</f>
        <v>0</v>
      </c>
      <c r="BO196" s="12">
        <f>SUM(Gosforth:Ermelo!BO196)</f>
        <v>0</v>
      </c>
      <c r="BP196" s="12">
        <f>SUM(Gosforth:Ermelo!BP196)</f>
        <v>0</v>
      </c>
      <c r="BQ196" s="13">
        <f>SUM(Gosforth:Ermelo!BQ196)</f>
        <v>0</v>
      </c>
      <c r="BR196" s="14">
        <f>SUM(Gosforth:Ermelo!BR196)</f>
        <v>0</v>
      </c>
      <c r="BS196" s="12">
        <f>SUM(Gosforth:Ermelo!BS196)</f>
        <v>0</v>
      </c>
      <c r="BT196" s="12">
        <f>SUM(Gosforth:Ermelo!BT196)</f>
        <v>0</v>
      </c>
      <c r="BU196" s="12">
        <f>SUM(Gosforth:Ermelo!BU196)</f>
        <v>0</v>
      </c>
      <c r="BV196" s="12">
        <f>SUM(Gosforth:Ermelo!BV196)</f>
        <v>0</v>
      </c>
      <c r="BW196" s="12">
        <f>SUM(Gosforth:Ermelo!BW196)</f>
        <v>0</v>
      </c>
      <c r="BX196" s="12">
        <f>SUM(Gosforth:Ermelo!BX196)</f>
        <v>0</v>
      </c>
      <c r="BY196" s="12">
        <f>SUM(Gosforth:Ermelo!BY196)</f>
        <v>0</v>
      </c>
      <c r="BZ196" s="12">
        <f>SUM(Gosforth:Ermelo!BZ196)</f>
        <v>0</v>
      </c>
      <c r="CA196" s="12">
        <f>SUM(Gosforth:Ermelo!CA196)</f>
        <v>0</v>
      </c>
      <c r="CB196" s="12">
        <f>SUM(Gosforth:Ermelo!CB196)</f>
        <v>0</v>
      </c>
      <c r="CC196" s="13">
        <f>SUM(Gosforth:Ermelo!CC196)</f>
        <v>0</v>
      </c>
    </row>
    <row r="197" spans="2:81" ht="15">
      <c r="B197" s="180" t="s">
        <v>372</v>
      </c>
      <c r="C197" s="181" t="s">
        <v>373</v>
      </c>
      <c r="D197" s="202" t="s">
        <v>156</v>
      </c>
      <c r="E197" s="202">
        <f>SUM(Gosforth:Ermelo!E197)</f>
        <v>0</v>
      </c>
      <c r="F197" s="227" t="b">
        <f>(Gosforth!G197+Dalpark!G197+Leandra!G197+Trichardt!G197+Ermelo!G197)=G197</f>
        <v>1</v>
      </c>
      <c r="G197" s="122">
        <f t="shared" si="71"/>
        <v>0</v>
      </c>
      <c r="H197" s="120">
        <f>SUM(Gosforth:Ermelo!H197)</f>
        <v>0</v>
      </c>
      <c r="I197" s="13">
        <f>SUM(Gosforth:Ermelo!I197)</f>
        <v>0</v>
      </c>
      <c r="J197" s="120">
        <f>SUM(Gosforth:Ermelo!J197)</f>
        <v>0</v>
      </c>
      <c r="K197" s="12">
        <f>SUM(Gosforth:Ermelo!K197)</f>
        <v>0</v>
      </c>
      <c r="L197" s="12">
        <f>SUM(Gosforth:Ermelo!L197)</f>
        <v>0</v>
      </c>
      <c r="M197" s="12">
        <f>SUM(Gosforth:Ermelo!M197)</f>
        <v>0</v>
      </c>
      <c r="N197" s="12">
        <f>SUM(Gosforth:Ermelo!N197)</f>
        <v>0</v>
      </c>
      <c r="O197" s="12">
        <f>SUM(Gosforth:Ermelo!O197)</f>
        <v>0</v>
      </c>
      <c r="P197" s="12">
        <f>SUM(Gosforth:Ermelo!P197)</f>
        <v>0</v>
      </c>
      <c r="Q197" s="12">
        <f>SUM(Gosforth:Ermelo!Q197)</f>
        <v>0</v>
      </c>
      <c r="R197" s="12">
        <f>SUM(Gosforth:Ermelo!R197)</f>
        <v>0</v>
      </c>
      <c r="S197" s="12">
        <f>SUM(Gosforth:Ermelo!S197)</f>
        <v>0</v>
      </c>
      <c r="T197" s="12">
        <f>SUM(Gosforth:Ermelo!T197)</f>
        <v>0</v>
      </c>
      <c r="U197" s="13">
        <f>SUM(Gosforth:Ermelo!U197)</f>
        <v>0</v>
      </c>
      <c r="V197" s="14">
        <f>SUM(Gosforth:Ermelo!V197)</f>
        <v>0</v>
      </c>
      <c r="W197" s="12">
        <f>SUM(Gosforth:Ermelo!W197)</f>
        <v>0</v>
      </c>
      <c r="X197" s="12">
        <f>SUM(Gosforth:Ermelo!X197)</f>
        <v>0</v>
      </c>
      <c r="Y197" s="12">
        <f>SUM(Gosforth:Ermelo!Y197)</f>
        <v>0</v>
      </c>
      <c r="Z197" s="12">
        <f>SUM(Gosforth:Ermelo!Z197)</f>
        <v>0</v>
      </c>
      <c r="AA197" s="12">
        <f>SUM(Gosforth:Ermelo!AA197)</f>
        <v>0</v>
      </c>
      <c r="AB197" s="12">
        <f>SUM(Gosforth:Ermelo!AB197)</f>
        <v>0</v>
      </c>
      <c r="AC197" s="12">
        <f>SUM(Gosforth:Ermelo!AC197)</f>
        <v>0</v>
      </c>
      <c r="AD197" s="12">
        <f>SUM(Gosforth:Ermelo!AD197)</f>
        <v>0</v>
      </c>
      <c r="AE197" s="12">
        <f>SUM(Gosforth:Ermelo!AE197)</f>
        <v>0</v>
      </c>
      <c r="AF197" s="12">
        <f>SUM(Gosforth:Ermelo!AF197)</f>
        <v>0</v>
      </c>
      <c r="AG197" s="13">
        <f>SUM(Gosforth:Ermelo!AG197)</f>
        <v>0</v>
      </c>
      <c r="AH197" s="14">
        <f>SUM(Gosforth:Ermelo!AH197)</f>
        <v>0</v>
      </c>
      <c r="AI197" s="12">
        <f>SUM(Gosforth:Ermelo!AI197)</f>
        <v>0</v>
      </c>
      <c r="AJ197" s="12">
        <f>SUM(Gosforth:Ermelo!AJ197)</f>
        <v>0</v>
      </c>
      <c r="AK197" s="12">
        <f>SUM(Gosforth:Ermelo!AK197)</f>
        <v>0</v>
      </c>
      <c r="AL197" s="12">
        <f>SUM(Gosforth:Ermelo!AL197)</f>
        <v>0</v>
      </c>
      <c r="AM197" s="12">
        <f>SUM(Gosforth:Ermelo!AM197)</f>
        <v>0</v>
      </c>
      <c r="AN197" s="12">
        <f>SUM(Gosforth:Ermelo!AN197)</f>
        <v>0</v>
      </c>
      <c r="AO197" s="12">
        <f>SUM(Gosforth:Ermelo!AO197)</f>
        <v>0</v>
      </c>
      <c r="AP197" s="12">
        <f>SUM(Gosforth:Ermelo!AP197)</f>
        <v>0</v>
      </c>
      <c r="AQ197" s="12">
        <f>SUM(Gosforth:Ermelo!AQ197)</f>
        <v>0</v>
      </c>
      <c r="AR197" s="12">
        <f>SUM(Gosforth:Ermelo!AR197)</f>
        <v>0</v>
      </c>
      <c r="AS197" s="13">
        <f>SUM(Gosforth:Ermelo!AS197)</f>
        <v>0</v>
      </c>
      <c r="AT197" s="14">
        <f>SUM(Gosforth:Ermelo!AT197)</f>
        <v>0</v>
      </c>
      <c r="AU197" s="12">
        <f>SUM(Gosforth:Ermelo!AU197)</f>
        <v>0</v>
      </c>
      <c r="AV197" s="12">
        <f>SUM(Gosforth:Ermelo!AV197)</f>
        <v>0</v>
      </c>
      <c r="AW197" s="12">
        <f>SUM(Gosforth:Ermelo!AW197)</f>
        <v>0</v>
      </c>
      <c r="AX197" s="12">
        <f>SUM(Gosforth:Ermelo!AX197)</f>
        <v>0</v>
      </c>
      <c r="AY197" s="12">
        <f>SUM(Gosforth:Ermelo!AY197)</f>
        <v>0</v>
      </c>
      <c r="AZ197" s="12">
        <f>SUM(Gosforth:Ermelo!AZ197)</f>
        <v>0</v>
      </c>
      <c r="BA197" s="12">
        <f>SUM(Gosforth:Ermelo!BA197)</f>
        <v>0</v>
      </c>
      <c r="BB197" s="12">
        <f>SUM(Gosforth:Ermelo!BB197)</f>
        <v>0</v>
      </c>
      <c r="BC197" s="12">
        <f>SUM(Gosforth:Ermelo!BC197)</f>
        <v>0</v>
      </c>
      <c r="BD197" s="12">
        <f>SUM(Gosforth:Ermelo!BD197)</f>
        <v>0</v>
      </c>
      <c r="BE197" s="13">
        <f>SUM(Gosforth:Ermelo!BE197)</f>
        <v>0</v>
      </c>
      <c r="BF197" s="14">
        <f>SUM(Gosforth:Ermelo!BF197)</f>
        <v>0</v>
      </c>
      <c r="BG197" s="12">
        <f>SUM(Gosforth:Ermelo!BG197)</f>
        <v>0</v>
      </c>
      <c r="BH197" s="12">
        <f>SUM(Gosforth:Ermelo!BH197)</f>
        <v>0</v>
      </c>
      <c r="BI197" s="12">
        <f>SUM(Gosforth:Ermelo!BI197)</f>
        <v>0</v>
      </c>
      <c r="BJ197" s="12">
        <f>SUM(Gosforth:Ermelo!BJ197)</f>
        <v>0</v>
      </c>
      <c r="BK197" s="12">
        <f>SUM(Gosforth:Ermelo!BK197)</f>
        <v>0</v>
      </c>
      <c r="BL197" s="12">
        <f>SUM(Gosforth:Ermelo!BL197)</f>
        <v>0</v>
      </c>
      <c r="BM197" s="12">
        <f>SUM(Gosforth:Ermelo!BM197)</f>
        <v>0</v>
      </c>
      <c r="BN197" s="12">
        <f>SUM(Gosforth:Ermelo!BN197)</f>
        <v>0</v>
      </c>
      <c r="BO197" s="12">
        <f>SUM(Gosforth:Ermelo!BO197)</f>
        <v>0</v>
      </c>
      <c r="BP197" s="12">
        <f>SUM(Gosforth:Ermelo!BP197)</f>
        <v>0</v>
      </c>
      <c r="BQ197" s="13">
        <f>SUM(Gosforth:Ermelo!BQ197)</f>
        <v>0</v>
      </c>
      <c r="BR197" s="14">
        <f>SUM(Gosforth:Ermelo!BR197)</f>
        <v>0</v>
      </c>
      <c r="BS197" s="12">
        <f>SUM(Gosforth:Ermelo!BS197)</f>
        <v>0</v>
      </c>
      <c r="BT197" s="12">
        <f>SUM(Gosforth:Ermelo!BT197)</f>
        <v>0</v>
      </c>
      <c r="BU197" s="12">
        <f>SUM(Gosforth:Ermelo!BU197)</f>
        <v>0</v>
      </c>
      <c r="BV197" s="12">
        <f>SUM(Gosforth:Ermelo!BV197)</f>
        <v>0</v>
      </c>
      <c r="BW197" s="12">
        <f>SUM(Gosforth:Ermelo!BW197)</f>
        <v>0</v>
      </c>
      <c r="BX197" s="12">
        <f>SUM(Gosforth:Ermelo!BX197)</f>
        <v>0</v>
      </c>
      <c r="BY197" s="12">
        <f>SUM(Gosforth:Ermelo!BY197)</f>
        <v>0</v>
      </c>
      <c r="BZ197" s="12">
        <f>SUM(Gosforth:Ermelo!BZ197)</f>
        <v>0</v>
      </c>
      <c r="CA197" s="12">
        <f>SUM(Gosforth:Ermelo!CA197)</f>
        <v>0</v>
      </c>
      <c r="CB197" s="12">
        <f>SUM(Gosforth:Ermelo!CB197)</f>
        <v>0</v>
      </c>
      <c r="CC197" s="13">
        <f>SUM(Gosforth:Ermelo!CC197)</f>
        <v>0</v>
      </c>
    </row>
    <row r="198" spans="2:81" ht="15">
      <c r="B198" s="184" t="s">
        <v>374</v>
      </c>
      <c r="C198" s="185" t="s">
        <v>375</v>
      </c>
      <c r="D198" s="187" t="s">
        <v>156</v>
      </c>
      <c r="E198" s="186">
        <f>SUM(Gosforth:Ermelo!E198)</f>
        <v>5</v>
      </c>
      <c r="F198" s="227" t="b">
        <f>(Gosforth!G198+Dalpark!G198+Leandra!G198+Trichardt!G198+Ermelo!G198)=G198</f>
        <v>1</v>
      </c>
      <c r="G198" s="122">
        <f t="shared" si="71"/>
        <v>500000</v>
      </c>
      <c r="H198" s="120">
        <f>SUM(Gosforth:Ermelo!H198)</f>
        <v>0</v>
      </c>
      <c r="I198" s="13">
        <f>SUM(Gosforth:Ermelo!I198)</f>
        <v>0</v>
      </c>
      <c r="J198" s="120">
        <f>SUM(Gosforth:Ermelo!J198)</f>
        <v>0</v>
      </c>
      <c r="K198" s="12">
        <f>SUM(Gosforth:Ermelo!K198)</f>
        <v>0</v>
      </c>
      <c r="L198" s="12">
        <f>SUM(Gosforth:Ermelo!L198)</f>
        <v>0</v>
      </c>
      <c r="M198" s="12">
        <f>SUM(Gosforth:Ermelo!M198)</f>
        <v>0</v>
      </c>
      <c r="N198" s="12">
        <f>SUM(Gosforth:Ermelo!N198)</f>
        <v>0</v>
      </c>
      <c r="O198" s="12">
        <f>SUM(Gosforth:Ermelo!O198)</f>
        <v>0</v>
      </c>
      <c r="P198" s="12">
        <f>SUM(Gosforth:Ermelo!P198)</f>
        <v>0</v>
      </c>
      <c r="Q198" s="12">
        <f>SUM(Gosforth:Ermelo!Q198)</f>
        <v>0</v>
      </c>
      <c r="R198" s="12">
        <f>SUM(Gosforth:Ermelo!R198)</f>
        <v>0</v>
      </c>
      <c r="S198" s="12">
        <f>SUM(Gosforth:Ermelo!S198)</f>
        <v>0</v>
      </c>
      <c r="T198" s="12">
        <f>SUM(Gosforth:Ermelo!T198)</f>
        <v>0</v>
      </c>
      <c r="U198" s="13">
        <f>SUM(Gosforth:Ermelo!U198)</f>
        <v>83333.350000000006</v>
      </c>
      <c r="V198" s="14">
        <f>SUM(Gosforth:Ermelo!V198)</f>
        <v>0</v>
      </c>
      <c r="W198" s="12">
        <f>SUM(Gosforth:Ermelo!W198)</f>
        <v>0</v>
      </c>
      <c r="X198" s="12">
        <f>SUM(Gosforth:Ermelo!X198)</f>
        <v>0</v>
      </c>
      <c r="Y198" s="12">
        <f>SUM(Gosforth:Ermelo!Y198)</f>
        <v>0</v>
      </c>
      <c r="Z198" s="12">
        <f>SUM(Gosforth:Ermelo!Z198)</f>
        <v>0</v>
      </c>
      <c r="AA198" s="12">
        <f>SUM(Gosforth:Ermelo!AA198)</f>
        <v>0</v>
      </c>
      <c r="AB198" s="12">
        <f>SUM(Gosforth:Ermelo!AB198)</f>
        <v>0</v>
      </c>
      <c r="AC198" s="12">
        <f>SUM(Gosforth:Ermelo!AC198)</f>
        <v>0</v>
      </c>
      <c r="AD198" s="12">
        <f>SUM(Gosforth:Ermelo!AD198)</f>
        <v>0</v>
      </c>
      <c r="AE198" s="12">
        <f>SUM(Gosforth:Ermelo!AE198)</f>
        <v>0</v>
      </c>
      <c r="AF198" s="12">
        <f>SUM(Gosforth:Ermelo!AF198)</f>
        <v>0</v>
      </c>
      <c r="AG198" s="13">
        <f>SUM(Gosforth:Ermelo!AG198)</f>
        <v>83333.350000000006</v>
      </c>
      <c r="AH198" s="14">
        <f>SUM(Gosforth:Ermelo!AH198)</f>
        <v>0</v>
      </c>
      <c r="AI198" s="12">
        <f>SUM(Gosforth:Ermelo!AI198)</f>
        <v>0</v>
      </c>
      <c r="AJ198" s="12">
        <f>SUM(Gosforth:Ermelo!AJ198)</f>
        <v>0</v>
      </c>
      <c r="AK198" s="12">
        <f>SUM(Gosforth:Ermelo!AK198)</f>
        <v>0</v>
      </c>
      <c r="AL198" s="12">
        <f>SUM(Gosforth:Ermelo!AL198)</f>
        <v>0</v>
      </c>
      <c r="AM198" s="12">
        <f>SUM(Gosforth:Ermelo!AM198)</f>
        <v>0</v>
      </c>
      <c r="AN198" s="12">
        <f>SUM(Gosforth:Ermelo!AN198)</f>
        <v>0</v>
      </c>
      <c r="AO198" s="12">
        <f>SUM(Gosforth:Ermelo!AO198)</f>
        <v>0</v>
      </c>
      <c r="AP198" s="12">
        <f>SUM(Gosforth:Ermelo!AP198)</f>
        <v>0</v>
      </c>
      <c r="AQ198" s="12">
        <f>SUM(Gosforth:Ermelo!AQ198)</f>
        <v>0</v>
      </c>
      <c r="AR198" s="12">
        <f>SUM(Gosforth:Ermelo!AR198)</f>
        <v>0</v>
      </c>
      <c r="AS198" s="13">
        <f>SUM(Gosforth:Ermelo!AS198)</f>
        <v>83333.350000000006</v>
      </c>
      <c r="AT198" s="14">
        <f>SUM(Gosforth:Ermelo!AT198)</f>
        <v>0</v>
      </c>
      <c r="AU198" s="12">
        <f>SUM(Gosforth:Ermelo!AU198)</f>
        <v>0</v>
      </c>
      <c r="AV198" s="12">
        <f>SUM(Gosforth:Ermelo!AV198)</f>
        <v>0</v>
      </c>
      <c r="AW198" s="12">
        <f>SUM(Gosforth:Ermelo!AW198)</f>
        <v>0</v>
      </c>
      <c r="AX198" s="12">
        <f>SUM(Gosforth:Ermelo!AX198)</f>
        <v>0</v>
      </c>
      <c r="AY198" s="12">
        <f>SUM(Gosforth:Ermelo!AY198)</f>
        <v>0</v>
      </c>
      <c r="AZ198" s="12">
        <f>SUM(Gosforth:Ermelo!AZ198)</f>
        <v>0</v>
      </c>
      <c r="BA198" s="12">
        <f>SUM(Gosforth:Ermelo!BA198)</f>
        <v>0</v>
      </c>
      <c r="BB198" s="12">
        <f>SUM(Gosforth:Ermelo!BB198)</f>
        <v>0</v>
      </c>
      <c r="BC198" s="12">
        <f>SUM(Gosforth:Ermelo!BC198)</f>
        <v>0</v>
      </c>
      <c r="BD198" s="12">
        <f>SUM(Gosforth:Ermelo!BD198)</f>
        <v>0</v>
      </c>
      <c r="BE198" s="13">
        <f>SUM(Gosforth:Ermelo!BE198)</f>
        <v>83333.350000000006</v>
      </c>
      <c r="BF198" s="14">
        <f>SUM(Gosforth:Ermelo!BF198)</f>
        <v>0</v>
      </c>
      <c r="BG198" s="12">
        <f>SUM(Gosforth:Ermelo!BG198)</f>
        <v>0</v>
      </c>
      <c r="BH198" s="12">
        <f>SUM(Gosforth:Ermelo!BH198)</f>
        <v>0</v>
      </c>
      <c r="BI198" s="12">
        <f>SUM(Gosforth:Ermelo!BI198)</f>
        <v>0</v>
      </c>
      <c r="BJ198" s="12">
        <f>SUM(Gosforth:Ermelo!BJ198)</f>
        <v>0</v>
      </c>
      <c r="BK198" s="12">
        <f>SUM(Gosforth:Ermelo!BK198)</f>
        <v>0</v>
      </c>
      <c r="BL198" s="12">
        <f>SUM(Gosforth:Ermelo!BL198)</f>
        <v>0</v>
      </c>
      <c r="BM198" s="12">
        <f>SUM(Gosforth:Ermelo!BM198)</f>
        <v>0</v>
      </c>
      <c r="BN198" s="12">
        <f>SUM(Gosforth:Ermelo!BN198)</f>
        <v>0</v>
      </c>
      <c r="BO198" s="12">
        <f>SUM(Gosforth:Ermelo!BO198)</f>
        <v>0</v>
      </c>
      <c r="BP198" s="12">
        <f>SUM(Gosforth:Ermelo!BP198)</f>
        <v>0</v>
      </c>
      <c r="BQ198" s="13">
        <f>SUM(Gosforth:Ermelo!BQ198)</f>
        <v>83333.350000000006</v>
      </c>
      <c r="BR198" s="14">
        <f>SUM(Gosforth:Ermelo!BR198)</f>
        <v>0</v>
      </c>
      <c r="BS198" s="12">
        <f>SUM(Gosforth:Ermelo!BS198)</f>
        <v>0</v>
      </c>
      <c r="BT198" s="12">
        <f>SUM(Gosforth:Ermelo!BT198)</f>
        <v>0</v>
      </c>
      <c r="BU198" s="12">
        <f>SUM(Gosforth:Ermelo!BU198)</f>
        <v>0</v>
      </c>
      <c r="BV198" s="12">
        <f>SUM(Gosforth:Ermelo!BV198)</f>
        <v>0</v>
      </c>
      <c r="BW198" s="12">
        <f>SUM(Gosforth:Ermelo!BW198)</f>
        <v>0</v>
      </c>
      <c r="BX198" s="12">
        <f>SUM(Gosforth:Ermelo!BX198)</f>
        <v>0</v>
      </c>
      <c r="BY198" s="12">
        <f>SUM(Gosforth:Ermelo!BY198)</f>
        <v>0</v>
      </c>
      <c r="BZ198" s="12">
        <f>SUM(Gosforth:Ermelo!BZ198)</f>
        <v>0</v>
      </c>
      <c r="CA198" s="12">
        <f>SUM(Gosforth:Ermelo!CA198)</f>
        <v>0</v>
      </c>
      <c r="CB198" s="12">
        <f>SUM(Gosforth:Ermelo!CB198)</f>
        <v>0</v>
      </c>
      <c r="CC198" s="13">
        <f>SUM(Gosforth:Ermelo!CC198)</f>
        <v>83333.25</v>
      </c>
    </row>
    <row r="199" spans="2:81" ht="15">
      <c r="B199" s="182" t="s">
        <v>376</v>
      </c>
      <c r="C199" s="183" t="s">
        <v>377</v>
      </c>
      <c r="D199" s="186" t="s">
        <v>156</v>
      </c>
      <c r="E199" s="186">
        <f>SUM(Gosforth:Ermelo!E199)</f>
        <v>5</v>
      </c>
      <c r="F199" s="227" t="b">
        <f>(Gosforth!G199+Dalpark!G199+Leandra!G199+Trichardt!G199+Ermelo!G199)=G199</f>
        <v>1</v>
      </c>
      <c r="G199" s="122">
        <f t="shared" si="71"/>
        <v>500000</v>
      </c>
      <c r="H199" s="120">
        <f>SUM(Gosforth:Ermelo!H199)</f>
        <v>0</v>
      </c>
      <c r="I199" s="13">
        <f>SUM(Gosforth:Ermelo!I199)</f>
        <v>0</v>
      </c>
      <c r="J199" s="120">
        <f>SUM(Gosforth:Ermelo!J199)</f>
        <v>0</v>
      </c>
      <c r="K199" s="12">
        <f>SUM(Gosforth:Ermelo!K199)</f>
        <v>0</v>
      </c>
      <c r="L199" s="12">
        <f>SUM(Gosforth:Ermelo!L199)</f>
        <v>0</v>
      </c>
      <c r="M199" s="12">
        <f>SUM(Gosforth:Ermelo!M199)</f>
        <v>0</v>
      </c>
      <c r="N199" s="12">
        <f>SUM(Gosforth:Ermelo!N199)</f>
        <v>0</v>
      </c>
      <c r="O199" s="12">
        <f>SUM(Gosforth:Ermelo!O199)</f>
        <v>0</v>
      </c>
      <c r="P199" s="12">
        <f>SUM(Gosforth:Ermelo!P199)</f>
        <v>0</v>
      </c>
      <c r="Q199" s="12">
        <f>SUM(Gosforth:Ermelo!Q199)</f>
        <v>0</v>
      </c>
      <c r="R199" s="12">
        <f>SUM(Gosforth:Ermelo!R199)</f>
        <v>0</v>
      </c>
      <c r="S199" s="12">
        <f>SUM(Gosforth:Ermelo!S199)</f>
        <v>0</v>
      </c>
      <c r="T199" s="12">
        <f>SUM(Gosforth:Ermelo!T199)</f>
        <v>0</v>
      </c>
      <c r="U199" s="13">
        <f>SUM(Gosforth:Ermelo!U199)</f>
        <v>83333.350000000006</v>
      </c>
      <c r="V199" s="14">
        <f>SUM(Gosforth:Ermelo!V199)</f>
        <v>0</v>
      </c>
      <c r="W199" s="12">
        <f>SUM(Gosforth:Ermelo!W199)</f>
        <v>0</v>
      </c>
      <c r="X199" s="12">
        <f>SUM(Gosforth:Ermelo!X199)</f>
        <v>0</v>
      </c>
      <c r="Y199" s="12">
        <f>SUM(Gosforth:Ermelo!Y199)</f>
        <v>0</v>
      </c>
      <c r="Z199" s="12">
        <f>SUM(Gosforth:Ermelo!Z199)</f>
        <v>0</v>
      </c>
      <c r="AA199" s="12">
        <f>SUM(Gosforth:Ermelo!AA199)</f>
        <v>0</v>
      </c>
      <c r="AB199" s="12">
        <f>SUM(Gosforth:Ermelo!AB199)</f>
        <v>0</v>
      </c>
      <c r="AC199" s="12">
        <f>SUM(Gosforth:Ermelo!AC199)</f>
        <v>0</v>
      </c>
      <c r="AD199" s="12">
        <f>SUM(Gosforth:Ermelo!AD199)</f>
        <v>0</v>
      </c>
      <c r="AE199" s="12">
        <f>SUM(Gosforth:Ermelo!AE199)</f>
        <v>0</v>
      </c>
      <c r="AF199" s="12">
        <f>SUM(Gosforth:Ermelo!AF199)</f>
        <v>0</v>
      </c>
      <c r="AG199" s="13">
        <f>SUM(Gosforth:Ermelo!AG199)</f>
        <v>83333.350000000006</v>
      </c>
      <c r="AH199" s="14">
        <f>SUM(Gosforth:Ermelo!AH199)</f>
        <v>0</v>
      </c>
      <c r="AI199" s="12">
        <f>SUM(Gosforth:Ermelo!AI199)</f>
        <v>0</v>
      </c>
      <c r="AJ199" s="12">
        <f>SUM(Gosforth:Ermelo!AJ199)</f>
        <v>0</v>
      </c>
      <c r="AK199" s="12">
        <f>SUM(Gosforth:Ermelo!AK199)</f>
        <v>0</v>
      </c>
      <c r="AL199" s="12">
        <f>SUM(Gosforth:Ermelo!AL199)</f>
        <v>0</v>
      </c>
      <c r="AM199" s="12">
        <f>SUM(Gosforth:Ermelo!AM199)</f>
        <v>0</v>
      </c>
      <c r="AN199" s="12">
        <f>SUM(Gosforth:Ermelo!AN199)</f>
        <v>0</v>
      </c>
      <c r="AO199" s="12">
        <f>SUM(Gosforth:Ermelo!AO199)</f>
        <v>0</v>
      </c>
      <c r="AP199" s="12">
        <f>SUM(Gosforth:Ermelo!AP199)</f>
        <v>0</v>
      </c>
      <c r="AQ199" s="12">
        <f>SUM(Gosforth:Ermelo!AQ199)</f>
        <v>0</v>
      </c>
      <c r="AR199" s="12">
        <f>SUM(Gosforth:Ermelo!AR199)</f>
        <v>0</v>
      </c>
      <c r="AS199" s="13">
        <f>SUM(Gosforth:Ermelo!AS199)</f>
        <v>83333.350000000006</v>
      </c>
      <c r="AT199" s="14">
        <f>SUM(Gosforth:Ermelo!AT199)</f>
        <v>0</v>
      </c>
      <c r="AU199" s="12">
        <f>SUM(Gosforth:Ermelo!AU199)</f>
        <v>0</v>
      </c>
      <c r="AV199" s="12">
        <f>SUM(Gosforth:Ermelo!AV199)</f>
        <v>0</v>
      </c>
      <c r="AW199" s="12">
        <f>SUM(Gosforth:Ermelo!AW199)</f>
        <v>0</v>
      </c>
      <c r="AX199" s="12">
        <f>SUM(Gosforth:Ermelo!AX199)</f>
        <v>0</v>
      </c>
      <c r="AY199" s="12">
        <f>SUM(Gosforth:Ermelo!AY199)</f>
        <v>0</v>
      </c>
      <c r="AZ199" s="12">
        <f>SUM(Gosforth:Ermelo!AZ199)</f>
        <v>0</v>
      </c>
      <c r="BA199" s="12">
        <f>SUM(Gosforth:Ermelo!BA199)</f>
        <v>0</v>
      </c>
      <c r="BB199" s="12">
        <f>SUM(Gosforth:Ermelo!BB199)</f>
        <v>0</v>
      </c>
      <c r="BC199" s="12">
        <f>SUM(Gosforth:Ermelo!BC199)</f>
        <v>0</v>
      </c>
      <c r="BD199" s="12">
        <f>SUM(Gosforth:Ermelo!BD199)</f>
        <v>0</v>
      </c>
      <c r="BE199" s="13">
        <f>SUM(Gosforth:Ermelo!BE199)</f>
        <v>83333.350000000006</v>
      </c>
      <c r="BF199" s="14">
        <f>SUM(Gosforth:Ermelo!BF199)</f>
        <v>0</v>
      </c>
      <c r="BG199" s="12">
        <f>SUM(Gosforth:Ermelo!BG199)</f>
        <v>0</v>
      </c>
      <c r="BH199" s="12">
        <f>SUM(Gosforth:Ermelo!BH199)</f>
        <v>0</v>
      </c>
      <c r="BI199" s="12">
        <f>SUM(Gosforth:Ermelo!BI199)</f>
        <v>0</v>
      </c>
      <c r="BJ199" s="12">
        <f>SUM(Gosforth:Ermelo!BJ199)</f>
        <v>0</v>
      </c>
      <c r="BK199" s="12">
        <f>SUM(Gosforth:Ermelo!BK199)</f>
        <v>0</v>
      </c>
      <c r="BL199" s="12">
        <f>SUM(Gosforth:Ermelo!BL199)</f>
        <v>0</v>
      </c>
      <c r="BM199" s="12">
        <f>SUM(Gosforth:Ermelo!BM199)</f>
        <v>0</v>
      </c>
      <c r="BN199" s="12">
        <f>SUM(Gosforth:Ermelo!BN199)</f>
        <v>0</v>
      </c>
      <c r="BO199" s="12">
        <f>SUM(Gosforth:Ermelo!BO199)</f>
        <v>0</v>
      </c>
      <c r="BP199" s="12">
        <f>SUM(Gosforth:Ermelo!BP199)</f>
        <v>0</v>
      </c>
      <c r="BQ199" s="13">
        <f>SUM(Gosforth:Ermelo!BQ199)</f>
        <v>83333.350000000006</v>
      </c>
      <c r="BR199" s="14">
        <f>SUM(Gosforth:Ermelo!BR199)</f>
        <v>0</v>
      </c>
      <c r="BS199" s="12">
        <f>SUM(Gosforth:Ermelo!BS199)</f>
        <v>0</v>
      </c>
      <c r="BT199" s="12">
        <f>SUM(Gosforth:Ermelo!BT199)</f>
        <v>0</v>
      </c>
      <c r="BU199" s="12">
        <f>SUM(Gosforth:Ermelo!BU199)</f>
        <v>0</v>
      </c>
      <c r="BV199" s="12">
        <f>SUM(Gosforth:Ermelo!BV199)</f>
        <v>0</v>
      </c>
      <c r="BW199" s="12">
        <f>SUM(Gosforth:Ermelo!BW199)</f>
        <v>0</v>
      </c>
      <c r="BX199" s="12">
        <f>SUM(Gosforth:Ermelo!BX199)</f>
        <v>0</v>
      </c>
      <c r="BY199" s="12">
        <f>SUM(Gosforth:Ermelo!BY199)</f>
        <v>0</v>
      </c>
      <c r="BZ199" s="12">
        <f>SUM(Gosforth:Ermelo!BZ199)</f>
        <v>0</v>
      </c>
      <c r="CA199" s="12">
        <f>SUM(Gosforth:Ermelo!CA199)</f>
        <v>0</v>
      </c>
      <c r="CB199" s="12">
        <f>SUM(Gosforth:Ermelo!CB199)</f>
        <v>0</v>
      </c>
      <c r="CC199" s="13">
        <f>SUM(Gosforth:Ermelo!CC199)</f>
        <v>83333.25</v>
      </c>
    </row>
    <row r="200" spans="2:81" ht="15">
      <c r="B200" s="182" t="s">
        <v>378</v>
      </c>
      <c r="C200" s="183" t="s">
        <v>379</v>
      </c>
      <c r="D200" s="186" t="s">
        <v>156</v>
      </c>
      <c r="E200" s="186">
        <f>SUM(Gosforth:Ermelo!E200)</f>
        <v>5</v>
      </c>
      <c r="F200" s="227" t="b">
        <f>(Gosforth!G200+Dalpark!G200+Leandra!G200+Trichardt!G200+Ermelo!G200)=G200</f>
        <v>1</v>
      </c>
      <c r="G200" s="122">
        <f t="shared" si="71"/>
        <v>500000</v>
      </c>
      <c r="H200" s="120">
        <f>SUM(Gosforth:Ermelo!H200)</f>
        <v>0</v>
      </c>
      <c r="I200" s="13">
        <f>SUM(Gosforth:Ermelo!I200)</f>
        <v>0</v>
      </c>
      <c r="J200" s="120">
        <f>SUM(Gosforth:Ermelo!J200)</f>
        <v>0</v>
      </c>
      <c r="K200" s="12">
        <f>SUM(Gosforth:Ermelo!K200)</f>
        <v>0</v>
      </c>
      <c r="L200" s="12">
        <f>SUM(Gosforth:Ermelo!L200)</f>
        <v>0</v>
      </c>
      <c r="M200" s="12">
        <f>SUM(Gosforth:Ermelo!M200)</f>
        <v>0</v>
      </c>
      <c r="N200" s="12">
        <f>SUM(Gosforth:Ermelo!N200)</f>
        <v>0</v>
      </c>
      <c r="O200" s="12">
        <f>SUM(Gosforth:Ermelo!O200)</f>
        <v>0</v>
      </c>
      <c r="P200" s="12">
        <f>SUM(Gosforth:Ermelo!P200)</f>
        <v>0</v>
      </c>
      <c r="Q200" s="12">
        <f>SUM(Gosforth:Ermelo!Q200)</f>
        <v>0</v>
      </c>
      <c r="R200" s="12">
        <f>SUM(Gosforth:Ermelo!R200)</f>
        <v>0</v>
      </c>
      <c r="S200" s="12">
        <f>SUM(Gosforth:Ermelo!S200)</f>
        <v>0</v>
      </c>
      <c r="T200" s="12">
        <f>SUM(Gosforth:Ermelo!T200)</f>
        <v>0</v>
      </c>
      <c r="U200" s="13">
        <f>SUM(Gosforth:Ermelo!U200)</f>
        <v>83333.350000000006</v>
      </c>
      <c r="V200" s="14">
        <f>SUM(Gosforth:Ermelo!V200)</f>
        <v>0</v>
      </c>
      <c r="W200" s="12">
        <f>SUM(Gosforth:Ermelo!W200)</f>
        <v>0</v>
      </c>
      <c r="X200" s="12">
        <f>SUM(Gosforth:Ermelo!X200)</f>
        <v>0</v>
      </c>
      <c r="Y200" s="12">
        <f>SUM(Gosforth:Ermelo!Y200)</f>
        <v>0</v>
      </c>
      <c r="Z200" s="12">
        <f>SUM(Gosforth:Ermelo!Z200)</f>
        <v>0</v>
      </c>
      <c r="AA200" s="12">
        <f>SUM(Gosforth:Ermelo!AA200)</f>
        <v>0</v>
      </c>
      <c r="AB200" s="12">
        <f>SUM(Gosforth:Ermelo!AB200)</f>
        <v>0</v>
      </c>
      <c r="AC200" s="12">
        <f>SUM(Gosforth:Ermelo!AC200)</f>
        <v>0</v>
      </c>
      <c r="AD200" s="12">
        <f>SUM(Gosforth:Ermelo!AD200)</f>
        <v>0</v>
      </c>
      <c r="AE200" s="12">
        <f>SUM(Gosforth:Ermelo!AE200)</f>
        <v>0</v>
      </c>
      <c r="AF200" s="12">
        <f>SUM(Gosforth:Ermelo!AF200)</f>
        <v>0</v>
      </c>
      <c r="AG200" s="13">
        <f>SUM(Gosforth:Ermelo!AG200)</f>
        <v>83333.350000000006</v>
      </c>
      <c r="AH200" s="14">
        <f>SUM(Gosforth:Ermelo!AH200)</f>
        <v>0</v>
      </c>
      <c r="AI200" s="12">
        <f>SUM(Gosforth:Ermelo!AI200)</f>
        <v>0</v>
      </c>
      <c r="AJ200" s="12">
        <f>SUM(Gosforth:Ermelo!AJ200)</f>
        <v>0</v>
      </c>
      <c r="AK200" s="12">
        <f>SUM(Gosforth:Ermelo!AK200)</f>
        <v>0</v>
      </c>
      <c r="AL200" s="12">
        <f>SUM(Gosforth:Ermelo!AL200)</f>
        <v>0</v>
      </c>
      <c r="AM200" s="12">
        <f>SUM(Gosforth:Ermelo!AM200)</f>
        <v>0</v>
      </c>
      <c r="AN200" s="12">
        <f>SUM(Gosforth:Ermelo!AN200)</f>
        <v>0</v>
      </c>
      <c r="AO200" s="12">
        <f>SUM(Gosforth:Ermelo!AO200)</f>
        <v>0</v>
      </c>
      <c r="AP200" s="12">
        <f>SUM(Gosforth:Ermelo!AP200)</f>
        <v>0</v>
      </c>
      <c r="AQ200" s="12">
        <f>SUM(Gosforth:Ermelo!AQ200)</f>
        <v>0</v>
      </c>
      <c r="AR200" s="12">
        <f>SUM(Gosforth:Ermelo!AR200)</f>
        <v>0</v>
      </c>
      <c r="AS200" s="13">
        <f>SUM(Gosforth:Ermelo!AS200)</f>
        <v>83333.350000000006</v>
      </c>
      <c r="AT200" s="14">
        <f>SUM(Gosforth:Ermelo!AT200)</f>
        <v>0</v>
      </c>
      <c r="AU200" s="12">
        <f>SUM(Gosforth:Ermelo!AU200)</f>
        <v>0</v>
      </c>
      <c r="AV200" s="12">
        <f>SUM(Gosforth:Ermelo!AV200)</f>
        <v>0</v>
      </c>
      <c r="AW200" s="12">
        <f>SUM(Gosforth:Ermelo!AW200)</f>
        <v>0</v>
      </c>
      <c r="AX200" s="12">
        <f>SUM(Gosforth:Ermelo!AX200)</f>
        <v>0</v>
      </c>
      <c r="AY200" s="12">
        <f>SUM(Gosforth:Ermelo!AY200)</f>
        <v>0</v>
      </c>
      <c r="AZ200" s="12">
        <f>SUM(Gosforth:Ermelo!AZ200)</f>
        <v>0</v>
      </c>
      <c r="BA200" s="12">
        <f>SUM(Gosforth:Ermelo!BA200)</f>
        <v>0</v>
      </c>
      <c r="BB200" s="12">
        <f>SUM(Gosforth:Ermelo!BB200)</f>
        <v>0</v>
      </c>
      <c r="BC200" s="12">
        <f>SUM(Gosforth:Ermelo!BC200)</f>
        <v>0</v>
      </c>
      <c r="BD200" s="12">
        <f>SUM(Gosforth:Ermelo!BD200)</f>
        <v>0</v>
      </c>
      <c r="BE200" s="13">
        <f>SUM(Gosforth:Ermelo!BE200)</f>
        <v>83333.350000000006</v>
      </c>
      <c r="BF200" s="14">
        <f>SUM(Gosforth:Ermelo!BF200)</f>
        <v>0</v>
      </c>
      <c r="BG200" s="12">
        <f>SUM(Gosforth:Ermelo!BG200)</f>
        <v>0</v>
      </c>
      <c r="BH200" s="12">
        <f>SUM(Gosforth:Ermelo!BH200)</f>
        <v>0</v>
      </c>
      <c r="BI200" s="12">
        <f>SUM(Gosforth:Ermelo!BI200)</f>
        <v>0</v>
      </c>
      <c r="BJ200" s="12">
        <f>SUM(Gosforth:Ermelo!BJ200)</f>
        <v>0</v>
      </c>
      <c r="BK200" s="12">
        <f>SUM(Gosforth:Ermelo!BK200)</f>
        <v>0</v>
      </c>
      <c r="BL200" s="12">
        <f>SUM(Gosforth:Ermelo!BL200)</f>
        <v>0</v>
      </c>
      <c r="BM200" s="12">
        <f>SUM(Gosforth:Ermelo!BM200)</f>
        <v>0</v>
      </c>
      <c r="BN200" s="12">
        <f>SUM(Gosforth:Ermelo!BN200)</f>
        <v>0</v>
      </c>
      <c r="BO200" s="12">
        <f>SUM(Gosforth:Ermelo!BO200)</f>
        <v>0</v>
      </c>
      <c r="BP200" s="12">
        <f>SUM(Gosforth:Ermelo!BP200)</f>
        <v>0</v>
      </c>
      <c r="BQ200" s="13">
        <f>SUM(Gosforth:Ermelo!BQ200)</f>
        <v>83333.350000000006</v>
      </c>
      <c r="BR200" s="14">
        <f>SUM(Gosforth:Ermelo!BR200)</f>
        <v>0</v>
      </c>
      <c r="BS200" s="12">
        <f>SUM(Gosforth:Ermelo!BS200)</f>
        <v>0</v>
      </c>
      <c r="BT200" s="12">
        <f>SUM(Gosforth:Ermelo!BT200)</f>
        <v>0</v>
      </c>
      <c r="BU200" s="12">
        <f>SUM(Gosforth:Ermelo!BU200)</f>
        <v>0</v>
      </c>
      <c r="BV200" s="12">
        <f>SUM(Gosforth:Ermelo!BV200)</f>
        <v>0</v>
      </c>
      <c r="BW200" s="12">
        <f>SUM(Gosforth:Ermelo!BW200)</f>
        <v>0</v>
      </c>
      <c r="BX200" s="12">
        <f>SUM(Gosforth:Ermelo!BX200)</f>
        <v>0</v>
      </c>
      <c r="BY200" s="12">
        <f>SUM(Gosforth:Ermelo!BY200)</f>
        <v>0</v>
      </c>
      <c r="BZ200" s="12">
        <f>SUM(Gosforth:Ermelo!BZ200)</f>
        <v>0</v>
      </c>
      <c r="CA200" s="12">
        <f>SUM(Gosforth:Ermelo!CA200)</f>
        <v>0</v>
      </c>
      <c r="CB200" s="12">
        <f>SUM(Gosforth:Ermelo!CB200)</f>
        <v>0</v>
      </c>
      <c r="CC200" s="13">
        <f>SUM(Gosforth:Ermelo!CC200)</f>
        <v>83333.25</v>
      </c>
    </row>
    <row r="201" spans="2:81" ht="15">
      <c r="B201" s="182" t="s">
        <v>380</v>
      </c>
      <c r="C201" s="183" t="s">
        <v>381</v>
      </c>
      <c r="D201" s="186" t="s">
        <v>158</v>
      </c>
      <c r="E201" s="314">
        <f>SUM(Gosforth:Ermelo!E201)</f>
        <v>1000000</v>
      </c>
      <c r="F201" s="227" t="b">
        <f>(Gosforth!G201+Dalpark!G201+Leandra!G201+Trichardt!G201+Ermelo!G201)=G201</f>
        <v>1</v>
      </c>
      <c r="G201" s="122">
        <f t="shared" si="71"/>
        <v>0</v>
      </c>
      <c r="H201" s="120">
        <f>SUM(Gosforth:Ermelo!H201)</f>
        <v>0</v>
      </c>
      <c r="I201" s="13">
        <f>SUM(Gosforth:Ermelo!I201)</f>
        <v>0</v>
      </c>
      <c r="J201" s="120">
        <f>SUM(Gosforth:Ermelo!J201)</f>
        <v>0</v>
      </c>
      <c r="K201" s="12">
        <f>SUM(Gosforth:Ermelo!K201)</f>
        <v>0</v>
      </c>
      <c r="L201" s="12">
        <f>SUM(Gosforth:Ermelo!L201)</f>
        <v>0</v>
      </c>
      <c r="M201" s="12">
        <f>SUM(Gosforth:Ermelo!M201)</f>
        <v>0</v>
      </c>
      <c r="N201" s="12">
        <f>SUM(Gosforth:Ermelo!N201)</f>
        <v>0</v>
      </c>
      <c r="O201" s="12">
        <f>SUM(Gosforth:Ermelo!O201)</f>
        <v>0</v>
      </c>
      <c r="P201" s="12">
        <f>SUM(Gosforth:Ermelo!P201)</f>
        <v>0</v>
      </c>
      <c r="Q201" s="12">
        <f>SUM(Gosforth:Ermelo!Q201)</f>
        <v>0</v>
      </c>
      <c r="R201" s="12">
        <f>SUM(Gosforth:Ermelo!R201)</f>
        <v>0</v>
      </c>
      <c r="S201" s="12">
        <f>SUM(Gosforth:Ermelo!S201)</f>
        <v>0</v>
      </c>
      <c r="T201" s="12">
        <f>SUM(Gosforth:Ermelo!T201)</f>
        <v>0</v>
      </c>
      <c r="U201" s="13">
        <f>SUM(Gosforth:Ermelo!U201)</f>
        <v>0</v>
      </c>
      <c r="V201" s="14">
        <f>SUM(Gosforth:Ermelo!V201)</f>
        <v>0</v>
      </c>
      <c r="W201" s="12">
        <f>SUM(Gosforth:Ermelo!W201)</f>
        <v>0</v>
      </c>
      <c r="X201" s="12">
        <f>SUM(Gosforth:Ermelo!X201)</f>
        <v>0</v>
      </c>
      <c r="Y201" s="12">
        <f>SUM(Gosforth:Ermelo!Y201)</f>
        <v>0</v>
      </c>
      <c r="Z201" s="12">
        <f>SUM(Gosforth:Ermelo!Z201)</f>
        <v>0</v>
      </c>
      <c r="AA201" s="12">
        <f>SUM(Gosforth:Ermelo!AA201)</f>
        <v>0</v>
      </c>
      <c r="AB201" s="12">
        <f>SUM(Gosforth:Ermelo!AB201)</f>
        <v>0</v>
      </c>
      <c r="AC201" s="12">
        <f>SUM(Gosforth:Ermelo!AC201)</f>
        <v>0</v>
      </c>
      <c r="AD201" s="12">
        <f>SUM(Gosforth:Ermelo!AD201)</f>
        <v>0</v>
      </c>
      <c r="AE201" s="12">
        <f>SUM(Gosforth:Ermelo!AE201)</f>
        <v>0</v>
      </c>
      <c r="AF201" s="12">
        <f>SUM(Gosforth:Ermelo!AF201)</f>
        <v>0</v>
      </c>
      <c r="AG201" s="13">
        <f>SUM(Gosforth:Ermelo!AG201)</f>
        <v>0</v>
      </c>
      <c r="AH201" s="14">
        <f>SUM(Gosforth:Ermelo!AH201)</f>
        <v>0</v>
      </c>
      <c r="AI201" s="12">
        <f>SUM(Gosforth:Ermelo!AI201)</f>
        <v>0</v>
      </c>
      <c r="AJ201" s="12">
        <f>SUM(Gosforth:Ermelo!AJ201)</f>
        <v>0</v>
      </c>
      <c r="AK201" s="12">
        <f>SUM(Gosforth:Ermelo!AK201)</f>
        <v>0</v>
      </c>
      <c r="AL201" s="12">
        <f>SUM(Gosforth:Ermelo!AL201)</f>
        <v>0</v>
      </c>
      <c r="AM201" s="12">
        <f>SUM(Gosforth:Ermelo!AM201)</f>
        <v>0</v>
      </c>
      <c r="AN201" s="12">
        <f>SUM(Gosforth:Ermelo!AN201)</f>
        <v>0</v>
      </c>
      <c r="AO201" s="12">
        <f>SUM(Gosforth:Ermelo!AO201)</f>
        <v>0</v>
      </c>
      <c r="AP201" s="12">
        <f>SUM(Gosforth:Ermelo!AP201)</f>
        <v>0</v>
      </c>
      <c r="AQ201" s="12">
        <f>SUM(Gosforth:Ermelo!AQ201)</f>
        <v>0</v>
      </c>
      <c r="AR201" s="12">
        <f>SUM(Gosforth:Ermelo!AR201)</f>
        <v>0</v>
      </c>
      <c r="AS201" s="13">
        <f>SUM(Gosforth:Ermelo!AS201)</f>
        <v>0</v>
      </c>
      <c r="AT201" s="14">
        <f>SUM(Gosforth:Ermelo!AT201)</f>
        <v>0</v>
      </c>
      <c r="AU201" s="12">
        <f>SUM(Gosforth:Ermelo!AU201)</f>
        <v>0</v>
      </c>
      <c r="AV201" s="12">
        <f>SUM(Gosforth:Ermelo!AV201)</f>
        <v>0</v>
      </c>
      <c r="AW201" s="12">
        <f>SUM(Gosforth:Ermelo!AW201)</f>
        <v>0</v>
      </c>
      <c r="AX201" s="12">
        <f>SUM(Gosforth:Ermelo!AX201)</f>
        <v>0</v>
      </c>
      <c r="AY201" s="12">
        <f>SUM(Gosforth:Ermelo!AY201)</f>
        <v>0</v>
      </c>
      <c r="AZ201" s="12">
        <f>SUM(Gosforth:Ermelo!AZ201)</f>
        <v>0</v>
      </c>
      <c r="BA201" s="12">
        <f>SUM(Gosforth:Ermelo!BA201)</f>
        <v>0</v>
      </c>
      <c r="BB201" s="12">
        <f>SUM(Gosforth:Ermelo!BB201)</f>
        <v>0</v>
      </c>
      <c r="BC201" s="12">
        <f>SUM(Gosforth:Ermelo!BC201)</f>
        <v>0</v>
      </c>
      <c r="BD201" s="12">
        <f>SUM(Gosforth:Ermelo!BD201)</f>
        <v>0</v>
      </c>
      <c r="BE201" s="13">
        <f>SUM(Gosforth:Ermelo!BE201)</f>
        <v>0</v>
      </c>
      <c r="BF201" s="14">
        <f>SUM(Gosforth:Ermelo!BF201)</f>
        <v>0</v>
      </c>
      <c r="BG201" s="12">
        <f>SUM(Gosforth:Ermelo!BG201)</f>
        <v>0</v>
      </c>
      <c r="BH201" s="12">
        <f>SUM(Gosforth:Ermelo!BH201)</f>
        <v>0</v>
      </c>
      <c r="BI201" s="12">
        <f>SUM(Gosforth:Ermelo!BI201)</f>
        <v>0</v>
      </c>
      <c r="BJ201" s="12">
        <f>SUM(Gosforth:Ermelo!BJ201)</f>
        <v>0</v>
      </c>
      <c r="BK201" s="12">
        <f>SUM(Gosforth:Ermelo!BK201)</f>
        <v>0</v>
      </c>
      <c r="BL201" s="12">
        <f>SUM(Gosforth:Ermelo!BL201)</f>
        <v>0</v>
      </c>
      <c r="BM201" s="12">
        <f>SUM(Gosforth:Ermelo!BM201)</f>
        <v>0</v>
      </c>
      <c r="BN201" s="12">
        <f>SUM(Gosforth:Ermelo!BN201)</f>
        <v>0</v>
      </c>
      <c r="BO201" s="12">
        <f>SUM(Gosforth:Ermelo!BO201)</f>
        <v>0</v>
      </c>
      <c r="BP201" s="12">
        <f>SUM(Gosforth:Ermelo!BP201)</f>
        <v>0</v>
      </c>
      <c r="BQ201" s="13">
        <f>SUM(Gosforth:Ermelo!BQ201)</f>
        <v>0</v>
      </c>
      <c r="BR201" s="14">
        <f>SUM(Gosforth:Ermelo!BR201)</f>
        <v>0</v>
      </c>
      <c r="BS201" s="12">
        <f>SUM(Gosforth:Ermelo!BS201)</f>
        <v>0</v>
      </c>
      <c r="BT201" s="12">
        <f>SUM(Gosforth:Ermelo!BT201)</f>
        <v>0</v>
      </c>
      <c r="BU201" s="12">
        <f>SUM(Gosforth:Ermelo!BU201)</f>
        <v>0</v>
      </c>
      <c r="BV201" s="12">
        <f>SUM(Gosforth:Ermelo!BV201)</f>
        <v>0</v>
      </c>
      <c r="BW201" s="12">
        <f>SUM(Gosforth:Ermelo!BW201)</f>
        <v>0</v>
      </c>
      <c r="BX201" s="12">
        <f>SUM(Gosforth:Ermelo!BX201)</f>
        <v>0</v>
      </c>
      <c r="BY201" s="12">
        <f>SUM(Gosforth:Ermelo!BY201)</f>
        <v>0</v>
      </c>
      <c r="BZ201" s="12">
        <f>SUM(Gosforth:Ermelo!BZ201)</f>
        <v>0</v>
      </c>
      <c r="CA201" s="12">
        <f>SUM(Gosforth:Ermelo!CA201)</f>
        <v>0</v>
      </c>
      <c r="CB201" s="12">
        <f>SUM(Gosforth:Ermelo!CB201)</f>
        <v>0</v>
      </c>
      <c r="CC201" s="13">
        <f>SUM(Gosforth:Ermelo!CC201)</f>
        <v>0</v>
      </c>
    </row>
    <row r="202" spans="2:81" ht="15">
      <c r="B202" s="180" t="s">
        <v>382</v>
      </c>
      <c r="C202" s="181" t="s">
        <v>383</v>
      </c>
      <c r="D202" s="202" t="s">
        <v>330</v>
      </c>
      <c r="E202" s="202">
        <f>SUM(Gosforth:Ermelo!E202)</f>
        <v>0</v>
      </c>
      <c r="F202" s="227" t="b">
        <f>(Gosforth!G202+Dalpark!G202+Leandra!G202+Trichardt!G202+Ermelo!G202)=G202</f>
        <v>1</v>
      </c>
      <c r="G202" s="122">
        <f t="shared" si="71"/>
        <v>0</v>
      </c>
      <c r="H202" s="120">
        <f>SUM(Gosforth:Ermelo!H202)</f>
        <v>0</v>
      </c>
      <c r="I202" s="13">
        <f>SUM(Gosforth:Ermelo!I202)</f>
        <v>0</v>
      </c>
      <c r="J202" s="120">
        <f>SUM(Gosforth:Ermelo!J202)</f>
        <v>0</v>
      </c>
      <c r="K202" s="12">
        <f>SUM(Gosforth:Ermelo!K202)</f>
        <v>0</v>
      </c>
      <c r="L202" s="12">
        <f>SUM(Gosforth:Ermelo!L202)</f>
        <v>0</v>
      </c>
      <c r="M202" s="12">
        <f>SUM(Gosforth:Ermelo!M202)</f>
        <v>0</v>
      </c>
      <c r="N202" s="12">
        <f>SUM(Gosforth:Ermelo!N202)</f>
        <v>0</v>
      </c>
      <c r="O202" s="12">
        <f>SUM(Gosforth:Ermelo!O202)</f>
        <v>0</v>
      </c>
      <c r="P202" s="12">
        <f>SUM(Gosforth:Ermelo!P202)</f>
        <v>0</v>
      </c>
      <c r="Q202" s="12">
        <f>SUM(Gosforth:Ermelo!Q202)</f>
        <v>0</v>
      </c>
      <c r="R202" s="12">
        <f>SUM(Gosforth:Ermelo!R202)</f>
        <v>0</v>
      </c>
      <c r="S202" s="12">
        <f>SUM(Gosforth:Ermelo!S202)</f>
        <v>0</v>
      </c>
      <c r="T202" s="12">
        <f>SUM(Gosforth:Ermelo!T202)</f>
        <v>0</v>
      </c>
      <c r="U202" s="13">
        <f>SUM(Gosforth:Ermelo!U202)</f>
        <v>0</v>
      </c>
      <c r="V202" s="14">
        <f>SUM(Gosforth:Ermelo!V202)</f>
        <v>0</v>
      </c>
      <c r="W202" s="12">
        <f>SUM(Gosforth:Ermelo!W202)</f>
        <v>0</v>
      </c>
      <c r="X202" s="12">
        <f>SUM(Gosforth:Ermelo!X202)</f>
        <v>0</v>
      </c>
      <c r="Y202" s="12">
        <f>SUM(Gosforth:Ermelo!Y202)</f>
        <v>0</v>
      </c>
      <c r="Z202" s="12">
        <f>SUM(Gosforth:Ermelo!Z202)</f>
        <v>0</v>
      </c>
      <c r="AA202" s="12">
        <f>SUM(Gosforth:Ermelo!AA202)</f>
        <v>0</v>
      </c>
      <c r="AB202" s="12">
        <f>SUM(Gosforth:Ermelo!AB202)</f>
        <v>0</v>
      </c>
      <c r="AC202" s="12">
        <f>SUM(Gosforth:Ermelo!AC202)</f>
        <v>0</v>
      </c>
      <c r="AD202" s="12">
        <f>SUM(Gosforth:Ermelo!AD202)</f>
        <v>0</v>
      </c>
      <c r="AE202" s="12">
        <f>SUM(Gosforth:Ermelo!AE202)</f>
        <v>0</v>
      </c>
      <c r="AF202" s="12">
        <f>SUM(Gosforth:Ermelo!AF202)</f>
        <v>0</v>
      </c>
      <c r="AG202" s="13">
        <f>SUM(Gosforth:Ermelo!AG202)</f>
        <v>0</v>
      </c>
      <c r="AH202" s="14">
        <f>SUM(Gosforth:Ermelo!AH202)</f>
        <v>0</v>
      </c>
      <c r="AI202" s="12">
        <f>SUM(Gosforth:Ermelo!AI202)</f>
        <v>0</v>
      </c>
      <c r="AJ202" s="12">
        <f>SUM(Gosforth:Ermelo!AJ202)</f>
        <v>0</v>
      </c>
      <c r="AK202" s="12">
        <f>SUM(Gosforth:Ermelo!AK202)</f>
        <v>0</v>
      </c>
      <c r="AL202" s="12">
        <f>SUM(Gosforth:Ermelo!AL202)</f>
        <v>0</v>
      </c>
      <c r="AM202" s="12">
        <f>SUM(Gosforth:Ermelo!AM202)</f>
        <v>0</v>
      </c>
      <c r="AN202" s="12">
        <f>SUM(Gosforth:Ermelo!AN202)</f>
        <v>0</v>
      </c>
      <c r="AO202" s="12">
        <f>SUM(Gosforth:Ermelo!AO202)</f>
        <v>0</v>
      </c>
      <c r="AP202" s="12">
        <f>SUM(Gosforth:Ermelo!AP202)</f>
        <v>0</v>
      </c>
      <c r="AQ202" s="12">
        <f>SUM(Gosforth:Ermelo!AQ202)</f>
        <v>0</v>
      </c>
      <c r="AR202" s="12">
        <f>SUM(Gosforth:Ermelo!AR202)</f>
        <v>0</v>
      </c>
      <c r="AS202" s="13">
        <f>SUM(Gosforth:Ermelo!AS202)</f>
        <v>0</v>
      </c>
      <c r="AT202" s="14">
        <f>SUM(Gosforth:Ermelo!AT202)</f>
        <v>0</v>
      </c>
      <c r="AU202" s="12">
        <f>SUM(Gosforth:Ermelo!AU202)</f>
        <v>0</v>
      </c>
      <c r="AV202" s="12">
        <f>SUM(Gosforth:Ermelo!AV202)</f>
        <v>0</v>
      </c>
      <c r="AW202" s="12">
        <f>SUM(Gosforth:Ermelo!AW202)</f>
        <v>0</v>
      </c>
      <c r="AX202" s="12">
        <f>SUM(Gosforth:Ermelo!AX202)</f>
        <v>0</v>
      </c>
      <c r="AY202" s="12">
        <f>SUM(Gosforth:Ermelo!AY202)</f>
        <v>0</v>
      </c>
      <c r="AZ202" s="12">
        <f>SUM(Gosforth:Ermelo!AZ202)</f>
        <v>0</v>
      </c>
      <c r="BA202" s="12">
        <f>SUM(Gosforth:Ermelo!BA202)</f>
        <v>0</v>
      </c>
      <c r="BB202" s="12">
        <f>SUM(Gosforth:Ermelo!BB202)</f>
        <v>0</v>
      </c>
      <c r="BC202" s="12">
        <f>SUM(Gosforth:Ermelo!BC202)</f>
        <v>0</v>
      </c>
      <c r="BD202" s="12">
        <f>SUM(Gosforth:Ermelo!BD202)</f>
        <v>0</v>
      </c>
      <c r="BE202" s="13">
        <f>SUM(Gosforth:Ermelo!BE202)</f>
        <v>0</v>
      </c>
      <c r="BF202" s="14">
        <f>SUM(Gosforth:Ermelo!BF202)</f>
        <v>0</v>
      </c>
      <c r="BG202" s="12">
        <f>SUM(Gosforth:Ermelo!BG202)</f>
        <v>0</v>
      </c>
      <c r="BH202" s="12">
        <f>SUM(Gosforth:Ermelo!BH202)</f>
        <v>0</v>
      </c>
      <c r="BI202" s="12">
        <f>SUM(Gosforth:Ermelo!BI202)</f>
        <v>0</v>
      </c>
      <c r="BJ202" s="12">
        <f>SUM(Gosforth:Ermelo!BJ202)</f>
        <v>0</v>
      </c>
      <c r="BK202" s="12">
        <f>SUM(Gosforth:Ermelo!BK202)</f>
        <v>0</v>
      </c>
      <c r="BL202" s="12">
        <f>SUM(Gosforth:Ermelo!BL202)</f>
        <v>0</v>
      </c>
      <c r="BM202" s="12">
        <f>SUM(Gosforth:Ermelo!BM202)</f>
        <v>0</v>
      </c>
      <c r="BN202" s="12">
        <f>SUM(Gosforth:Ermelo!BN202)</f>
        <v>0</v>
      </c>
      <c r="BO202" s="12">
        <f>SUM(Gosforth:Ermelo!BO202)</f>
        <v>0</v>
      </c>
      <c r="BP202" s="12">
        <f>SUM(Gosforth:Ermelo!BP202)</f>
        <v>0</v>
      </c>
      <c r="BQ202" s="13">
        <f>SUM(Gosforth:Ermelo!BQ202)</f>
        <v>0</v>
      </c>
      <c r="BR202" s="14">
        <f>SUM(Gosforth:Ermelo!BR202)</f>
        <v>0</v>
      </c>
      <c r="BS202" s="12">
        <f>SUM(Gosforth:Ermelo!BS202)</f>
        <v>0</v>
      </c>
      <c r="BT202" s="12">
        <f>SUM(Gosforth:Ermelo!BT202)</f>
        <v>0</v>
      </c>
      <c r="BU202" s="12">
        <f>SUM(Gosforth:Ermelo!BU202)</f>
        <v>0</v>
      </c>
      <c r="BV202" s="12">
        <f>SUM(Gosforth:Ermelo!BV202)</f>
        <v>0</v>
      </c>
      <c r="BW202" s="12">
        <f>SUM(Gosforth:Ermelo!BW202)</f>
        <v>0</v>
      </c>
      <c r="BX202" s="12">
        <f>SUM(Gosforth:Ermelo!BX202)</f>
        <v>0</v>
      </c>
      <c r="BY202" s="12">
        <f>SUM(Gosforth:Ermelo!BY202)</f>
        <v>0</v>
      </c>
      <c r="BZ202" s="12">
        <f>SUM(Gosforth:Ermelo!BZ202)</f>
        <v>0</v>
      </c>
      <c r="CA202" s="12">
        <f>SUM(Gosforth:Ermelo!CA202)</f>
        <v>0</v>
      </c>
      <c r="CB202" s="12">
        <f>SUM(Gosforth:Ermelo!CB202)</f>
        <v>0</v>
      </c>
      <c r="CC202" s="13">
        <f>SUM(Gosforth:Ermelo!CC202)</f>
        <v>0</v>
      </c>
    </row>
    <row r="203" spans="2:81" ht="15">
      <c r="B203" s="180" t="s">
        <v>384</v>
      </c>
      <c r="C203" s="181" t="s">
        <v>385</v>
      </c>
      <c r="D203" s="202" t="s">
        <v>327</v>
      </c>
      <c r="E203" s="202">
        <f>SUM(Gosforth:Ermelo!E203)</f>
        <v>0</v>
      </c>
      <c r="F203" s="227" t="b">
        <f>(Gosforth!G203+Dalpark!G203+Leandra!G203+Trichardt!G203+Ermelo!G203)=G203</f>
        <v>1</v>
      </c>
      <c r="G203" s="122">
        <f t="shared" si="71"/>
        <v>0</v>
      </c>
      <c r="H203" s="120">
        <f>SUM(Gosforth:Ermelo!H203)</f>
        <v>0</v>
      </c>
      <c r="I203" s="13">
        <f>SUM(Gosforth:Ermelo!I203)</f>
        <v>0</v>
      </c>
      <c r="J203" s="120">
        <f>SUM(Gosforth:Ermelo!J203)</f>
        <v>0</v>
      </c>
      <c r="K203" s="12">
        <f>SUM(Gosforth:Ermelo!K203)</f>
        <v>0</v>
      </c>
      <c r="L203" s="12">
        <f>SUM(Gosforth:Ermelo!L203)</f>
        <v>0</v>
      </c>
      <c r="M203" s="12">
        <f>SUM(Gosforth:Ermelo!M203)</f>
        <v>0</v>
      </c>
      <c r="N203" s="12">
        <f>SUM(Gosforth:Ermelo!N203)</f>
        <v>0</v>
      </c>
      <c r="O203" s="12">
        <f>SUM(Gosforth:Ermelo!O203)</f>
        <v>0</v>
      </c>
      <c r="P203" s="12">
        <f>SUM(Gosforth:Ermelo!P203)</f>
        <v>0</v>
      </c>
      <c r="Q203" s="12">
        <f>SUM(Gosforth:Ermelo!Q203)</f>
        <v>0</v>
      </c>
      <c r="R203" s="12">
        <f>SUM(Gosforth:Ermelo!R203)</f>
        <v>0</v>
      </c>
      <c r="S203" s="12">
        <f>SUM(Gosforth:Ermelo!S203)</f>
        <v>0</v>
      </c>
      <c r="T203" s="12">
        <f>SUM(Gosforth:Ermelo!T203)</f>
        <v>0</v>
      </c>
      <c r="U203" s="13">
        <f>SUM(Gosforth:Ermelo!U203)</f>
        <v>0</v>
      </c>
      <c r="V203" s="14">
        <f>SUM(Gosforth:Ermelo!V203)</f>
        <v>0</v>
      </c>
      <c r="W203" s="12">
        <f>SUM(Gosforth:Ermelo!W203)</f>
        <v>0</v>
      </c>
      <c r="X203" s="12">
        <f>SUM(Gosforth:Ermelo!X203)</f>
        <v>0</v>
      </c>
      <c r="Y203" s="12">
        <f>SUM(Gosforth:Ermelo!Y203)</f>
        <v>0</v>
      </c>
      <c r="Z203" s="12">
        <f>SUM(Gosforth:Ermelo!Z203)</f>
        <v>0</v>
      </c>
      <c r="AA203" s="12">
        <f>SUM(Gosforth:Ermelo!AA203)</f>
        <v>0</v>
      </c>
      <c r="AB203" s="12">
        <f>SUM(Gosforth:Ermelo!AB203)</f>
        <v>0</v>
      </c>
      <c r="AC203" s="12">
        <f>SUM(Gosforth:Ermelo!AC203)</f>
        <v>0</v>
      </c>
      <c r="AD203" s="12">
        <f>SUM(Gosforth:Ermelo!AD203)</f>
        <v>0</v>
      </c>
      <c r="AE203" s="12">
        <f>SUM(Gosforth:Ermelo!AE203)</f>
        <v>0</v>
      </c>
      <c r="AF203" s="12">
        <f>SUM(Gosforth:Ermelo!AF203)</f>
        <v>0</v>
      </c>
      <c r="AG203" s="13">
        <f>SUM(Gosforth:Ermelo!AG203)</f>
        <v>0</v>
      </c>
      <c r="AH203" s="14">
        <f>SUM(Gosforth:Ermelo!AH203)</f>
        <v>0</v>
      </c>
      <c r="AI203" s="12">
        <f>SUM(Gosforth:Ermelo!AI203)</f>
        <v>0</v>
      </c>
      <c r="AJ203" s="12">
        <f>SUM(Gosforth:Ermelo!AJ203)</f>
        <v>0</v>
      </c>
      <c r="AK203" s="12">
        <f>SUM(Gosforth:Ermelo!AK203)</f>
        <v>0</v>
      </c>
      <c r="AL203" s="12">
        <f>SUM(Gosforth:Ermelo!AL203)</f>
        <v>0</v>
      </c>
      <c r="AM203" s="12">
        <f>SUM(Gosforth:Ermelo!AM203)</f>
        <v>0</v>
      </c>
      <c r="AN203" s="12">
        <f>SUM(Gosforth:Ermelo!AN203)</f>
        <v>0</v>
      </c>
      <c r="AO203" s="12">
        <f>SUM(Gosforth:Ermelo!AO203)</f>
        <v>0</v>
      </c>
      <c r="AP203" s="12">
        <f>SUM(Gosforth:Ermelo!AP203)</f>
        <v>0</v>
      </c>
      <c r="AQ203" s="12">
        <f>SUM(Gosforth:Ermelo!AQ203)</f>
        <v>0</v>
      </c>
      <c r="AR203" s="12">
        <f>SUM(Gosforth:Ermelo!AR203)</f>
        <v>0</v>
      </c>
      <c r="AS203" s="13">
        <f>SUM(Gosforth:Ermelo!AS203)</f>
        <v>0</v>
      </c>
      <c r="AT203" s="14">
        <f>SUM(Gosforth:Ermelo!AT203)</f>
        <v>0</v>
      </c>
      <c r="AU203" s="12">
        <f>SUM(Gosforth:Ermelo!AU203)</f>
        <v>0</v>
      </c>
      <c r="AV203" s="12">
        <f>SUM(Gosforth:Ermelo!AV203)</f>
        <v>0</v>
      </c>
      <c r="AW203" s="12">
        <f>SUM(Gosforth:Ermelo!AW203)</f>
        <v>0</v>
      </c>
      <c r="AX203" s="12">
        <f>SUM(Gosforth:Ermelo!AX203)</f>
        <v>0</v>
      </c>
      <c r="AY203" s="12">
        <f>SUM(Gosforth:Ermelo!AY203)</f>
        <v>0</v>
      </c>
      <c r="AZ203" s="12">
        <f>SUM(Gosforth:Ermelo!AZ203)</f>
        <v>0</v>
      </c>
      <c r="BA203" s="12">
        <f>SUM(Gosforth:Ermelo!BA203)</f>
        <v>0</v>
      </c>
      <c r="BB203" s="12">
        <f>SUM(Gosforth:Ermelo!BB203)</f>
        <v>0</v>
      </c>
      <c r="BC203" s="12">
        <f>SUM(Gosforth:Ermelo!BC203)</f>
        <v>0</v>
      </c>
      <c r="BD203" s="12">
        <f>SUM(Gosforth:Ermelo!BD203)</f>
        <v>0</v>
      </c>
      <c r="BE203" s="13">
        <f>SUM(Gosforth:Ermelo!BE203)</f>
        <v>0</v>
      </c>
      <c r="BF203" s="14">
        <f>SUM(Gosforth:Ermelo!BF203)</f>
        <v>0</v>
      </c>
      <c r="BG203" s="12">
        <f>SUM(Gosforth:Ermelo!BG203)</f>
        <v>0</v>
      </c>
      <c r="BH203" s="12">
        <f>SUM(Gosforth:Ermelo!BH203)</f>
        <v>0</v>
      </c>
      <c r="BI203" s="12">
        <f>SUM(Gosforth:Ermelo!BI203)</f>
        <v>0</v>
      </c>
      <c r="BJ203" s="12">
        <f>SUM(Gosforth:Ermelo!BJ203)</f>
        <v>0</v>
      </c>
      <c r="BK203" s="12">
        <f>SUM(Gosforth:Ermelo!BK203)</f>
        <v>0</v>
      </c>
      <c r="BL203" s="12">
        <f>SUM(Gosforth:Ermelo!BL203)</f>
        <v>0</v>
      </c>
      <c r="BM203" s="12">
        <f>SUM(Gosforth:Ermelo!BM203)</f>
        <v>0</v>
      </c>
      <c r="BN203" s="12">
        <f>SUM(Gosforth:Ermelo!BN203)</f>
        <v>0</v>
      </c>
      <c r="BO203" s="12">
        <f>SUM(Gosforth:Ermelo!BO203)</f>
        <v>0</v>
      </c>
      <c r="BP203" s="12">
        <f>SUM(Gosforth:Ermelo!BP203)</f>
        <v>0</v>
      </c>
      <c r="BQ203" s="13">
        <f>SUM(Gosforth:Ermelo!BQ203)</f>
        <v>0</v>
      </c>
      <c r="BR203" s="14">
        <f>SUM(Gosforth:Ermelo!BR203)</f>
        <v>0</v>
      </c>
      <c r="BS203" s="12">
        <f>SUM(Gosforth:Ermelo!BS203)</f>
        <v>0</v>
      </c>
      <c r="BT203" s="12">
        <f>SUM(Gosforth:Ermelo!BT203)</f>
        <v>0</v>
      </c>
      <c r="BU203" s="12">
        <f>SUM(Gosforth:Ermelo!BU203)</f>
        <v>0</v>
      </c>
      <c r="BV203" s="12">
        <f>SUM(Gosforth:Ermelo!BV203)</f>
        <v>0</v>
      </c>
      <c r="BW203" s="12">
        <f>SUM(Gosforth:Ermelo!BW203)</f>
        <v>0</v>
      </c>
      <c r="BX203" s="12">
        <f>SUM(Gosforth:Ermelo!BX203)</f>
        <v>0</v>
      </c>
      <c r="BY203" s="12">
        <f>SUM(Gosforth:Ermelo!BY203)</f>
        <v>0</v>
      </c>
      <c r="BZ203" s="12">
        <f>SUM(Gosforth:Ermelo!BZ203)</f>
        <v>0</v>
      </c>
      <c r="CA203" s="12">
        <f>SUM(Gosforth:Ermelo!CA203)</f>
        <v>0</v>
      </c>
      <c r="CB203" s="12">
        <f>SUM(Gosforth:Ermelo!CB203)</f>
        <v>0</v>
      </c>
      <c r="CC203" s="13">
        <f>SUM(Gosforth:Ermelo!CC203)</f>
        <v>0</v>
      </c>
    </row>
    <row r="204" spans="2:81" ht="15">
      <c r="B204" s="180" t="s">
        <v>386</v>
      </c>
      <c r="C204" s="181" t="s">
        <v>387</v>
      </c>
      <c r="D204" s="202" t="s">
        <v>355</v>
      </c>
      <c r="E204" s="202">
        <f>SUM(Gosforth:Ermelo!E204)</f>
        <v>0</v>
      </c>
      <c r="F204" s="227" t="b">
        <f>(Gosforth!G204+Dalpark!G204+Leandra!G204+Trichardt!G204+Ermelo!G204)=G204</f>
        <v>1</v>
      </c>
      <c r="G204" s="122">
        <f t="shared" si="71"/>
        <v>0</v>
      </c>
      <c r="H204" s="120">
        <f>SUM(Gosforth:Ermelo!H204)</f>
        <v>0</v>
      </c>
      <c r="I204" s="13">
        <f>SUM(Gosforth:Ermelo!I204)</f>
        <v>0</v>
      </c>
      <c r="J204" s="120">
        <f>SUM(Gosforth:Ermelo!J204)</f>
        <v>0</v>
      </c>
      <c r="K204" s="12">
        <f>SUM(Gosforth:Ermelo!K204)</f>
        <v>0</v>
      </c>
      <c r="L204" s="12">
        <f>SUM(Gosforth:Ermelo!L204)</f>
        <v>0</v>
      </c>
      <c r="M204" s="12">
        <f>SUM(Gosforth:Ermelo!M204)</f>
        <v>0</v>
      </c>
      <c r="N204" s="12">
        <f>SUM(Gosforth:Ermelo!N204)</f>
        <v>0</v>
      </c>
      <c r="O204" s="12">
        <f>SUM(Gosforth:Ermelo!O204)</f>
        <v>0</v>
      </c>
      <c r="P204" s="12">
        <f>SUM(Gosforth:Ermelo!P204)</f>
        <v>0</v>
      </c>
      <c r="Q204" s="12">
        <f>SUM(Gosforth:Ermelo!Q204)</f>
        <v>0</v>
      </c>
      <c r="R204" s="12">
        <f>SUM(Gosforth:Ermelo!R204)</f>
        <v>0</v>
      </c>
      <c r="S204" s="12">
        <f>SUM(Gosforth:Ermelo!S204)</f>
        <v>0</v>
      </c>
      <c r="T204" s="12">
        <f>SUM(Gosforth:Ermelo!T204)</f>
        <v>0</v>
      </c>
      <c r="U204" s="13">
        <f>SUM(Gosforth:Ermelo!U204)</f>
        <v>0</v>
      </c>
      <c r="V204" s="14">
        <f>SUM(Gosforth:Ermelo!V204)</f>
        <v>0</v>
      </c>
      <c r="W204" s="12">
        <f>SUM(Gosforth:Ermelo!W204)</f>
        <v>0</v>
      </c>
      <c r="X204" s="12">
        <f>SUM(Gosforth:Ermelo!X204)</f>
        <v>0</v>
      </c>
      <c r="Y204" s="12">
        <f>SUM(Gosforth:Ermelo!Y204)</f>
        <v>0</v>
      </c>
      <c r="Z204" s="12">
        <f>SUM(Gosforth:Ermelo!Z204)</f>
        <v>0</v>
      </c>
      <c r="AA204" s="12">
        <f>SUM(Gosforth:Ermelo!AA204)</f>
        <v>0</v>
      </c>
      <c r="AB204" s="12">
        <f>SUM(Gosforth:Ermelo!AB204)</f>
        <v>0</v>
      </c>
      <c r="AC204" s="12">
        <f>SUM(Gosforth:Ermelo!AC204)</f>
        <v>0</v>
      </c>
      <c r="AD204" s="12">
        <f>SUM(Gosforth:Ermelo!AD204)</f>
        <v>0</v>
      </c>
      <c r="AE204" s="12">
        <f>SUM(Gosforth:Ermelo!AE204)</f>
        <v>0</v>
      </c>
      <c r="AF204" s="12">
        <f>SUM(Gosforth:Ermelo!AF204)</f>
        <v>0</v>
      </c>
      <c r="AG204" s="13">
        <f>SUM(Gosforth:Ermelo!AG204)</f>
        <v>0</v>
      </c>
      <c r="AH204" s="14">
        <f>SUM(Gosforth:Ermelo!AH204)</f>
        <v>0</v>
      </c>
      <c r="AI204" s="12">
        <f>SUM(Gosforth:Ermelo!AI204)</f>
        <v>0</v>
      </c>
      <c r="AJ204" s="12">
        <f>SUM(Gosforth:Ermelo!AJ204)</f>
        <v>0</v>
      </c>
      <c r="AK204" s="12">
        <f>SUM(Gosforth:Ermelo!AK204)</f>
        <v>0</v>
      </c>
      <c r="AL204" s="12">
        <f>SUM(Gosforth:Ermelo!AL204)</f>
        <v>0</v>
      </c>
      <c r="AM204" s="12">
        <f>SUM(Gosforth:Ermelo!AM204)</f>
        <v>0</v>
      </c>
      <c r="AN204" s="12">
        <f>SUM(Gosforth:Ermelo!AN204)</f>
        <v>0</v>
      </c>
      <c r="AO204" s="12">
        <f>SUM(Gosforth:Ermelo!AO204)</f>
        <v>0</v>
      </c>
      <c r="AP204" s="12">
        <f>SUM(Gosforth:Ermelo!AP204)</f>
        <v>0</v>
      </c>
      <c r="AQ204" s="12">
        <f>SUM(Gosforth:Ermelo!AQ204)</f>
        <v>0</v>
      </c>
      <c r="AR204" s="12">
        <f>SUM(Gosforth:Ermelo!AR204)</f>
        <v>0</v>
      </c>
      <c r="AS204" s="13">
        <f>SUM(Gosforth:Ermelo!AS204)</f>
        <v>0</v>
      </c>
      <c r="AT204" s="14">
        <f>SUM(Gosforth:Ermelo!AT204)</f>
        <v>0</v>
      </c>
      <c r="AU204" s="12">
        <f>SUM(Gosforth:Ermelo!AU204)</f>
        <v>0</v>
      </c>
      <c r="AV204" s="12">
        <f>SUM(Gosforth:Ermelo!AV204)</f>
        <v>0</v>
      </c>
      <c r="AW204" s="12">
        <f>SUM(Gosforth:Ermelo!AW204)</f>
        <v>0</v>
      </c>
      <c r="AX204" s="12">
        <f>SUM(Gosforth:Ermelo!AX204)</f>
        <v>0</v>
      </c>
      <c r="AY204" s="12">
        <f>SUM(Gosforth:Ermelo!AY204)</f>
        <v>0</v>
      </c>
      <c r="AZ204" s="12">
        <f>SUM(Gosforth:Ermelo!AZ204)</f>
        <v>0</v>
      </c>
      <c r="BA204" s="12">
        <f>SUM(Gosforth:Ermelo!BA204)</f>
        <v>0</v>
      </c>
      <c r="BB204" s="12">
        <f>SUM(Gosforth:Ermelo!BB204)</f>
        <v>0</v>
      </c>
      <c r="BC204" s="12">
        <f>SUM(Gosforth:Ermelo!BC204)</f>
        <v>0</v>
      </c>
      <c r="BD204" s="12">
        <f>SUM(Gosforth:Ermelo!BD204)</f>
        <v>0</v>
      </c>
      <c r="BE204" s="13">
        <f>SUM(Gosforth:Ermelo!BE204)</f>
        <v>0</v>
      </c>
      <c r="BF204" s="14">
        <f>SUM(Gosforth:Ermelo!BF204)</f>
        <v>0</v>
      </c>
      <c r="BG204" s="12">
        <f>SUM(Gosforth:Ermelo!BG204)</f>
        <v>0</v>
      </c>
      <c r="BH204" s="12">
        <f>SUM(Gosforth:Ermelo!BH204)</f>
        <v>0</v>
      </c>
      <c r="BI204" s="12">
        <f>SUM(Gosforth:Ermelo!BI204)</f>
        <v>0</v>
      </c>
      <c r="BJ204" s="12">
        <f>SUM(Gosforth:Ermelo!BJ204)</f>
        <v>0</v>
      </c>
      <c r="BK204" s="12">
        <f>SUM(Gosforth:Ermelo!BK204)</f>
        <v>0</v>
      </c>
      <c r="BL204" s="12">
        <f>SUM(Gosforth:Ermelo!BL204)</f>
        <v>0</v>
      </c>
      <c r="BM204" s="12">
        <f>SUM(Gosforth:Ermelo!BM204)</f>
        <v>0</v>
      </c>
      <c r="BN204" s="12">
        <f>SUM(Gosforth:Ermelo!BN204)</f>
        <v>0</v>
      </c>
      <c r="BO204" s="12">
        <f>SUM(Gosforth:Ermelo!BO204)</f>
        <v>0</v>
      </c>
      <c r="BP204" s="12">
        <f>SUM(Gosforth:Ermelo!BP204)</f>
        <v>0</v>
      </c>
      <c r="BQ204" s="13">
        <f>SUM(Gosforth:Ermelo!BQ204)</f>
        <v>0</v>
      </c>
      <c r="BR204" s="14">
        <f>SUM(Gosforth:Ermelo!BR204)</f>
        <v>0</v>
      </c>
      <c r="BS204" s="12">
        <f>SUM(Gosforth:Ermelo!BS204)</f>
        <v>0</v>
      </c>
      <c r="BT204" s="12">
        <f>SUM(Gosforth:Ermelo!BT204)</f>
        <v>0</v>
      </c>
      <c r="BU204" s="12">
        <f>SUM(Gosforth:Ermelo!BU204)</f>
        <v>0</v>
      </c>
      <c r="BV204" s="12">
        <f>SUM(Gosforth:Ermelo!BV204)</f>
        <v>0</v>
      </c>
      <c r="BW204" s="12">
        <f>SUM(Gosforth:Ermelo!BW204)</f>
        <v>0</v>
      </c>
      <c r="BX204" s="12">
        <f>SUM(Gosforth:Ermelo!BX204)</f>
        <v>0</v>
      </c>
      <c r="BY204" s="12">
        <f>SUM(Gosforth:Ermelo!BY204)</f>
        <v>0</v>
      </c>
      <c r="BZ204" s="12">
        <f>SUM(Gosforth:Ermelo!BZ204)</f>
        <v>0</v>
      </c>
      <c r="CA204" s="12">
        <f>SUM(Gosforth:Ermelo!CA204)</f>
        <v>0</v>
      </c>
      <c r="CB204" s="12">
        <f>SUM(Gosforth:Ermelo!CB204)</f>
        <v>0</v>
      </c>
      <c r="CC204" s="13">
        <f>SUM(Gosforth:Ermelo!CC204)</f>
        <v>0</v>
      </c>
    </row>
    <row r="205" spans="2:81" ht="15">
      <c r="B205" s="182" t="s">
        <v>388</v>
      </c>
      <c r="C205" s="183" t="s">
        <v>389</v>
      </c>
      <c r="D205" s="186" t="s">
        <v>327</v>
      </c>
      <c r="E205" s="186">
        <f>SUM(Gosforth:Ermelo!E205)</f>
        <v>5</v>
      </c>
      <c r="F205" s="227" t="b">
        <f>(Gosforth!G205+Dalpark!G205+Leandra!G205+Trichardt!G205+Ermelo!G205)=G205</f>
        <v>1</v>
      </c>
      <c r="G205" s="122">
        <f t="shared" si="71"/>
        <v>500000</v>
      </c>
      <c r="H205" s="120">
        <f>SUM(Gosforth:Ermelo!H205)</f>
        <v>0</v>
      </c>
      <c r="I205" s="13">
        <f>SUM(Gosforth:Ermelo!I205)</f>
        <v>0</v>
      </c>
      <c r="J205" s="120">
        <f>SUM(Gosforth:Ermelo!J205)</f>
        <v>0</v>
      </c>
      <c r="K205" s="12">
        <f>SUM(Gosforth:Ermelo!K205)</f>
        <v>0</v>
      </c>
      <c r="L205" s="12">
        <f>SUM(Gosforth:Ermelo!L205)</f>
        <v>0</v>
      </c>
      <c r="M205" s="12">
        <f>SUM(Gosforth:Ermelo!M205)</f>
        <v>0</v>
      </c>
      <c r="N205" s="12">
        <f>SUM(Gosforth:Ermelo!N205)</f>
        <v>0</v>
      </c>
      <c r="O205" s="12">
        <f>SUM(Gosforth:Ermelo!O205)</f>
        <v>0</v>
      </c>
      <c r="P205" s="12">
        <f>SUM(Gosforth:Ermelo!P205)</f>
        <v>0</v>
      </c>
      <c r="Q205" s="12">
        <f>SUM(Gosforth:Ermelo!Q205)</f>
        <v>0</v>
      </c>
      <c r="R205" s="12">
        <f>SUM(Gosforth:Ermelo!R205)</f>
        <v>0</v>
      </c>
      <c r="S205" s="12">
        <f>SUM(Gosforth:Ermelo!S205)</f>
        <v>0</v>
      </c>
      <c r="T205" s="12">
        <f>SUM(Gosforth:Ermelo!T205)</f>
        <v>0</v>
      </c>
      <c r="U205" s="13">
        <f>SUM(Gosforth:Ermelo!U205)</f>
        <v>83333.350000000006</v>
      </c>
      <c r="V205" s="14">
        <f>SUM(Gosforth:Ermelo!V205)</f>
        <v>0</v>
      </c>
      <c r="W205" s="12">
        <f>SUM(Gosforth:Ermelo!W205)</f>
        <v>0</v>
      </c>
      <c r="X205" s="12">
        <f>SUM(Gosforth:Ermelo!X205)</f>
        <v>0</v>
      </c>
      <c r="Y205" s="12">
        <f>SUM(Gosforth:Ermelo!Y205)</f>
        <v>0</v>
      </c>
      <c r="Z205" s="12">
        <f>SUM(Gosforth:Ermelo!Z205)</f>
        <v>0</v>
      </c>
      <c r="AA205" s="12">
        <f>SUM(Gosforth:Ermelo!AA205)</f>
        <v>0</v>
      </c>
      <c r="AB205" s="12">
        <f>SUM(Gosforth:Ermelo!AB205)</f>
        <v>0</v>
      </c>
      <c r="AC205" s="12">
        <f>SUM(Gosforth:Ermelo!AC205)</f>
        <v>0</v>
      </c>
      <c r="AD205" s="12">
        <f>SUM(Gosforth:Ermelo!AD205)</f>
        <v>0</v>
      </c>
      <c r="AE205" s="12">
        <f>SUM(Gosforth:Ermelo!AE205)</f>
        <v>0</v>
      </c>
      <c r="AF205" s="12">
        <f>SUM(Gosforth:Ermelo!AF205)</f>
        <v>0</v>
      </c>
      <c r="AG205" s="13">
        <f>SUM(Gosforth:Ermelo!AG205)</f>
        <v>83333.350000000006</v>
      </c>
      <c r="AH205" s="14">
        <f>SUM(Gosforth:Ermelo!AH205)</f>
        <v>0</v>
      </c>
      <c r="AI205" s="12">
        <f>SUM(Gosforth:Ermelo!AI205)</f>
        <v>0</v>
      </c>
      <c r="AJ205" s="12">
        <f>SUM(Gosforth:Ermelo!AJ205)</f>
        <v>0</v>
      </c>
      <c r="AK205" s="12">
        <f>SUM(Gosforth:Ermelo!AK205)</f>
        <v>0</v>
      </c>
      <c r="AL205" s="12">
        <f>SUM(Gosforth:Ermelo!AL205)</f>
        <v>0</v>
      </c>
      <c r="AM205" s="12">
        <f>SUM(Gosforth:Ermelo!AM205)</f>
        <v>0</v>
      </c>
      <c r="AN205" s="12">
        <f>SUM(Gosforth:Ermelo!AN205)</f>
        <v>0</v>
      </c>
      <c r="AO205" s="12">
        <f>SUM(Gosforth:Ermelo!AO205)</f>
        <v>0</v>
      </c>
      <c r="AP205" s="12">
        <f>SUM(Gosforth:Ermelo!AP205)</f>
        <v>0</v>
      </c>
      <c r="AQ205" s="12">
        <f>SUM(Gosforth:Ermelo!AQ205)</f>
        <v>0</v>
      </c>
      <c r="AR205" s="12">
        <f>SUM(Gosforth:Ermelo!AR205)</f>
        <v>0</v>
      </c>
      <c r="AS205" s="13">
        <f>SUM(Gosforth:Ermelo!AS205)</f>
        <v>83333.350000000006</v>
      </c>
      <c r="AT205" s="14">
        <f>SUM(Gosforth:Ermelo!AT205)</f>
        <v>0</v>
      </c>
      <c r="AU205" s="12">
        <f>SUM(Gosforth:Ermelo!AU205)</f>
        <v>0</v>
      </c>
      <c r="AV205" s="12">
        <f>SUM(Gosforth:Ermelo!AV205)</f>
        <v>0</v>
      </c>
      <c r="AW205" s="12">
        <f>SUM(Gosforth:Ermelo!AW205)</f>
        <v>0</v>
      </c>
      <c r="AX205" s="12">
        <f>SUM(Gosforth:Ermelo!AX205)</f>
        <v>0</v>
      </c>
      <c r="AY205" s="12">
        <f>SUM(Gosforth:Ermelo!AY205)</f>
        <v>0</v>
      </c>
      <c r="AZ205" s="12">
        <f>SUM(Gosforth:Ermelo!AZ205)</f>
        <v>0</v>
      </c>
      <c r="BA205" s="12">
        <f>SUM(Gosforth:Ermelo!BA205)</f>
        <v>0</v>
      </c>
      <c r="BB205" s="12">
        <f>SUM(Gosforth:Ermelo!BB205)</f>
        <v>0</v>
      </c>
      <c r="BC205" s="12">
        <f>SUM(Gosforth:Ermelo!BC205)</f>
        <v>0</v>
      </c>
      <c r="BD205" s="12">
        <f>SUM(Gosforth:Ermelo!BD205)</f>
        <v>0</v>
      </c>
      <c r="BE205" s="13">
        <f>SUM(Gosforth:Ermelo!BE205)</f>
        <v>83333.350000000006</v>
      </c>
      <c r="BF205" s="14">
        <f>SUM(Gosforth:Ermelo!BF205)</f>
        <v>0</v>
      </c>
      <c r="BG205" s="12">
        <f>SUM(Gosforth:Ermelo!BG205)</f>
        <v>0</v>
      </c>
      <c r="BH205" s="12">
        <f>SUM(Gosforth:Ermelo!BH205)</f>
        <v>0</v>
      </c>
      <c r="BI205" s="12">
        <f>SUM(Gosforth:Ermelo!BI205)</f>
        <v>0</v>
      </c>
      <c r="BJ205" s="12">
        <f>SUM(Gosforth:Ermelo!BJ205)</f>
        <v>0</v>
      </c>
      <c r="BK205" s="12">
        <f>SUM(Gosforth:Ermelo!BK205)</f>
        <v>0</v>
      </c>
      <c r="BL205" s="12">
        <f>SUM(Gosforth:Ermelo!BL205)</f>
        <v>0</v>
      </c>
      <c r="BM205" s="12">
        <f>SUM(Gosforth:Ermelo!BM205)</f>
        <v>0</v>
      </c>
      <c r="BN205" s="12">
        <f>SUM(Gosforth:Ermelo!BN205)</f>
        <v>0</v>
      </c>
      <c r="BO205" s="12">
        <f>SUM(Gosforth:Ermelo!BO205)</f>
        <v>0</v>
      </c>
      <c r="BP205" s="12">
        <f>SUM(Gosforth:Ermelo!BP205)</f>
        <v>0</v>
      </c>
      <c r="BQ205" s="13">
        <f>SUM(Gosforth:Ermelo!BQ205)</f>
        <v>83333.350000000006</v>
      </c>
      <c r="BR205" s="14">
        <f>SUM(Gosforth:Ermelo!BR205)</f>
        <v>0</v>
      </c>
      <c r="BS205" s="12">
        <f>SUM(Gosforth:Ermelo!BS205)</f>
        <v>0</v>
      </c>
      <c r="BT205" s="12">
        <f>SUM(Gosforth:Ermelo!BT205)</f>
        <v>0</v>
      </c>
      <c r="BU205" s="12">
        <f>SUM(Gosforth:Ermelo!BU205)</f>
        <v>0</v>
      </c>
      <c r="BV205" s="12">
        <f>SUM(Gosforth:Ermelo!BV205)</f>
        <v>0</v>
      </c>
      <c r="BW205" s="12">
        <f>SUM(Gosforth:Ermelo!BW205)</f>
        <v>0</v>
      </c>
      <c r="BX205" s="12">
        <f>SUM(Gosforth:Ermelo!BX205)</f>
        <v>0</v>
      </c>
      <c r="BY205" s="12">
        <f>SUM(Gosforth:Ermelo!BY205)</f>
        <v>0</v>
      </c>
      <c r="BZ205" s="12">
        <f>SUM(Gosforth:Ermelo!BZ205)</f>
        <v>0</v>
      </c>
      <c r="CA205" s="12">
        <f>SUM(Gosforth:Ermelo!CA205)</f>
        <v>0</v>
      </c>
      <c r="CB205" s="12">
        <f>SUM(Gosforth:Ermelo!CB205)</f>
        <v>0</v>
      </c>
      <c r="CC205" s="13">
        <f>SUM(Gosforth:Ermelo!CC205)</f>
        <v>83333.25</v>
      </c>
    </row>
    <row r="206" spans="2:81" ht="15">
      <c r="B206" s="182" t="s">
        <v>390</v>
      </c>
      <c r="C206" s="183" t="s">
        <v>391</v>
      </c>
      <c r="D206" s="186" t="s">
        <v>128</v>
      </c>
      <c r="E206" s="186">
        <f>SUM(Gosforth:Ermelo!E206)</f>
        <v>5</v>
      </c>
      <c r="F206" s="227" t="b">
        <f>(Gosforth!G206+Dalpark!G206+Leandra!G206+Trichardt!G206+Ermelo!G206)=G206</f>
        <v>1</v>
      </c>
      <c r="G206" s="122">
        <f t="shared" si="71"/>
        <v>0</v>
      </c>
      <c r="H206" s="120">
        <f>SUM(Gosforth:Ermelo!H206)</f>
        <v>0</v>
      </c>
      <c r="I206" s="13">
        <f>SUM(Gosforth:Ermelo!I206)</f>
        <v>0</v>
      </c>
      <c r="J206" s="120">
        <f>SUM(Gosforth:Ermelo!J206)</f>
        <v>0</v>
      </c>
      <c r="K206" s="12">
        <f>SUM(Gosforth:Ermelo!K206)</f>
        <v>0</v>
      </c>
      <c r="L206" s="12">
        <f>SUM(Gosforth:Ermelo!L206)</f>
        <v>0</v>
      </c>
      <c r="M206" s="12">
        <f>SUM(Gosforth:Ermelo!M206)</f>
        <v>0</v>
      </c>
      <c r="N206" s="12">
        <f>SUM(Gosforth:Ermelo!N206)</f>
        <v>0</v>
      </c>
      <c r="O206" s="12">
        <f>SUM(Gosforth:Ermelo!O206)</f>
        <v>0</v>
      </c>
      <c r="P206" s="12">
        <f>SUM(Gosforth:Ermelo!P206)</f>
        <v>0</v>
      </c>
      <c r="Q206" s="12">
        <f>SUM(Gosforth:Ermelo!Q206)</f>
        <v>0</v>
      </c>
      <c r="R206" s="12">
        <f>SUM(Gosforth:Ermelo!R206)</f>
        <v>0</v>
      </c>
      <c r="S206" s="12">
        <f>SUM(Gosforth:Ermelo!S206)</f>
        <v>0</v>
      </c>
      <c r="T206" s="12">
        <f>SUM(Gosforth:Ermelo!T206)</f>
        <v>0</v>
      </c>
      <c r="U206" s="13">
        <f>SUM(Gosforth:Ermelo!U206)</f>
        <v>0</v>
      </c>
      <c r="V206" s="14">
        <f>SUM(Gosforth:Ermelo!V206)</f>
        <v>0</v>
      </c>
      <c r="W206" s="12">
        <f>SUM(Gosforth:Ermelo!W206)</f>
        <v>0</v>
      </c>
      <c r="X206" s="12">
        <f>SUM(Gosforth:Ermelo!X206)</f>
        <v>0</v>
      </c>
      <c r="Y206" s="12">
        <f>SUM(Gosforth:Ermelo!Y206)</f>
        <v>0</v>
      </c>
      <c r="Z206" s="12">
        <f>SUM(Gosforth:Ermelo!Z206)</f>
        <v>0</v>
      </c>
      <c r="AA206" s="12">
        <f>SUM(Gosforth:Ermelo!AA206)</f>
        <v>0</v>
      </c>
      <c r="AB206" s="12">
        <f>SUM(Gosforth:Ermelo!AB206)</f>
        <v>0</v>
      </c>
      <c r="AC206" s="12">
        <f>SUM(Gosforth:Ermelo!AC206)</f>
        <v>0</v>
      </c>
      <c r="AD206" s="12">
        <f>SUM(Gosforth:Ermelo!AD206)</f>
        <v>0</v>
      </c>
      <c r="AE206" s="12">
        <f>SUM(Gosforth:Ermelo!AE206)</f>
        <v>0</v>
      </c>
      <c r="AF206" s="12">
        <f>SUM(Gosforth:Ermelo!AF206)</f>
        <v>0</v>
      </c>
      <c r="AG206" s="13">
        <f>SUM(Gosforth:Ermelo!AG206)</f>
        <v>0</v>
      </c>
      <c r="AH206" s="14">
        <f>SUM(Gosforth:Ermelo!AH206)</f>
        <v>0</v>
      </c>
      <c r="AI206" s="12">
        <f>SUM(Gosforth:Ermelo!AI206)</f>
        <v>0</v>
      </c>
      <c r="AJ206" s="12">
        <f>SUM(Gosforth:Ermelo!AJ206)</f>
        <v>0</v>
      </c>
      <c r="AK206" s="12">
        <f>SUM(Gosforth:Ermelo!AK206)</f>
        <v>0</v>
      </c>
      <c r="AL206" s="12">
        <f>SUM(Gosforth:Ermelo!AL206)</f>
        <v>0</v>
      </c>
      <c r="AM206" s="12">
        <f>SUM(Gosforth:Ermelo!AM206)</f>
        <v>0</v>
      </c>
      <c r="AN206" s="12">
        <f>SUM(Gosforth:Ermelo!AN206)</f>
        <v>0</v>
      </c>
      <c r="AO206" s="12">
        <f>SUM(Gosforth:Ermelo!AO206)</f>
        <v>0</v>
      </c>
      <c r="AP206" s="12">
        <f>SUM(Gosforth:Ermelo!AP206)</f>
        <v>0</v>
      </c>
      <c r="AQ206" s="12">
        <f>SUM(Gosforth:Ermelo!AQ206)</f>
        <v>0</v>
      </c>
      <c r="AR206" s="12">
        <f>SUM(Gosforth:Ermelo!AR206)</f>
        <v>0</v>
      </c>
      <c r="AS206" s="13">
        <f>SUM(Gosforth:Ermelo!AS206)</f>
        <v>0</v>
      </c>
      <c r="AT206" s="14">
        <f>SUM(Gosforth:Ermelo!AT206)</f>
        <v>0</v>
      </c>
      <c r="AU206" s="12">
        <f>SUM(Gosforth:Ermelo!AU206)</f>
        <v>0</v>
      </c>
      <c r="AV206" s="12">
        <f>SUM(Gosforth:Ermelo!AV206)</f>
        <v>0</v>
      </c>
      <c r="AW206" s="12">
        <f>SUM(Gosforth:Ermelo!AW206)</f>
        <v>0</v>
      </c>
      <c r="AX206" s="12">
        <f>SUM(Gosforth:Ermelo!AX206)</f>
        <v>0</v>
      </c>
      <c r="AY206" s="12">
        <f>SUM(Gosforth:Ermelo!AY206)</f>
        <v>0</v>
      </c>
      <c r="AZ206" s="12">
        <f>SUM(Gosforth:Ermelo!AZ206)</f>
        <v>0</v>
      </c>
      <c r="BA206" s="12">
        <f>SUM(Gosforth:Ermelo!BA206)</f>
        <v>0</v>
      </c>
      <c r="BB206" s="12">
        <f>SUM(Gosforth:Ermelo!BB206)</f>
        <v>0</v>
      </c>
      <c r="BC206" s="12">
        <f>SUM(Gosforth:Ermelo!BC206)</f>
        <v>0</v>
      </c>
      <c r="BD206" s="12">
        <f>SUM(Gosforth:Ermelo!BD206)</f>
        <v>0</v>
      </c>
      <c r="BE206" s="13">
        <f>SUM(Gosforth:Ermelo!BE206)</f>
        <v>0</v>
      </c>
      <c r="BF206" s="14">
        <f>SUM(Gosforth:Ermelo!BF206)</f>
        <v>0</v>
      </c>
      <c r="BG206" s="12">
        <f>SUM(Gosforth:Ermelo!BG206)</f>
        <v>0</v>
      </c>
      <c r="BH206" s="12">
        <f>SUM(Gosforth:Ermelo!BH206)</f>
        <v>0</v>
      </c>
      <c r="BI206" s="12">
        <f>SUM(Gosforth:Ermelo!BI206)</f>
        <v>0</v>
      </c>
      <c r="BJ206" s="12">
        <f>SUM(Gosforth:Ermelo!BJ206)</f>
        <v>0</v>
      </c>
      <c r="BK206" s="12">
        <f>SUM(Gosforth:Ermelo!BK206)</f>
        <v>0</v>
      </c>
      <c r="BL206" s="12">
        <f>SUM(Gosforth:Ermelo!BL206)</f>
        <v>0</v>
      </c>
      <c r="BM206" s="12">
        <f>SUM(Gosforth:Ermelo!BM206)</f>
        <v>0</v>
      </c>
      <c r="BN206" s="12">
        <f>SUM(Gosforth:Ermelo!BN206)</f>
        <v>0</v>
      </c>
      <c r="BO206" s="12">
        <f>SUM(Gosforth:Ermelo!BO206)</f>
        <v>0</v>
      </c>
      <c r="BP206" s="12">
        <f>SUM(Gosforth:Ermelo!BP206)</f>
        <v>0</v>
      </c>
      <c r="BQ206" s="13">
        <f>SUM(Gosforth:Ermelo!BQ206)</f>
        <v>0</v>
      </c>
      <c r="BR206" s="14">
        <f>SUM(Gosforth:Ermelo!BR206)</f>
        <v>0</v>
      </c>
      <c r="BS206" s="12">
        <f>SUM(Gosforth:Ermelo!BS206)</f>
        <v>0</v>
      </c>
      <c r="BT206" s="12">
        <f>SUM(Gosforth:Ermelo!BT206)</f>
        <v>0</v>
      </c>
      <c r="BU206" s="12">
        <f>SUM(Gosforth:Ermelo!BU206)</f>
        <v>0</v>
      </c>
      <c r="BV206" s="12">
        <f>SUM(Gosforth:Ermelo!BV206)</f>
        <v>0</v>
      </c>
      <c r="BW206" s="12">
        <f>SUM(Gosforth:Ermelo!BW206)</f>
        <v>0</v>
      </c>
      <c r="BX206" s="12">
        <f>SUM(Gosforth:Ermelo!BX206)</f>
        <v>0</v>
      </c>
      <c r="BY206" s="12">
        <f>SUM(Gosforth:Ermelo!BY206)</f>
        <v>0</v>
      </c>
      <c r="BZ206" s="12">
        <f>SUM(Gosforth:Ermelo!BZ206)</f>
        <v>0</v>
      </c>
      <c r="CA206" s="12">
        <f>SUM(Gosforth:Ermelo!CA206)</f>
        <v>0</v>
      </c>
      <c r="CB206" s="12">
        <f>SUM(Gosforth:Ermelo!CB206)</f>
        <v>0</v>
      </c>
      <c r="CC206" s="13">
        <f>SUM(Gosforth:Ermelo!CC206)</f>
        <v>0</v>
      </c>
    </row>
    <row r="207" spans="2:81" ht="15">
      <c r="B207" s="57"/>
      <c r="C207" s="58"/>
      <c r="D207" s="72"/>
      <c r="E207" s="72"/>
      <c r="F207" s="227" t="b">
        <f>(Gosforth!G207+Dalpark!G207+Leandra!G207+Trichardt!G207+Ermelo!G207)=G207</f>
        <v>1</v>
      </c>
      <c r="G207" s="122">
        <f t="shared" si="71"/>
        <v>0</v>
      </c>
      <c r="H207" s="120">
        <f>SUM(Gosforth:Ermelo!H207)</f>
        <v>0</v>
      </c>
      <c r="I207" s="13">
        <f>SUM(Gosforth:Ermelo!I207)</f>
        <v>0</v>
      </c>
      <c r="J207" s="120">
        <f>SUM(Gosforth:Ermelo!J207)</f>
        <v>0</v>
      </c>
      <c r="K207" s="12">
        <f>SUM(Gosforth:Ermelo!K207)</f>
        <v>0</v>
      </c>
      <c r="L207" s="12">
        <f>SUM(Gosforth:Ermelo!L207)</f>
        <v>0</v>
      </c>
      <c r="M207" s="12">
        <f>SUM(Gosforth:Ermelo!M207)</f>
        <v>0</v>
      </c>
      <c r="N207" s="12">
        <f>SUM(Gosforth:Ermelo!N207)</f>
        <v>0</v>
      </c>
      <c r="O207" s="12">
        <f>SUM(Gosforth:Ermelo!O207)</f>
        <v>0</v>
      </c>
      <c r="P207" s="12">
        <f>SUM(Gosforth:Ermelo!P207)</f>
        <v>0</v>
      </c>
      <c r="Q207" s="12">
        <f>SUM(Gosforth:Ermelo!Q207)</f>
        <v>0</v>
      </c>
      <c r="R207" s="12">
        <f>SUM(Gosforth:Ermelo!R207)</f>
        <v>0</v>
      </c>
      <c r="S207" s="12">
        <f>SUM(Gosforth:Ermelo!S207)</f>
        <v>0</v>
      </c>
      <c r="T207" s="12">
        <f>SUM(Gosforth:Ermelo!T207)</f>
        <v>0</v>
      </c>
      <c r="U207" s="13">
        <f>SUM(Gosforth:Ermelo!U207)</f>
        <v>0</v>
      </c>
      <c r="V207" s="14">
        <f>SUM(Gosforth:Ermelo!V207)</f>
        <v>0</v>
      </c>
      <c r="W207" s="12">
        <f>SUM(Gosforth:Ermelo!W207)</f>
        <v>0</v>
      </c>
      <c r="X207" s="12">
        <f>SUM(Gosforth:Ermelo!X207)</f>
        <v>0</v>
      </c>
      <c r="Y207" s="12">
        <f>SUM(Gosforth:Ermelo!Y207)</f>
        <v>0</v>
      </c>
      <c r="Z207" s="12">
        <f>SUM(Gosforth:Ermelo!Z207)</f>
        <v>0</v>
      </c>
      <c r="AA207" s="12">
        <f>SUM(Gosforth:Ermelo!AA207)</f>
        <v>0</v>
      </c>
      <c r="AB207" s="12">
        <f>SUM(Gosforth:Ermelo!AB207)</f>
        <v>0</v>
      </c>
      <c r="AC207" s="12">
        <f>SUM(Gosforth:Ermelo!AC207)</f>
        <v>0</v>
      </c>
      <c r="AD207" s="12">
        <f>SUM(Gosforth:Ermelo!AD207)</f>
        <v>0</v>
      </c>
      <c r="AE207" s="12">
        <f>SUM(Gosforth:Ermelo!AE207)</f>
        <v>0</v>
      </c>
      <c r="AF207" s="12">
        <f>SUM(Gosforth:Ermelo!AF207)</f>
        <v>0</v>
      </c>
      <c r="AG207" s="13">
        <f>SUM(Gosforth:Ermelo!AG207)</f>
        <v>0</v>
      </c>
      <c r="AH207" s="14">
        <f>SUM(Gosforth:Ermelo!AH207)</f>
        <v>0</v>
      </c>
      <c r="AI207" s="12">
        <f>SUM(Gosforth:Ermelo!AI207)</f>
        <v>0</v>
      </c>
      <c r="AJ207" s="12">
        <f>SUM(Gosforth:Ermelo!AJ207)</f>
        <v>0</v>
      </c>
      <c r="AK207" s="12">
        <f>SUM(Gosforth:Ermelo!AK207)</f>
        <v>0</v>
      </c>
      <c r="AL207" s="12">
        <f>SUM(Gosforth:Ermelo!AL207)</f>
        <v>0</v>
      </c>
      <c r="AM207" s="12">
        <f>SUM(Gosforth:Ermelo!AM207)</f>
        <v>0</v>
      </c>
      <c r="AN207" s="12">
        <f>SUM(Gosforth:Ermelo!AN207)</f>
        <v>0</v>
      </c>
      <c r="AO207" s="12">
        <f>SUM(Gosforth:Ermelo!AO207)</f>
        <v>0</v>
      </c>
      <c r="AP207" s="12">
        <f>SUM(Gosforth:Ermelo!AP207)</f>
        <v>0</v>
      </c>
      <c r="AQ207" s="12">
        <f>SUM(Gosforth:Ermelo!AQ207)</f>
        <v>0</v>
      </c>
      <c r="AR207" s="12">
        <f>SUM(Gosforth:Ermelo!AR207)</f>
        <v>0</v>
      </c>
      <c r="AS207" s="13">
        <f>SUM(Gosforth:Ermelo!AS207)</f>
        <v>0</v>
      </c>
      <c r="AT207" s="14">
        <f>SUM(Gosforth:Ermelo!AT207)</f>
        <v>0</v>
      </c>
      <c r="AU207" s="12">
        <f>SUM(Gosforth:Ermelo!AU207)</f>
        <v>0</v>
      </c>
      <c r="AV207" s="12">
        <f>SUM(Gosforth:Ermelo!AV207)</f>
        <v>0</v>
      </c>
      <c r="AW207" s="12">
        <f>SUM(Gosforth:Ermelo!AW207)</f>
        <v>0</v>
      </c>
      <c r="AX207" s="12">
        <f>SUM(Gosforth:Ermelo!AX207)</f>
        <v>0</v>
      </c>
      <c r="AY207" s="12">
        <f>SUM(Gosforth:Ermelo!AY207)</f>
        <v>0</v>
      </c>
      <c r="AZ207" s="12">
        <f>SUM(Gosforth:Ermelo!AZ207)</f>
        <v>0</v>
      </c>
      <c r="BA207" s="12">
        <f>SUM(Gosforth:Ermelo!BA207)</f>
        <v>0</v>
      </c>
      <c r="BB207" s="12">
        <f>SUM(Gosforth:Ermelo!BB207)</f>
        <v>0</v>
      </c>
      <c r="BC207" s="12">
        <f>SUM(Gosforth:Ermelo!BC207)</f>
        <v>0</v>
      </c>
      <c r="BD207" s="12">
        <f>SUM(Gosforth:Ermelo!BD207)</f>
        <v>0</v>
      </c>
      <c r="BE207" s="13">
        <f>SUM(Gosforth:Ermelo!BE207)</f>
        <v>0</v>
      </c>
      <c r="BF207" s="14">
        <f>SUM(Gosforth:Ermelo!BF207)</f>
        <v>0</v>
      </c>
      <c r="BG207" s="12">
        <f>SUM(Gosforth:Ermelo!BG207)</f>
        <v>0</v>
      </c>
      <c r="BH207" s="12">
        <f>SUM(Gosforth:Ermelo!BH207)</f>
        <v>0</v>
      </c>
      <c r="BI207" s="12">
        <f>SUM(Gosforth:Ermelo!BI207)</f>
        <v>0</v>
      </c>
      <c r="BJ207" s="12">
        <f>SUM(Gosforth:Ermelo!BJ207)</f>
        <v>0</v>
      </c>
      <c r="BK207" s="12">
        <f>SUM(Gosforth:Ermelo!BK207)</f>
        <v>0</v>
      </c>
      <c r="BL207" s="12">
        <f>SUM(Gosforth:Ermelo!BL207)</f>
        <v>0</v>
      </c>
      <c r="BM207" s="12">
        <f>SUM(Gosforth:Ermelo!BM207)</f>
        <v>0</v>
      </c>
      <c r="BN207" s="12">
        <f>SUM(Gosforth:Ermelo!BN207)</f>
        <v>0</v>
      </c>
      <c r="BO207" s="12">
        <f>SUM(Gosforth:Ermelo!BO207)</f>
        <v>0</v>
      </c>
      <c r="BP207" s="12">
        <f>SUM(Gosforth:Ermelo!BP207)</f>
        <v>0</v>
      </c>
      <c r="BQ207" s="13">
        <f>SUM(Gosforth:Ermelo!BQ207)</f>
        <v>0</v>
      </c>
      <c r="BR207" s="14">
        <f>SUM(Gosforth:Ermelo!BR207)</f>
        <v>0</v>
      </c>
      <c r="BS207" s="12">
        <f>SUM(Gosforth:Ermelo!BS207)</f>
        <v>0</v>
      </c>
      <c r="BT207" s="12">
        <f>SUM(Gosforth:Ermelo!BT207)</f>
        <v>0</v>
      </c>
      <c r="BU207" s="12">
        <f>SUM(Gosforth:Ermelo!BU207)</f>
        <v>0</v>
      </c>
      <c r="BV207" s="12">
        <f>SUM(Gosforth:Ermelo!BV207)</f>
        <v>0</v>
      </c>
      <c r="BW207" s="12">
        <f>SUM(Gosforth:Ermelo!BW207)</f>
        <v>0</v>
      </c>
      <c r="BX207" s="12">
        <f>SUM(Gosforth:Ermelo!BX207)</f>
        <v>0</v>
      </c>
      <c r="BY207" s="12">
        <f>SUM(Gosforth:Ermelo!BY207)</f>
        <v>0</v>
      </c>
      <c r="BZ207" s="12">
        <f>SUM(Gosforth:Ermelo!BZ207)</f>
        <v>0</v>
      </c>
      <c r="CA207" s="12">
        <f>SUM(Gosforth:Ermelo!CA207)</f>
        <v>0</v>
      </c>
      <c r="CB207" s="12">
        <f>SUM(Gosforth:Ermelo!CB207)</f>
        <v>0</v>
      </c>
      <c r="CC207" s="13">
        <f>SUM(Gosforth:Ermelo!CC207)</f>
        <v>0</v>
      </c>
    </row>
    <row r="208" spans="2:81" ht="12.75" customHeight="1">
      <c r="B208" s="30"/>
      <c r="C208" s="31"/>
      <c r="D208" s="76"/>
      <c r="E208" s="76"/>
      <c r="F208" s="76"/>
      <c r="G208" s="171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2"/>
      <c r="BO208" s="32"/>
      <c r="BP208" s="32"/>
      <c r="BQ208" s="32"/>
      <c r="BR208" s="32"/>
      <c r="BS208" s="32"/>
      <c r="BT208" s="32"/>
      <c r="BU208" s="32"/>
      <c r="BV208" s="32"/>
      <c r="BW208" s="32"/>
      <c r="BX208" s="32"/>
      <c r="BY208" s="32"/>
      <c r="BZ208" s="32"/>
      <c r="CA208" s="32"/>
      <c r="CB208" s="32"/>
      <c r="CC208" s="32"/>
    </row>
  </sheetData>
  <sheetProtection algorithmName="SHA-512" hashValue="1FSnnr4wRyOE4CAa9KobvssohqCPrsnf5PW9nJXeB4arwdsvDQX7BYUIAl0bFYxP+RZD5UdK/xkxe3QR7zNmHA==" saltValue="GqNzWpd1bPqy41u9dDcCnw==" spinCount="100000" sheet="1" objects="1" scenarios="1" selectLockedCells="1"/>
  <dataConsolidate link="1"/>
  <mergeCells count="16">
    <mergeCell ref="B2:B3"/>
    <mergeCell ref="C2:C3"/>
    <mergeCell ref="D2:D3"/>
    <mergeCell ref="E2:E3"/>
    <mergeCell ref="F2:F3"/>
    <mergeCell ref="BR2:CC2"/>
    <mergeCell ref="C6:F6"/>
    <mergeCell ref="C7:F7"/>
    <mergeCell ref="C8:F8"/>
    <mergeCell ref="H2:I2"/>
    <mergeCell ref="J2:U2"/>
    <mergeCell ref="V2:AG2"/>
    <mergeCell ref="AH2:AS2"/>
    <mergeCell ref="AT2:BE2"/>
    <mergeCell ref="BF2:BQ2"/>
    <mergeCell ref="G2:G3"/>
  </mergeCells>
  <conditionalFormatting sqref="G2:G8 G174:G207">
    <cfRule type="expression" dxfId="116" priority="42">
      <formula>G$20&gt;0.4</formula>
    </cfRule>
  </conditionalFormatting>
  <conditionalFormatting sqref="G10:G78">
    <cfRule type="expression" dxfId="115" priority="6">
      <formula>G$20&gt;0.4</formula>
    </cfRule>
  </conditionalFormatting>
  <conditionalFormatting sqref="G80:G172">
    <cfRule type="expression" dxfId="114" priority="16">
      <formula>G$20&gt;0.4</formula>
    </cfRule>
  </conditionalFormatting>
  <conditionalFormatting sqref="G79:I79">
    <cfRule type="expression" dxfId="113" priority="18">
      <formula>G$20&gt;0.4</formula>
    </cfRule>
  </conditionalFormatting>
  <conditionalFormatting sqref="H2">
    <cfRule type="expression" dxfId="112" priority="40">
      <formula>H$20&gt;0.4</formula>
    </cfRule>
  </conditionalFormatting>
  <conditionalFormatting sqref="H3:CC10">
    <cfRule type="expression" dxfId="111" priority="11">
      <formula>H$20&gt;0.4</formula>
    </cfRule>
  </conditionalFormatting>
  <conditionalFormatting sqref="J2 V2 AH2">
    <cfRule type="expression" dxfId="110" priority="41">
      <formula>K$20&gt;0.4</formula>
    </cfRule>
  </conditionalFormatting>
  <conditionalFormatting sqref="AT2">
    <cfRule type="expression" dxfId="109" priority="38">
      <formula>AU$20&gt;0.4</formula>
    </cfRule>
  </conditionalFormatting>
  <conditionalFormatting sqref="BF2">
    <cfRule type="expression" dxfId="108" priority="36">
      <formula>BG$20&gt;0.4</formula>
    </cfRule>
  </conditionalFormatting>
  <conditionalFormatting sqref="BR2">
    <cfRule type="expression" dxfId="107" priority="34">
      <formula>BS$20&gt;0.4</formula>
    </cfRule>
  </conditionalFormatting>
  <printOptions horizontalCentered="1"/>
  <pageMargins left="0.23622047244094491" right="0.23622047244094491" top="0.31496062992125984" bottom="0.59055118110236227" header="0.31496062992125984" footer="0.31496062992125984"/>
  <pageSetup paperSize="8" scale="40" fitToWidth="6" fitToHeight="3" orientation="portrait" r:id="rId1"/>
  <headerFooter>
    <oddHeader>&amp;RPage &amp;P of &amp;N</oddHeader>
    <oddFooter>&amp;L&amp;8&amp;F
&amp;A&amp;C&amp;8Page &amp;P of &amp;N&amp;R&amp;8&amp;D &amp; &amp;T</oddFooter>
  </headerFooter>
  <colBreaks count="1" manualBreakCount="1">
    <brk id="34" min="1" max="9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21266-42A4-49B1-9C4F-35ED10AFCD93}">
  <sheetPr codeName="Sheet10">
    <tabColor rgb="FF00B050"/>
    <pageSetUpPr fitToPage="1"/>
  </sheetPr>
  <dimension ref="A1:CE299"/>
  <sheetViews>
    <sheetView showGridLines="0" view="pageBreakPreview" zoomScaleNormal="80" zoomScaleSheetLayoutView="100" workbookViewId="0">
      <pane xSplit="9" ySplit="3" topLeftCell="J6" activePane="bottomRight" state="frozen"/>
      <selection pane="topRight" activeCell="J1" sqref="J1"/>
      <selection pane="bottomLeft" activeCell="A4" sqref="A4"/>
      <selection pane="bottomRight" activeCell="J16" sqref="J16"/>
    </sheetView>
  </sheetViews>
  <sheetFormatPr baseColWidth="10" defaultColWidth="9.1640625" defaultRowHeight="15"/>
  <cols>
    <col min="1" max="1" width="1" style="15" customWidth="1"/>
    <col min="2" max="2" width="11.5" style="15" bestFit="1" customWidth="1"/>
    <col min="3" max="3" width="89.5" style="16" customWidth="1"/>
    <col min="4" max="4" width="13.1640625" style="68" bestFit="1" customWidth="1"/>
    <col min="5" max="5" width="13.83203125" style="68" customWidth="1"/>
    <col min="6" max="6" width="12.1640625" style="68" bestFit="1" customWidth="1"/>
    <col min="7" max="7" width="15.1640625" style="96" customWidth="1"/>
    <col min="8" max="9" width="12.83203125" style="17" customWidth="1"/>
    <col min="10" max="10" width="14.33203125" style="17" bestFit="1" customWidth="1"/>
    <col min="11" max="11" width="12.83203125" style="17" customWidth="1"/>
    <col min="12" max="12" width="14.33203125" style="17" bestFit="1" customWidth="1"/>
    <col min="13" max="14" width="12.83203125" style="17" customWidth="1"/>
    <col min="15" max="15" width="14.33203125" style="17" bestFit="1" customWidth="1"/>
    <col min="16" max="17" width="12.83203125" style="17" customWidth="1"/>
    <col min="18" max="18" width="14.33203125" style="17" bestFit="1" customWidth="1"/>
    <col min="19" max="20" width="12.83203125" style="17" customWidth="1"/>
    <col min="21" max="21" width="15" style="17" bestFit="1" customWidth="1"/>
    <col min="22" max="22" width="12.83203125" style="17" customWidth="1"/>
    <col min="23" max="23" width="14.33203125" style="17" bestFit="1" customWidth="1"/>
    <col min="24" max="29" width="12.83203125" style="17" customWidth="1"/>
    <col min="30" max="30" width="14.33203125" style="17" bestFit="1" customWidth="1"/>
    <col min="31" max="32" width="12.83203125" style="17" customWidth="1"/>
    <col min="33" max="33" width="14.33203125" style="17" bestFit="1" customWidth="1"/>
    <col min="34" max="68" width="12.83203125" style="17" customWidth="1"/>
    <col min="69" max="69" width="14.33203125" style="17" bestFit="1" customWidth="1"/>
    <col min="70" max="81" width="12.83203125" style="17" customWidth="1"/>
    <col min="82" max="82" width="14.6640625" bestFit="1" customWidth="1"/>
    <col min="83" max="83" width="34.5" customWidth="1"/>
    <col min="104" max="104" width="13.6640625" customWidth="1"/>
    <col min="105" max="105" width="11" bestFit="1" customWidth="1"/>
  </cols>
  <sheetData>
    <row r="1" spans="2:83">
      <c r="G1" s="151"/>
    </row>
    <row r="2" spans="2:83">
      <c r="B2" s="417" t="s">
        <v>20</v>
      </c>
      <c r="C2" s="419" t="s">
        <v>21</v>
      </c>
      <c r="D2" s="421" t="s">
        <v>22</v>
      </c>
      <c r="E2" s="421" t="s">
        <v>23</v>
      </c>
      <c r="F2" s="423" t="s">
        <v>24</v>
      </c>
      <c r="G2" s="415" t="s">
        <v>25</v>
      </c>
      <c r="H2" s="413" t="s">
        <v>7</v>
      </c>
      <c r="I2" s="414"/>
      <c r="J2" s="401" t="s">
        <v>26</v>
      </c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3"/>
      <c r="V2" s="401" t="s">
        <v>27</v>
      </c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3"/>
      <c r="AH2" s="401" t="s">
        <v>28</v>
      </c>
      <c r="AI2" s="402"/>
      <c r="AJ2" s="402"/>
      <c r="AK2" s="402"/>
      <c r="AL2" s="402"/>
      <c r="AM2" s="402"/>
      <c r="AN2" s="402"/>
      <c r="AO2" s="402"/>
      <c r="AP2" s="402"/>
      <c r="AQ2" s="402"/>
      <c r="AR2" s="402"/>
      <c r="AS2" s="403"/>
      <c r="AT2" s="401" t="s">
        <v>29</v>
      </c>
      <c r="AU2" s="402"/>
      <c r="AV2" s="402"/>
      <c r="AW2" s="402"/>
      <c r="AX2" s="402"/>
      <c r="AY2" s="402"/>
      <c r="AZ2" s="402"/>
      <c r="BA2" s="402"/>
      <c r="BB2" s="402"/>
      <c r="BC2" s="402"/>
      <c r="BD2" s="402"/>
      <c r="BE2" s="403"/>
      <c r="BF2" s="401" t="s">
        <v>30</v>
      </c>
      <c r="BG2" s="402"/>
      <c r="BH2" s="402"/>
      <c r="BI2" s="402"/>
      <c r="BJ2" s="402"/>
      <c r="BK2" s="402"/>
      <c r="BL2" s="402"/>
      <c r="BM2" s="402"/>
      <c r="BN2" s="402"/>
      <c r="BO2" s="402"/>
      <c r="BP2" s="402"/>
      <c r="BQ2" s="403"/>
      <c r="BR2" s="401" t="s">
        <v>31</v>
      </c>
      <c r="BS2" s="402"/>
      <c r="BT2" s="402"/>
      <c r="BU2" s="402"/>
      <c r="BV2" s="402"/>
      <c r="BW2" s="402"/>
      <c r="BX2" s="402"/>
      <c r="BY2" s="402"/>
      <c r="BZ2" s="402"/>
      <c r="CA2" s="402"/>
      <c r="CB2" s="402"/>
      <c r="CC2" s="403"/>
      <c r="CE2" s="329"/>
    </row>
    <row r="3" spans="2:83">
      <c r="B3" s="418"/>
      <c r="C3" s="420"/>
      <c r="D3" s="422"/>
      <c r="E3" s="422"/>
      <c r="F3" s="424"/>
      <c r="G3" s="416"/>
      <c r="H3" s="157">
        <f>'Title Page'!C11</f>
        <v>45523</v>
      </c>
      <c r="I3" s="158">
        <f>DATE(YEAR(H3),MONTH(H3)+2,1)-1</f>
        <v>45565</v>
      </c>
      <c r="J3" s="157">
        <f>DATE(YEAR(I3),MONTH(I3)+2,1)-1</f>
        <v>45596</v>
      </c>
      <c r="K3" s="159">
        <f t="shared" ref="K3:BV3" si="0">DATE(YEAR(J3),MONTH(J3)+2,1)-1</f>
        <v>45626</v>
      </c>
      <c r="L3" s="159">
        <f t="shared" si="0"/>
        <v>45657</v>
      </c>
      <c r="M3" s="159">
        <f t="shared" si="0"/>
        <v>45688</v>
      </c>
      <c r="N3" s="159">
        <f t="shared" si="0"/>
        <v>45716</v>
      </c>
      <c r="O3" s="159">
        <f t="shared" si="0"/>
        <v>45747</v>
      </c>
      <c r="P3" s="159">
        <f t="shared" si="0"/>
        <v>45777</v>
      </c>
      <c r="Q3" s="159">
        <f t="shared" si="0"/>
        <v>45808</v>
      </c>
      <c r="R3" s="159">
        <f t="shared" si="0"/>
        <v>45838</v>
      </c>
      <c r="S3" s="159">
        <f t="shared" si="0"/>
        <v>45869</v>
      </c>
      <c r="T3" s="159">
        <f t="shared" si="0"/>
        <v>45900</v>
      </c>
      <c r="U3" s="158">
        <f t="shared" si="0"/>
        <v>45930</v>
      </c>
      <c r="V3" s="157">
        <f t="shared" si="0"/>
        <v>45961</v>
      </c>
      <c r="W3" s="159">
        <f t="shared" si="0"/>
        <v>45991</v>
      </c>
      <c r="X3" s="159">
        <f t="shared" si="0"/>
        <v>46022</v>
      </c>
      <c r="Y3" s="159">
        <f t="shared" si="0"/>
        <v>46053</v>
      </c>
      <c r="Z3" s="159">
        <f t="shared" si="0"/>
        <v>46081</v>
      </c>
      <c r="AA3" s="159">
        <f t="shared" si="0"/>
        <v>46112</v>
      </c>
      <c r="AB3" s="159">
        <f t="shared" si="0"/>
        <v>46142</v>
      </c>
      <c r="AC3" s="159">
        <f t="shared" si="0"/>
        <v>46173</v>
      </c>
      <c r="AD3" s="159">
        <f t="shared" si="0"/>
        <v>46203</v>
      </c>
      <c r="AE3" s="159">
        <f t="shared" si="0"/>
        <v>46234</v>
      </c>
      <c r="AF3" s="159">
        <f t="shared" si="0"/>
        <v>46265</v>
      </c>
      <c r="AG3" s="158">
        <f t="shared" si="0"/>
        <v>46295</v>
      </c>
      <c r="AH3" s="157">
        <f t="shared" si="0"/>
        <v>46326</v>
      </c>
      <c r="AI3" s="159">
        <f t="shared" si="0"/>
        <v>46356</v>
      </c>
      <c r="AJ3" s="159">
        <f t="shared" si="0"/>
        <v>46387</v>
      </c>
      <c r="AK3" s="159">
        <f t="shared" si="0"/>
        <v>46418</v>
      </c>
      <c r="AL3" s="159">
        <f t="shared" si="0"/>
        <v>46446</v>
      </c>
      <c r="AM3" s="159">
        <f t="shared" si="0"/>
        <v>46477</v>
      </c>
      <c r="AN3" s="159">
        <f t="shared" si="0"/>
        <v>46507</v>
      </c>
      <c r="AO3" s="159">
        <f t="shared" si="0"/>
        <v>46538</v>
      </c>
      <c r="AP3" s="159">
        <f t="shared" si="0"/>
        <v>46568</v>
      </c>
      <c r="AQ3" s="159">
        <f t="shared" si="0"/>
        <v>46599</v>
      </c>
      <c r="AR3" s="159">
        <f t="shared" si="0"/>
        <v>46630</v>
      </c>
      <c r="AS3" s="158">
        <f t="shared" si="0"/>
        <v>46660</v>
      </c>
      <c r="AT3" s="157">
        <f t="shared" si="0"/>
        <v>46691</v>
      </c>
      <c r="AU3" s="159">
        <f t="shared" si="0"/>
        <v>46721</v>
      </c>
      <c r="AV3" s="159">
        <f t="shared" si="0"/>
        <v>46752</v>
      </c>
      <c r="AW3" s="159">
        <f t="shared" si="0"/>
        <v>46783</v>
      </c>
      <c r="AX3" s="159">
        <f t="shared" si="0"/>
        <v>46812</v>
      </c>
      <c r="AY3" s="159">
        <f t="shared" si="0"/>
        <v>46843</v>
      </c>
      <c r="AZ3" s="159">
        <f t="shared" si="0"/>
        <v>46873</v>
      </c>
      <c r="BA3" s="159">
        <f t="shared" si="0"/>
        <v>46904</v>
      </c>
      <c r="BB3" s="159">
        <f t="shared" si="0"/>
        <v>46934</v>
      </c>
      <c r="BC3" s="159">
        <f t="shared" si="0"/>
        <v>46965</v>
      </c>
      <c r="BD3" s="159">
        <f t="shared" si="0"/>
        <v>46996</v>
      </c>
      <c r="BE3" s="158">
        <f t="shared" si="0"/>
        <v>47026</v>
      </c>
      <c r="BF3" s="157">
        <f t="shared" si="0"/>
        <v>47057</v>
      </c>
      <c r="BG3" s="159">
        <f t="shared" si="0"/>
        <v>47087</v>
      </c>
      <c r="BH3" s="159">
        <f t="shared" si="0"/>
        <v>47118</v>
      </c>
      <c r="BI3" s="159">
        <f t="shared" si="0"/>
        <v>47149</v>
      </c>
      <c r="BJ3" s="159">
        <f t="shared" si="0"/>
        <v>47177</v>
      </c>
      <c r="BK3" s="159">
        <f t="shared" si="0"/>
        <v>47208</v>
      </c>
      <c r="BL3" s="159">
        <f t="shared" si="0"/>
        <v>47238</v>
      </c>
      <c r="BM3" s="159">
        <f t="shared" si="0"/>
        <v>47269</v>
      </c>
      <c r="BN3" s="159">
        <f t="shared" si="0"/>
        <v>47299</v>
      </c>
      <c r="BO3" s="159">
        <f t="shared" si="0"/>
        <v>47330</v>
      </c>
      <c r="BP3" s="159">
        <f t="shared" si="0"/>
        <v>47361</v>
      </c>
      <c r="BQ3" s="158">
        <f t="shared" si="0"/>
        <v>47391</v>
      </c>
      <c r="BR3" s="157">
        <f t="shared" si="0"/>
        <v>47422</v>
      </c>
      <c r="BS3" s="159">
        <f t="shared" si="0"/>
        <v>47452</v>
      </c>
      <c r="BT3" s="159">
        <f t="shared" si="0"/>
        <v>47483</v>
      </c>
      <c r="BU3" s="159">
        <f t="shared" si="0"/>
        <v>47514</v>
      </c>
      <c r="BV3" s="159">
        <f t="shared" si="0"/>
        <v>47542</v>
      </c>
      <c r="BW3" s="159">
        <f t="shared" ref="BW3:CC3" si="1">DATE(YEAR(BV3),MONTH(BV3)+2,1)-1</f>
        <v>47573</v>
      </c>
      <c r="BX3" s="159">
        <f t="shared" si="1"/>
        <v>47603</v>
      </c>
      <c r="BY3" s="159">
        <f t="shared" si="1"/>
        <v>47634</v>
      </c>
      <c r="BZ3" s="159">
        <f t="shared" si="1"/>
        <v>47664</v>
      </c>
      <c r="CA3" s="159">
        <f t="shared" si="1"/>
        <v>47695</v>
      </c>
      <c r="CB3" s="159">
        <f t="shared" si="1"/>
        <v>47726</v>
      </c>
      <c r="CC3" s="158">
        <f t="shared" si="1"/>
        <v>47756</v>
      </c>
    </row>
    <row r="4" spans="2:83" ht="17">
      <c r="B4" s="143"/>
      <c r="C4" s="144"/>
      <c r="D4" s="145" t="s">
        <v>392</v>
      </c>
      <c r="E4" s="145"/>
      <c r="F4" s="145"/>
      <c r="G4" s="160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7"/>
    </row>
    <row r="5" spans="2:83">
      <c r="B5" s="148"/>
      <c r="C5" s="139"/>
      <c r="D5" s="140" t="s">
        <v>392</v>
      </c>
      <c r="E5" s="140"/>
      <c r="F5" s="140"/>
      <c r="G5" s="161"/>
      <c r="CC5" s="29"/>
    </row>
    <row r="6" spans="2:83">
      <c r="B6" s="148"/>
      <c r="C6" s="404" t="s">
        <v>393</v>
      </c>
      <c r="D6" s="405"/>
      <c r="E6" s="405"/>
      <c r="F6" s="406"/>
      <c r="G6" s="162">
        <f>+G7+G8</f>
        <v>4485000</v>
      </c>
      <c r="CC6" s="29"/>
    </row>
    <row r="7" spans="2:83">
      <c r="B7" s="148"/>
      <c r="C7" s="407" t="s">
        <v>33</v>
      </c>
      <c r="D7" s="408"/>
      <c r="E7" s="408"/>
      <c r="F7" s="409"/>
      <c r="G7" s="163">
        <f>+G8*0.15</f>
        <v>585000</v>
      </c>
      <c r="CC7" s="29"/>
    </row>
    <row r="8" spans="2:83">
      <c r="B8" s="148"/>
      <c r="C8" s="410" t="s">
        <v>34</v>
      </c>
      <c r="D8" s="411"/>
      <c r="E8" s="411"/>
      <c r="F8" s="412"/>
      <c r="G8" s="164">
        <f>+G11</f>
        <v>3900000</v>
      </c>
      <c r="CC8" s="29"/>
    </row>
    <row r="9" spans="2:83">
      <c r="B9" s="148"/>
      <c r="C9" s="15"/>
      <c r="D9" s="17" t="s">
        <v>392</v>
      </c>
      <c r="E9" s="17"/>
      <c r="F9" s="17"/>
      <c r="G9" s="151"/>
      <c r="CC9" s="29"/>
    </row>
    <row r="10" spans="2:83">
      <c r="B10" s="148"/>
      <c r="F10" s="68" t="s">
        <v>35</v>
      </c>
      <c r="G10" s="151">
        <f>+SUM(H30:CC48,H50:CC56,H59:CC75,H77:CC78,H80:CC80,H82:CC83,H88:CC115,H117:CC149,H151:CC165,H167:CC172,H175:CC207)</f>
        <v>3900000</v>
      </c>
      <c r="H10" s="208" t="b">
        <f>G10=G11</f>
        <v>1</v>
      </c>
      <c r="I10" s="17" t="b">
        <f>G10=G28+G85+G174</f>
        <v>1</v>
      </c>
      <c r="J10" s="332"/>
      <c r="K10" s="149"/>
      <c r="W10" s="149"/>
      <c r="AI10" s="149"/>
      <c r="AU10" s="149"/>
      <c r="BG10" s="149"/>
      <c r="BS10" s="149"/>
      <c r="CC10" s="29"/>
    </row>
    <row r="11" spans="2:83">
      <c r="B11" s="89"/>
      <c r="C11" s="103" t="s">
        <v>36</v>
      </c>
      <c r="D11" s="104" t="s">
        <v>392</v>
      </c>
      <c r="E11" s="104"/>
      <c r="F11" s="105"/>
      <c r="G11" s="207">
        <f t="shared" ref="G11:G19" si="2">+SUM(H11:CC11)</f>
        <v>3900000</v>
      </c>
      <c r="H11" s="203">
        <f>+H21+H12+H24</f>
        <v>0</v>
      </c>
      <c r="I11" s="204">
        <f t="shared" ref="I11:BT11" si="3">+I21+I12+I24</f>
        <v>0</v>
      </c>
      <c r="J11" s="203">
        <f t="shared" si="3"/>
        <v>0</v>
      </c>
      <c r="K11" s="205">
        <f t="shared" si="3"/>
        <v>0</v>
      </c>
      <c r="L11" s="205">
        <f t="shared" si="3"/>
        <v>0</v>
      </c>
      <c r="M11" s="205">
        <f t="shared" si="3"/>
        <v>0</v>
      </c>
      <c r="N11" s="205">
        <f t="shared" si="3"/>
        <v>0</v>
      </c>
      <c r="O11" s="205">
        <f t="shared" si="3"/>
        <v>0</v>
      </c>
      <c r="P11" s="205">
        <f t="shared" si="3"/>
        <v>0</v>
      </c>
      <c r="Q11" s="205">
        <f t="shared" si="3"/>
        <v>0</v>
      </c>
      <c r="R11" s="205">
        <f t="shared" si="3"/>
        <v>0</v>
      </c>
      <c r="S11" s="205">
        <f t="shared" si="3"/>
        <v>0</v>
      </c>
      <c r="T11" s="205">
        <f t="shared" si="3"/>
        <v>0</v>
      </c>
      <c r="U11" s="204">
        <f t="shared" si="3"/>
        <v>166666.68</v>
      </c>
      <c r="V11" s="206">
        <f t="shared" si="3"/>
        <v>0</v>
      </c>
      <c r="W11" s="205">
        <f t="shared" si="3"/>
        <v>0</v>
      </c>
      <c r="X11" s="205">
        <f t="shared" si="3"/>
        <v>0</v>
      </c>
      <c r="Y11" s="205">
        <f t="shared" si="3"/>
        <v>0</v>
      </c>
      <c r="Z11" s="205">
        <f t="shared" si="3"/>
        <v>0</v>
      </c>
      <c r="AA11" s="205">
        <f t="shared" si="3"/>
        <v>0</v>
      </c>
      <c r="AB11" s="205">
        <f t="shared" si="3"/>
        <v>0</v>
      </c>
      <c r="AC11" s="205">
        <f t="shared" si="3"/>
        <v>0</v>
      </c>
      <c r="AD11" s="205">
        <f t="shared" si="3"/>
        <v>0</v>
      </c>
      <c r="AE11" s="205">
        <f t="shared" si="3"/>
        <v>0</v>
      </c>
      <c r="AF11" s="205">
        <f t="shared" si="3"/>
        <v>0</v>
      </c>
      <c r="AG11" s="204">
        <f t="shared" si="3"/>
        <v>566666.68000000005</v>
      </c>
      <c r="AH11" s="206">
        <f t="shared" si="3"/>
        <v>0</v>
      </c>
      <c r="AI11" s="205">
        <f t="shared" si="3"/>
        <v>0</v>
      </c>
      <c r="AJ11" s="205">
        <f t="shared" si="3"/>
        <v>0</v>
      </c>
      <c r="AK11" s="205">
        <f t="shared" si="3"/>
        <v>0</v>
      </c>
      <c r="AL11" s="205">
        <f t="shared" si="3"/>
        <v>0</v>
      </c>
      <c r="AM11" s="205">
        <f t="shared" si="3"/>
        <v>0</v>
      </c>
      <c r="AN11" s="205">
        <f t="shared" si="3"/>
        <v>0</v>
      </c>
      <c r="AO11" s="205">
        <f t="shared" si="3"/>
        <v>0</v>
      </c>
      <c r="AP11" s="205">
        <f t="shared" si="3"/>
        <v>0</v>
      </c>
      <c r="AQ11" s="205">
        <f t="shared" si="3"/>
        <v>0</v>
      </c>
      <c r="AR11" s="205">
        <f t="shared" si="3"/>
        <v>0</v>
      </c>
      <c r="AS11" s="204">
        <f t="shared" si="3"/>
        <v>566666.68000000005</v>
      </c>
      <c r="AT11" s="206">
        <f t="shared" si="3"/>
        <v>0</v>
      </c>
      <c r="AU11" s="205">
        <f t="shared" si="3"/>
        <v>0</v>
      </c>
      <c r="AV11" s="205">
        <f t="shared" si="3"/>
        <v>0</v>
      </c>
      <c r="AW11" s="205">
        <f t="shared" si="3"/>
        <v>0</v>
      </c>
      <c r="AX11" s="205">
        <f t="shared" si="3"/>
        <v>0</v>
      </c>
      <c r="AY11" s="205">
        <f t="shared" si="3"/>
        <v>0</v>
      </c>
      <c r="AZ11" s="205">
        <f t="shared" si="3"/>
        <v>0</v>
      </c>
      <c r="BA11" s="205">
        <f t="shared" si="3"/>
        <v>0</v>
      </c>
      <c r="BB11" s="205">
        <f t="shared" si="3"/>
        <v>0</v>
      </c>
      <c r="BC11" s="205">
        <f t="shared" si="3"/>
        <v>0</v>
      </c>
      <c r="BD11" s="205">
        <f t="shared" si="3"/>
        <v>0</v>
      </c>
      <c r="BE11" s="204">
        <f t="shared" si="3"/>
        <v>766666.68</v>
      </c>
      <c r="BF11" s="206">
        <f t="shared" si="3"/>
        <v>0</v>
      </c>
      <c r="BG11" s="205">
        <f t="shared" si="3"/>
        <v>0</v>
      </c>
      <c r="BH11" s="205">
        <f t="shared" si="3"/>
        <v>0</v>
      </c>
      <c r="BI11" s="205">
        <f t="shared" si="3"/>
        <v>0</v>
      </c>
      <c r="BJ11" s="205">
        <f t="shared" si="3"/>
        <v>0</v>
      </c>
      <c r="BK11" s="205">
        <f t="shared" si="3"/>
        <v>0</v>
      </c>
      <c r="BL11" s="205">
        <f t="shared" si="3"/>
        <v>0</v>
      </c>
      <c r="BM11" s="205">
        <f t="shared" si="3"/>
        <v>0</v>
      </c>
      <c r="BN11" s="205">
        <f t="shared" si="3"/>
        <v>0</v>
      </c>
      <c r="BO11" s="205">
        <f t="shared" si="3"/>
        <v>0</v>
      </c>
      <c r="BP11" s="205">
        <f t="shared" si="3"/>
        <v>0</v>
      </c>
      <c r="BQ11" s="204">
        <f t="shared" si="3"/>
        <v>1016666.68</v>
      </c>
      <c r="BR11" s="206">
        <f t="shared" si="3"/>
        <v>0</v>
      </c>
      <c r="BS11" s="205">
        <f t="shared" si="3"/>
        <v>0</v>
      </c>
      <c r="BT11" s="205">
        <f t="shared" si="3"/>
        <v>0</v>
      </c>
      <c r="BU11" s="205">
        <f t="shared" ref="BU11:CC11" si="4">+BU21+BU12+BU24</f>
        <v>0</v>
      </c>
      <c r="BV11" s="205">
        <f t="shared" si="4"/>
        <v>0</v>
      </c>
      <c r="BW11" s="205">
        <f t="shared" si="4"/>
        <v>0</v>
      </c>
      <c r="BX11" s="205">
        <f t="shared" si="4"/>
        <v>0</v>
      </c>
      <c r="BY11" s="205">
        <f t="shared" si="4"/>
        <v>0</v>
      </c>
      <c r="BZ11" s="205">
        <f t="shared" si="4"/>
        <v>0</v>
      </c>
      <c r="CA11" s="205">
        <f t="shared" si="4"/>
        <v>0</v>
      </c>
      <c r="CB11" s="205">
        <f t="shared" si="4"/>
        <v>0</v>
      </c>
      <c r="CC11" s="204">
        <f t="shared" si="4"/>
        <v>816666.6</v>
      </c>
      <c r="CE11" s="330"/>
    </row>
    <row r="12" spans="2:83">
      <c r="B12" s="90" t="s">
        <v>37</v>
      </c>
      <c r="C12" s="97" t="s">
        <v>38</v>
      </c>
      <c r="D12" s="98" t="s">
        <v>392</v>
      </c>
      <c r="E12" s="98"/>
      <c r="F12" s="99"/>
      <c r="G12" s="165">
        <f t="shared" si="2"/>
        <v>500000</v>
      </c>
      <c r="H12" s="125">
        <f>+H28</f>
        <v>0</v>
      </c>
      <c r="I12" s="92">
        <f t="shared" ref="I12:BT12" si="5">+I28</f>
        <v>0</v>
      </c>
      <c r="J12" s="125">
        <f>+J28</f>
        <v>0</v>
      </c>
      <c r="K12" s="91">
        <f t="shared" si="5"/>
        <v>0</v>
      </c>
      <c r="L12" s="91">
        <f t="shared" si="5"/>
        <v>0</v>
      </c>
      <c r="M12" s="91">
        <f t="shared" si="5"/>
        <v>0</v>
      </c>
      <c r="N12" s="91">
        <f t="shared" si="5"/>
        <v>0</v>
      </c>
      <c r="O12" s="91">
        <f t="shared" si="5"/>
        <v>0</v>
      </c>
      <c r="P12" s="91">
        <f t="shared" si="5"/>
        <v>0</v>
      </c>
      <c r="Q12" s="91">
        <f t="shared" si="5"/>
        <v>0</v>
      </c>
      <c r="R12" s="91">
        <f t="shared" si="5"/>
        <v>0</v>
      </c>
      <c r="S12" s="91">
        <f t="shared" si="5"/>
        <v>0</v>
      </c>
      <c r="T12" s="91">
        <f t="shared" si="5"/>
        <v>0</v>
      </c>
      <c r="U12" s="92">
        <f t="shared" si="5"/>
        <v>0</v>
      </c>
      <c r="V12" s="93">
        <f t="shared" si="5"/>
        <v>0</v>
      </c>
      <c r="W12" s="91">
        <f t="shared" si="5"/>
        <v>0</v>
      </c>
      <c r="X12" s="91">
        <f t="shared" si="5"/>
        <v>0</v>
      </c>
      <c r="Y12" s="91">
        <f t="shared" si="5"/>
        <v>0</v>
      </c>
      <c r="Z12" s="91">
        <f t="shared" si="5"/>
        <v>0</v>
      </c>
      <c r="AA12" s="91">
        <f t="shared" si="5"/>
        <v>0</v>
      </c>
      <c r="AB12" s="91">
        <f t="shared" si="5"/>
        <v>0</v>
      </c>
      <c r="AC12" s="91">
        <f t="shared" si="5"/>
        <v>0</v>
      </c>
      <c r="AD12" s="91">
        <f t="shared" si="5"/>
        <v>0</v>
      </c>
      <c r="AE12" s="91">
        <f t="shared" si="5"/>
        <v>0</v>
      </c>
      <c r="AF12" s="91">
        <f t="shared" si="5"/>
        <v>0</v>
      </c>
      <c r="AG12" s="92">
        <f t="shared" si="5"/>
        <v>100000</v>
      </c>
      <c r="AH12" s="93">
        <f t="shared" si="5"/>
        <v>0</v>
      </c>
      <c r="AI12" s="91">
        <f t="shared" si="5"/>
        <v>0</v>
      </c>
      <c r="AJ12" s="91">
        <f t="shared" si="5"/>
        <v>0</v>
      </c>
      <c r="AK12" s="91">
        <f t="shared" si="5"/>
        <v>0</v>
      </c>
      <c r="AL12" s="91">
        <f t="shared" si="5"/>
        <v>0</v>
      </c>
      <c r="AM12" s="91">
        <f t="shared" si="5"/>
        <v>0</v>
      </c>
      <c r="AN12" s="91">
        <f t="shared" si="5"/>
        <v>0</v>
      </c>
      <c r="AO12" s="91">
        <f t="shared" si="5"/>
        <v>0</v>
      </c>
      <c r="AP12" s="91">
        <f t="shared" si="5"/>
        <v>0</v>
      </c>
      <c r="AQ12" s="91">
        <f t="shared" si="5"/>
        <v>0</v>
      </c>
      <c r="AR12" s="91">
        <f t="shared" si="5"/>
        <v>0</v>
      </c>
      <c r="AS12" s="92">
        <f t="shared" si="5"/>
        <v>100000</v>
      </c>
      <c r="AT12" s="93">
        <f t="shared" si="5"/>
        <v>0</v>
      </c>
      <c r="AU12" s="91">
        <f t="shared" si="5"/>
        <v>0</v>
      </c>
      <c r="AV12" s="91">
        <f t="shared" si="5"/>
        <v>0</v>
      </c>
      <c r="AW12" s="91">
        <f t="shared" si="5"/>
        <v>0</v>
      </c>
      <c r="AX12" s="91">
        <f t="shared" si="5"/>
        <v>0</v>
      </c>
      <c r="AY12" s="91">
        <f t="shared" si="5"/>
        <v>0</v>
      </c>
      <c r="AZ12" s="91">
        <f t="shared" si="5"/>
        <v>0</v>
      </c>
      <c r="BA12" s="91">
        <f t="shared" si="5"/>
        <v>0</v>
      </c>
      <c r="BB12" s="91">
        <f t="shared" si="5"/>
        <v>0</v>
      </c>
      <c r="BC12" s="91">
        <f t="shared" si="5"/>
        <v>0</v>
      </c>
      <c r="BD12" s="91">
        <f t="shared" si="5"/>
        <v>0</v>
      </c>
      <c r="BE12" s="92">
        <f t="shared" si="5"/>
        <v>100000</v>
      </c>
      <c r="BF12" s="93">
        <f t="shared" si="5"/>
        <v>0</v>
      </c>
      <c r="BG12" s="91">
        <f t="shared" si="5"/>
        <v>0</v>
      </c>
      <c r="BH12" s="91">
        <f t="shared" si="5"/>
        <v>0</v>
      </c>
      <c r="BI12" s="91">
        <f t="shared" si="5"/>
        <v>0</v>
      </c>
      <c r="BJ12" s="91">
        <f t="shared" si="5"/>
        <v>0</v>
      </c>
      <c r="BK12" s="91">
        <f t="shared" si="5"/>
        <v>0</v>
      </c>
      <c r="BL12" s="91">
        <f t="shared" si="5"/>
        <v>0</v>
      </c>
      <c r="BM12" s="91">
        <f t="shared" si="5"/>
        <v>0</v>
      </c>
      <c r="BN12" s="91">
        <f t="shared" si="5"/>
        <v>0</v>
      </c>
      <c r="BO12" s="91">
        <f t="shared" si="5"/>
        <v>0</v>
      </c>
      <c r="BP12" s="91">
        <f t="shared" si="5"/>
        <v>0</v>
      </c>
      <c r="BQ12" s="92">
        <f t="shared" si="5"/>
        <v>100000</v>
      </c>
      <c r="BR12" s="93">
        <f t="shared" si="5"/>
        <v>0</v>
      </c>
      <c r="BS12" s="91">
        <f t="shared" si="5"/>
        <v>0</v>
      </c>
      <c r="BT12" s="91">
        <f t="shared" si="5"/>
        <v>0</v>
      </c>
      <c r="BU12" s="91">
        <f t="shared" ref="BU12:CC12" si="6">+BU28</f>
        <v>0</v>
      </c>
      <c r="BV12" s="91">
        <f t="shared" si="6"/>
        <v>0</v>
      </c>
      <c r="BW12" s="91">
        <f t="shared" si="6"/>
        <v>0</v>
      </c>
      <c r="BX12" s="91">
        <f t="shared" si="6"/>
        <v>0</v>
      </c>
      <c r="BY12" s="91">
        <f t="shared" si="6"/>
        <v>0</v>
      </c>
      <c r="BZ12" s="91">
        <f t="shared" si="6"/>
        <v>0</v>
      </c>
      <c r="CA12" s="91">
        <f t="shared" si="6"/>
        <v>0</v>
      </c>
      <c r="CB12" s="91">
        <f t="shared" si="6"/>
        <v>0</v>
      </c>
      <c r="CC12" s="92">
        <f t="shared" si="6"/>
        <v>100000</v>
      </c>
      <c r="CD12" s="325" t="b">
        <f>G12=G28</f>
        <v>1</v>
      </c>
    </row>
    <row r="13" spans="2:83">
      <c r="B13" s="57"/>
      <c r="C13" s="100" t="s">
        <v>39</v>
      </c>
      <c r="D13" s="101" t="s">
        <v>392</v>
      </c>
      <c r="E13" s="101"/>
      <c r="F13" s="102"/>
      <c r="G13" s="122">
        <f t="shared" si="2"/>
        <v>0</v>
      </c>
      <c r="H13" s="120">
        <f>+H12-SUM(H14:H15)</f>
        <v>0</v>
      </c>
      <c r="I13" s="13">
        <f t="shared" ref="I13:BT13" si="7">+I12-SUM(I14:I15)</f>
        <v>0</v>
      </c>
      <c r="J13" s="120">
        <f>+J12-SUM(J14:J15)</f>
        <v>0</v>
      </c>
      <c r="K13" s="12">
        <f t="shared" si="7"/>
        <v>0</v>
      </c>
      <c r="L13" s="12">
        <f t="shared" si="7"/>
        <v>0</v>
      </c>
      <c r="M13" s="12">
        <f t="shared" si="7"/>
        <v>0</v>
      </c>
      <c r="N13" s="12">
        <f t="shared" si="7"/>
        <v>0</v>
      </c>
      <c r="O13" s="12">
        <f t="shared" si="7"/>
        <v>0</v>
      </c>
      <c r="P13" s="12">
        <f t="shared" si="7"/>
        <v>0</v>
      </c>
      <c r="Q13" s="12">
        <f t="shared" si="7"/>
        <v>0</v>
      </c>
      <c r="R13" s="12">
        <f t="shared" si="7"/>
        <v>0</v>
      </c>
      <c r="S13" s="12">
        <f t="shared" si="7"/>
        <v>0</v>
      </c>
      <c r="T13" s="12">
        <f t="shared" si="7"/>
        <v>0</v>
      </c>
      <c r="U13" s="13">
        <f t="shared" si="7"/>
        <v>0</v>
      </c>
      <c r="V13" s="14">
        <f t="shared" si="7"/>
        <v>0</v>
      </c>
      <c r="W13" s="12">
        <f t="shared" si="7"/>
        <v>0</v>
      </c>
      <c r="X13" s="12">
        <f t="shared" si="7"/>
        <v>0</v>
      </c>
      <c r="Y13" s="12">
        <f t="shared" si="7"/>
        <v>0</v>
      </c>
      <c r="Z13" s="12">
        <f t="shared" si="7"/>
        <v>0</v>
      </c>
      <c r="AA13" s="12">
        <f t="shared" si="7"/>
        <v>0</v>
      </c>
      <c r="AB13" s="12">
        <f t="shared" si="7"/>
        <v>0</v>
      </c>
      <c r="AC13" s="12">
        <f t="shared" si="7"/>
        <v>0</v>
      </c>
      <c r="AD13" s="12">
        <f t="shared" si="7"/>
        <v>0</v>
      </c>
      <c r="AE13" s="12">
        <f t="shared" si="7"/>
        <v>0</v>
      </c>
      <c r="AF13" s="12">
        <f t="shared" si="7"/>
        <v>0</v>
      </c>
      <c r="AG13" s="13">
        <f t="shared" si="7"/>
        <v>0</v>
      </c>
      <c r="AH13" s="14">
        <f t="shared" si="7"/>
        <v>0</v>
      </c>
      <c r="AI13" s="12">
        <f t="shared" si="7"/>
        <v>0</v>
      </c>
      <c r="AJ13" s="12">
        <f t="shared" si="7"/>
        <v>0</v>
      </c>
      <c r="AK13" s="12">
        <f t="shared" si="7"/>
        <v>0</v>
      </c>
      <c r="AL13" s="12">
        <f t="shared" si="7"/>
        <v>0</v>
      </c>
      <c r="AM13" s="12">
        <f t="shared" si="7"/>
        <v>0</v>
      </c>
      <c r="AN13" s="12">
        <f t="shared" si="7"/>
        <v>0</v>
      </c>
      <c r="AO13" s="12">
        <f t="shared" si="7"/>
        <v>0</v>
      </c>
      <c r="AP13" s="12">
        <f t="shared" si="7"/>
        <v>0</v>
      </c>
      <c r="AQ13" s="12">
        <f t="shared" si="7"/>
        <v>0</v>
      </c>
      <c r="AR13" s="12">
        <f t="shared" si="7"/>
        <v>0</v>
      </c>
      <c r="AS13" s="13">
        <f t="shared" si="7"/>
        <v>0</v>
      </c>
      <c r="AT13" s="14">
        <f t="shared" si="7"/>
        <v>0</v>
      </c>
      <c r="AU13" s="12">
        <f t="shared" si="7"/>
        <v>0</v>
      </c>
      <c r="AV13" s="12">
        <f t="shared" si="7"/>
        <v>0</v>
      </c>
      <c r="AW13" s="12">
        <f t="shared" si="7"/>
        <v>0</v>
      </c>
      <c r="AX13" s="12">
        <f t="shared" si="7"/>
        <v>0</v>
      </c>
      <c r="AY13" s="12">
        <f t="shared" si="7"/>
        <v>0</v>
      </c>
      <c r="AZ13" s="12">
        <f t="shared" si="7"/>
        <v>0</v>
      </c>
      <c r="BA13" s="12">
        <f t="shared" si="7"/>
        <v>0</v>
      </c>
      <c r="BB13" s="12">
        <f t="shared" si="7"/>
        <v>0</v>
      </c>
      <c r="BC13" s="12">
        <f t="shared" si="7"/>
        <v>0</v>
      </c>
      <c r="BD13" s="12">
        <f t="shared" si="7"/>
        <v>0</v>
      </c>
      <c r="BE13" s="13">
        <f t="shared" si="7"/>
        <v>0</v>
      </c>
      <c r="BF13" s="14">
        <f t="shared" si="7"/>
        <v>0</v>
      </c>
      <c r="BG13" s="12">
        <f t="shared" si="7"/>
        <v>0</v>
      </c>
      <c r="BH13" s="12">
        <f t="shared" si="7"/>
        <v>0</v>
      </c>
      <c r="BI13" s="12">
        <f t="shared" si="7"/>
        <v>0</v>
      </c>
      <c r="BJ13" s="12">
        <f t="shared" si="7"/>
        <v>0</v>
      </c>
      <c r="BK13" s="12">
        <f t="shared" si="7"/>
        <v>0</v>
      </c>
      <c r="BL13" s="12">
        <f t="shared" si="7"/>
        <v>0</v>
      </c>
      <c r="BM13" s="12">
        <f t="shared" si="7"/>
        <v>0</v>
      </c>
      <c r="BN13" s="12">
        <f t="shared" si="7"/>
        <v>0</v>
      </c>
      <c r="BO13" s="12">
        <f t="shared" si="7"/>
        <v>0</v>
      </c>
      <c r="BP13" s="12">
        <f t="shared" si="7"/>
        <v>0</v>
      </c>
      <c r="BQ13" s="13">
        <f t="shared" si="7"/>
        <v>0</v>
      </c>
      <c r="BR13" s="14">
        <f t="shared" si="7"/>
        <v>0</v>
      </c>
      <c r="BS13" s="12">
        <f t="shared" si="7"/>
        <v>0</v>
      </c>
      <c r="BT13" s="12">
        <f t="shared" si="7"/>
        <v>0</v>
      </c>
      <c r="BU13" s="12">
        <f t="shared" ref="BU13:CC13" si="8">+BU12-SUM(BU14:BU15)</f>
        <v>0</v>
      </c>
      <c r="BV13" s="12">
        <f t="shared" si="8"/>
        <v>0</v>
      </c>
      <c r="BW13" s="12">
        <f t="shared" si="8"/>
        <v>0</v>
      </c>
      <c r="BX13" s="12">
        <f t="shared" si="8"/>
        <v>0</v>
      </c>
      <c r="BY13" s="12">
        <f t="shared" si="8"/>
        <v>0</v>
      </c>
      <c r="BZ13" s="12">
        <f t="shared" si="8"/>
        <v>0</v>
      </c>
      <c r="CA13" s="12">
        <f t="shared" si="8"/>
        <v>0</v>
      </c>
      <c r="CB13" s="12">
        <f t="shared" si="8"/>
        <v>0</v>
      </c>
      <c r="CC13" s="13">
        <f t="shared" si="8"/>
        <v>0</v>
      </c>
    </row>
    <row r="14" spans="2:83">
      <c r="B14" s="57"/>
      <c r="C14" s="100" t="s">
        <v>40</v>
      </c>
      <c r="D14" s="101" t="s">
        <v>392</v>
      </c>
      <c r="E14" s="101"/>
      <c r="F14" s="102"/>
      <c r="G14" s="152">
        <f t="shared" si="2"/>
        <v>500000</v>
      </c>
      <c r="H14" s="129">
        <f>H81</f>
        <v>0</v>
      </c>
      <c r="I14" s="18">
        <f t="shared" ref="I14:BT14" si="9">I81</f>
        <v>0</v>
      </c>
      <c r="J14" s="129">
        <f t="shared" si="9"/>
        <v>0</v>
      </c>
      <c r="K14" s="12">
        <f t="shared" si="9"/>
        <v>0</v>
      </c>
      <c r="L14" s="12">
        <f t="shared" si="9"/>
        <v>0</v>
      </c>
      <c r="M14" s="12">
        <f t="shared" si="9"/>
        <v>0</v>
      </c>
      <c r="N14" s="12">
        <f t="shared" si="9"/>
        <v>0</v>
      </c>
      <c r="O14" s="12">
        <f t="shared" si="9"/>
        <v>0</v>
      </c>
      <c r="P14" s="12">
        <f t="shared" si="9"/>
        <v>0</v>
      </c>
      <c r="Q14" s="12">
        <f t="shared" si="9"/>
        <v>0</v>
      </c>
      <c r="R14" s="12">
        <f t="shared" si="9"/>
        <v>0</v>
      </c>
      <c r="S14" s="12">
        <f t="shared" si="9"/>
        <v>0</v>
      </c>
      <c r="T14" s="12">
        <f t="shared" si="9"/>
        <v>0</v>
      </c>
      <c r="U14" s="18">
        <f t="shared" si="9"/>
        <v>0</v>
      </c>
      <c r="V14" s="119">
        <f t="shared" si="9"/>
        <v>0</v>
      </c>
      <c r="W14" s="12">
        <f t="shared" si="9"/>
        <v>0</v>
      </c>
      <c r="X14" s="12">
        <f t="shared" si="9"/>
        <v>0</v>
      </c>
      <c r="Y14" s="12">
        <f t="shared" si="9"/>
        <v>0</v>
      </c>
      <c r="Z14" s="12">
        <f t="shared" si="9"/>
        <v>0</v>
      </c>
      <c r="AA14" s="12">
        <f t="shared" si="9"/>
        <v>0</v>
      </c>
      <c r="AB14" s="12">
        <f t="shared" si="9"/>
        <v>0</v>
      </c>
      <c r="AC14" s="12">
        <f t="shared" si="9"/>
        <v>0</v>
      </c>
      <c r="AD14" s="12">
        <f t="shared" si="9"/>
        <v>0</v>
      </c>
      <c r="AE14" s="12">
        <f t="shared" si="9"/>
        <v>0</v>
      </c>
      <c r="AF14" s="12">
        <f t="shared" si="9"/>
        <v>0</v>
      </c>
      <c r="AG14" s="18">
        <f t="shared" si="9"/>
        <v>100000</v>
      </c>
      <c r="AH14" s="119">
        <f t="shared" si="9"/>
        <v>0</v>
      </c>
      <c r="AI14" s="12">
        <f t="shared" si="9"/>
        <v>0</v>
      </c>
      <c r="AJ14" s="12">
        <f t="shared" si="9"/>
        <v>0</v>
      </c>
      <c r="AK14" s="12">
        <f t="shared" si="9"/>
        <v>0</v>
      </c>
      <c r="AL14" s="12">
        <f t="shared" si="9"/>
        <v>0</v>
      </c>
      <c r="AM14" s="12">
        <f t="shared" si="9"/>
        <v>0</v>
      </c>
      <c r="AN14" s="12">
        <f t="shared" si="9"/>
        <v>0</v>
      </c>
      <c r="AO14" s="12">
        <f t="shared" si="9"/>
        <v>0</v>
      </c>
      <c r="AP14" s="12">
        <f t="shared" si="9"/>
        <v>0</v>
      </c>
      <c r="AQ14" s="12">
        <f t="shared" si="9"/>
        <v>0</v>
      </c>
      <c r="AR14" s="12">
        <f t="shared" si="9"/>
        <v>0</v>
      </c>
      <c r="AS14" s="18">
        <f t="shared" si="9"/>
        <v>100000</v>
      </c>
      <c r="AT14" s="119">
        <f t="shared" si="9"/>
        <v>0</v>
      </c>
      <c r="AU14" s="12">
        <f t="shared" si="9"/>
        <v>0</v>
      </c>
      <c r="AV14" s="12">
        <f t="shared" si="9"/>
        <v>0</v>
      </c>
      <c r="AW14" s="12">
        <f t="shared" si="9"/>
        <v>0</v>
      </c>
      <c r="AX14" s="12">
        <f t="shared" si="9"/>
        <v>0</v>
      </c>
      <c r="AY14" s="12">
        <f t="shared" si="9"/>
        <v>0</v>
      </c>
      <c r="AZ14" s="12">
        <f t="shared" si="9"/>
        <v>0</v>
      </c>
      <c r="BA14" s="12">
        <f t="shared" si="9"/>
        <v>0</v>
      </c>
      <c r="BB14" s="12">
        <f t="shared" si="9"/>
        <v>0</v>
      </c>
      <c r="BC14" s="12">
        <f t="shared" si="9"/>
        <v>0</v>
      </c>
      <c r="BD14" s="12">
        <f t="shared" si="9"/>
        <v>0</v>
      </c>
      <c r="BE14" s="18">
        <f t="shared" si="9"/>
        <v>100000</v>
      </c>
      <c r="BF14" s="119">
        <f t="shared" si="9"/>
        <v>0</v>
      </c>
      <c r="BG14" s="12">
        <f t="shared" si="9"/>
        <v>0</v>
      </c>
      <c r="BH14" s="12">
        <f t="shared" si="9"/>
        <v>0</v>
      </c>
      <c r="BI14" s="12">
        <f t="shared" si="9"/>
        <v>0</v>
      </c>
      <c r="BJ14" s="12">
        <f t="shared" si="9"/>
        <v>0</v>
      </c>
      <c r="BK14" s="12">
        <f t="shared" si="9"/>
        <v>0</v>
      </c>
      <c r="BL14" s="12">
        <f t="shared" si="9"/>
        <v>0</v>
      </c>
      <c r="BM14" s="12">
        <f t="shared" si="9"/>
        <v>0</v>
      </c>
      <c r="BN14" s="12">
        <f t="shared" si="9"/>
        <v>0</v>
      </c>
      <c r="BO14" s="12">
        <f t="shared" si="9"/>
        <v>0</v>
      </c>
      <c r="BP14" s="12">
        <f t="shared" si="9"/>
        <v>0</v>
      </c>
      <c r="BQ14" s="18">
        <f t="shared" si="9"/>
        <v>100000</v>
      </c>
      <c r="BR14" s="119">
        <f t="shared" si="9"/>
        <v>0</v>
      </c>
      <c r="BS14" s="12">
        <f t="shared" si="9"/>
        <v>0</v>
      </c>
      <c r="BT14" s="12">
        <f t="shared" si="9"/>
        <v>0</v>
      </c>
      <c r="BU14" s="12">
        <f t="shared" ref="BU14:CC14" si="10">BU81</f>
        <v>0</v>
      </c>
      <c r="BV14" s="12">
        <f t="shared" si="10"/>
        <v>0</v>
      </c>
      <c r="BW14" s="12">
        <f t="shared" si="10"/>
        <v>0</v>
      </c>
      <c r="BX14" s="12">
        <f t="shared" si="10"/>
        <v>0</v>
      </c>
      <c r="BY14" s="12">
        <f t="shared" si="10"/>
        <v>0</v>
      </c>
      <c r="BZ14" s="12">
        <f t="shared" si="10"/>
        <v>0</v>
      </c>
      <c r="CA14" s="12">
        <f t="shared" si="10"/>
        <v>0</v>
      </c>
      <c r="CB14" s="12">
        <f t="shared" si="10"/>
        <v>0</v>
      </c>
      <c r="CC14" s="18">
        <f t="shared" si="10"/>
        <v>100000</v>
      </c>
    </row>
    <row r="15" spans="2:83">
      <c r="B15" s="57"/>
      <c r="C15" s="100" t="s">
        <v>41</v>
      </c>
      <c r="D15" s="101" t="s">
        <v>392</v>
      </c>
      <c r="E15" s="101"/>
      <c r="F15" s="102"/>
      <c r="G15" s="166">
        <f t="shared" si="2"/>
        <v>0</v>
      </c>
      <c r="H15" s="126">
        <f t="shared" ref="H15:BS15" si="11">+SUM(H16:H19)</f>
        <v>0</v>
      </c>
      <c r="I15" s="87">
        <f t="shared" si="11"/>
        <v>0</v>
      </c>
      <c r="J15" s="126">
        <f>+SUM(J16:J19)</f>
        <v>0</v>
      </c>
      <c r="K15" s="86">
        <f t="shared" si="11"/>
        <v>0</v>
      </c>
      <c r="L15" s="86">
        <f t="shared" si="11"/>
        <v>0</v>
      </c>
      <c r="M15" s="86">
        <f t="shared" si="11"/>
        <v>0</v>
      </c>
      <c r="N15" s="86">
        <f t="shared" si="11"/>
        <v>0</v>
      </c>
      <c r="O15" s="86">
        <f t="shared" si="11"/>
        <v>0</v>
      </c>
      <c r="P15" s="86">
        <f t="shared" si="11"/>
        <v>0</v>
      </c>
      <c r="Q15" s="86">
        <f t="shared" si="11"/>
        <v>0</v>
      </c>
      <c r="R15" s="86">
        <f t="shared" si="11"/>
        <v>0</v>
      </c>
      <c r="S15" s="86">
        <f t="shared" si="11"/>
        <v>0</v>
      </c>
      <c r="T15" s="86">
        <f t="shared" si="11"/>
        <v>0</v>
      </c>
      <c r="U15" s="87">
        <f t="shared" si="11"/>
        <v>0</v>
      </c>
      <c r="V15" s="88">
        <f t="shared" si="11"/>
        <v>0</v>
      </c>
      <c r="W15" s="86">
        <f t="shared" si="11"/>
        <v>0</v>
      </c>
      <c r="X15" s="86">
        <f t="shared" si="11"/>
        <v>0</v>
      </c>
      <c r="Y15" s="86">
        <f t="shared" si="11"/>
        <v>0</v>
      </c>
      <c r="Z15" s="86">
        <f t="shared" si="11"/>
        <v>0</v>
      </c>
      <c r="AA15" s="86">
        <f t="shared" si="11"/>
        <v>0</v>
      </c>
      <c r="AB15" s="86">
        <f t="shared" si="11"/>
        <v>0</v>
      </c>
      <c r="AC15" s="86">
        <f t="shared" si="11"/>
        <v>0</v>
      </c>
      <c r="AD15" s="86">
        <f t="shared" si="11"/>
        <v>0</v>
      </c>
      <c r="AE15" s="86">
        <f t="shared" si="11"/>
        <v>0</v>
      </c>
      <c r="AF15" s="86">
        <f t="shared" si="11"/>
        <v>0</v>
      </c>
      <c r="AG15" s="87">
        <f t="shared" si="11"/>
        <v>0</v>
      </c>
      <c r="AH15" s="88">
        <f t="shared" si="11"/>
        <v>0</v>
      </c>
      <c r="AI15" s="86">
        <f t="shared" si="11"/>
        <v>0</v>
      </c>
      <c r="AJ15" s="86">
        <f t="shared" si="11"/>
        <v>0</v>
      </c>
      <c r="AK15" s="86">
        <f t="shared" si="11"/>
        <v>0</v>
      </c>
      <c r="AL15" s="86">
        <f t="shared" si="11"/>
        <v>0</v>
      </c>
      <c r="AM15" s="86">
        <f t="shared" si="11"/>
        <v>0</v>
      </c>
      <c r="AN15" s="86">
        <f t="shared" si="11"/>
        <v>0</v>
      </c>
      <c r="AO15" s="86">
        <f t="shared" si="11"/>
        <v>0</v>
      </c>
      <c r="AP15" s="86">
        <f t="shared" si="11"/>
        <v>0</v>
      </c>
      <c r="AQ15" s="86">
        <f t="shared" si="11"/>
        <v>0</v>
      </c>
      <c r="AR15" s="86">
        <f t="shared" si="11"/>
        <v>0</v>
      </c>
      <c r="AS15" s="87">
        <f t="shared" si="11"/>
        <v>0</v>
      </c>
      <c r="AT15" s="88">
        <f t="shared" si="11"/>
        <v>0</v>
      </c>
      <c r="AU15" s="86">
        <f t="shared" si="11"/>
        <v>0</v>
      </c>
      <c r="AV15" s="86">
        <f t="shared" si="11"/>
        <v>0</v>
      </c>
      <c r="AW15" s="86">
        <f t="shared" si="11"/>
        <v>0</v>
      </c>
      <c r="AX15" s="86">
        <f t="shared" si="11"/>
        <v>0</v>
      </c>
      <c r="AY15" s="86">
        <f t="shared" si="11"/>
        <v>0</v>
      </c>
      <c r="AZ15" s="86">
        <f t="shared" si="11"/>
        <v>0</v>
      </c>
      <c r="BA15" s="86">
        <f t="shared" si="11"/>
        <v>0</v>
      </c>
      <c r="BB15" s="86">
        <f t="shared" si="11"/>
        <v>0</v>
      </c>
      <c r="BC15" s="86">
        <f t="shared" si="11"/>
        <v>0</v>
      </c>
      <c r="BD15" s="86">
        <f t="shared" si="11"/>
        <v>0</v>
      </c>
      <c r="BE15" s="87">
        <f t="shared" si="11"/>
        <v>0</v>
      </c>
      <c r="BF15" s="88">
        <f t="shared" si="11"/>
        <v>0</v>
      </c>
      <c r="BG15" s="86">
        <f t="shared" si="11"/>
        <v>0</v>
      </c>
      <c r="BH15" s="86">
        <f t="shared" si="11"/>
        <v>0</v>
      </c>
      <c r="BI15" s="86">
        <f t="shared" si="11"/>
        <v>0</v>
      </c>
      <c r="BJ15" s="86">
        <f t="shared" si="11"/>
        <v>0</v>
      </c>
      <c r="BK15" s="86">
        <f t="shared" si="11"/>
        <v>0</v>
      </c>
      <c r="BL15" s="86">
        <f t="shared" si="11"/>
        <v>0</v>
      </c>
      <c r="BM15" s="86">
        <f t="shared" si="11"/>
        <v>0</v>
      </c>
      <c r="BN15" s="86">
        <f t="shared" si="11"/>
        <v>0</v>
      </c>
      <c r="BO15" s="86">
        <f t="shared" si="11"/>
        <v>0</v>
      </c>
      <c r="BP15" s="86">
        <f t="shared" si="11"/>
        <v>0</v>
      </c>
      <c r="BQ15" s="87">
        <f t="shared" si="11"/>
        <v>0</v>
      </c>
      <c r="BR15" s="88">
        <f t="shared" si="11"/>
        <v>0</v>
      </c>
      <c r="BS15" s="86">
        <f t="shared" si="11"/>
        <v>0</v>
      </c>
      <c r="BT15" s="86">
        <f t="shared" ref="BT15:CC15" si="12">+SUM(BT16:BT19)</f>
        <v>0</v>
      </c>
      <c r="BU15" s="86">
        <f t="shared" si="12"/>
        <v>0</v>
      </c>
      <c r="BV15" s="86">
        <f t="shared" si="12"/>
        <v>0</v>
      </c>
      <c r="BW15" s="86">
        <f t="shared" si="12"/>
        <v>0</v>
      </c>
      <c r="BX15" s="86">
        <f t="shared" si="12"/>
        <v>0</v>
      </c>
      <c r="BY15" s="86">
        <f t="shared" si="12"/>
        <v>0</v>
      </c>
      <c r="BZ15" s="86">
        <f t="shared" si="12"/>
        <v>0</v>
      </c>
      <c r="CA15" s="86">
        <f t="shared" si="12"/>
        <v>0</v>
      </c>
      <c r="CB15" s="86">
        <f t="shared" si="12"/>
        <v>0</v>
      </c>
      <c r="CC15" s="87">
        <f t="shared" si="12"/>
        <v>0</v>
      </c>
    </row>
    <row r="16" spans="2:83">
      <c r="B16" s="57"/>
      <c r="C16" s="67" t="s">
        <v>8</v>
      </c>
      <c r="D16" s="72" t="s">
        <v>53</v>
      </c>
      <c r="E16" s="69">
        <v>72</v>
      </c>
      <c r="F16" s="218"/>
      <c r="G16" s="122">
        <f t="shared" si="2"/>
        <v>0</v>
      </c>
      <c r="H16" s="120"/>
      <c r="I16" s="13"/>
      <c r="J16" s="299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1"/>
      <c r="V16" s="302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1"/>
      <c r="AH16" s="302"/>
      <c r="AI16" s="300"/>
      <c r="AJ16" s="300"/>
      <c r="AK16" s="300"/>
      <c r="AL16" s="300"/>
      <c r="AM16" s="300"/>
      <c r="AN16" s="300"/>
      <c r="AO16" s="300"/>
      <c r="AP16" s="300"/>
      <c r="AQ16" s="300"/>
      <c r="AR16" s="300"/>
      <c r="AS16" s="301"/>
      <c r="AT16" s="302"/>
      <c r="AU16" s="300"/>
      <c r="AV16" s="300"/>
      <c r="AW16" s="300"/>
      <c r="AX16" s="300"/>
      <c r="AY16" s="300"/>
      <c r="AZ16" s="300"/>
      <c r="BA16" s="300"/>
      <c r="BB16" s="300"/>
      <c r="BC16" s="300"/>
      <c r="BD16" s="300"/>
      <c r="BE16" s="301"/>
      <c r="BF16" s="302"/>
      <c r="BG16" s="300"/>
      <c r="BH16" s="300"/>
      <c r="BI16" s="300"/>
      <c r="BJ16" s="300"/>
      <c r="BK16" s="300"/>
      <c r="BL16" s="300"/>
      <c r="BM16" s="300"/>
      <c r="BN16" s="300"/>
      <c r="BO16" s="300"/>
      <c r="BP16" s="300"/>
      <c r="BQ16" s="301"/>
      <c r="BR16" s="302"/>
      <c r="BS16" s="300"/>
      <c r="BT16" s="300"/>
      <c r="BU16" s="300"/>
      <c r="BV16" s="300"/>
      <c r="BW16" s="300"/>
      <c r="BX16" s="300"/>
      <c r="BY16" s="300"/>
      <c r="BZ16" s="300"/>
      <c r="CA16" s="300"/>
      <c r="CB16" s="300"/>
      <c r="CC16" s="301"/>
    </row>
    <row r="17" spans="2:82">
      <c r="B17" s="57"/>
      <c r="C17" s="67" t="s">
        <v>9</v>
      </c>
      <c r="D17" s="72" t="s">
        <v>53</v>
      </c>
      <c r="E17" s="69">
        <v>72</v>
      </c>
      <c r="F17" s="218"/>
      <c r="G17" s="122">
        <f t="shared" si="2"/>
        <v>0</v>
      </c>
      <c r="H17" s="120"/>
      <c r="I17" s="13"/>
      <c r="J17" s="299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1"/>
      <c r="V17" s="302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1"/>
      <c r="AH17" s="302"/>
      <c r="AI17" s="300"/>
      <c r="AJ17" s="300"/>
      <c r="AK17" s="300"/>
      <c r="AL17" s="300"/>
      <c r="AM17" s="300"/>
      <c r="AN17" s="300"/>
      <c r="AO17" s="300"/>
      <c r="AP17" s="300"/>
      <c r="AQ17" s="300"/>
      <c r="AR17" s="300"/>
      <c r="AS17" s="301"/>
      <c r="AT17" s="302"/>
      <c r="AU17" s="300"/>
      <c r="AV17" s="300"/>
      <c r="AW17" s="300"/>
      <c r="AX17" s="300"/>
      <c r="AY17" s="300"/>
      <c r="AZ17" s="300"/>
      <c r="BA17" s="300"/>
      <c r="BB17" s="300"/>
      <c r="BC17" s="300"/>
      <c r="BD17" s="300"/>
      <c r="BE17" s="301"/>
      <c r="BF17" s="302"/>
      <c r="BG17" s="300"/>
      <c r="BH17" s="300"/>
      <c r="BI17" s="300"/>
      <c r="BJ17" s="300"/>
      <c r="BK17" s="300"/>
      <c r="BL17" s="300"/>
      <c r="BM17" s="300"/>
      <c r="BN17" s="300"/>
      <c r="BO17" s="300"/>
      <c r="BP17" s="300"/>
      <c r="BQ17" s="301"/>
      <c r="BR17" s="302"/>
      <c r="BS17" s="300"/>
      <c r="BT17" s="300"/>
      <c r="BU17" s="300"/>
      <c r="BV17" s="300"/>
      <c r="BW17" s="300"/>
      <c r="BX17" s="300"/>
      <c r="BY17" s="300"/>
      <c r="BZ17" s="300"/>
      <c r="CA17" s="300"/>
      <c r="CB17" s="300"/>
      <c r="CC17" s="301"/>
    </row>
    <row r="18" spans="2:82">
      <c r="B18" s="57"/>
      <c r="C18" s="67" t="s">
        <v>10</v>
      </c>
      <c r="D18" s="72" t="s">
        <v>53</v>
      </c>
      <c r="E18" s="69">
        <v>72</v>
      </c>
      <c r="F18" s="218"/>
      <c r="G18" s="122">
        <f t="shared" si="2"/>
        <v>0</v>
      </c>
      <c r="H18" s="120"/>
      <c r="I18" s="13"/>
      <c r="J18" s="299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1"/>
      <c r="V18" s="302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1"/>
      <c r="AH18" s="302"/>
      <c r="AI18" s="300"/>
      <c r="AJ18" s="300"/>
      <c r="AK18" s="300"/>
      <c r="AL18" s="300"/>
      <c r="AM18" s="300"/>
      <c r="AN18" s="300"/>
      <c r="AO18" s="300"/>
      <c r="AP18" s="300"/>
      <c r="AQ18" s="300"/>
      <c r="AR18" s="300"/>
      <c r="AS18" s="301"/>
      <c r="AT18" s="302"/>
      <c r="AU18" s="300"/>
      <c r="AV18" s="300"/>
      <c r="AW18" s="300"/>
      <c r="AX18" s="300"/>
      <c r="AY18" s="300"/>
      <c r="AZ18" s="300"/>
      <c r="BA18" s="300"/>
      <c r="BB18" s="300"/>
      <c r="BC18" s="300"/>
      <c r="BD18" s="300"/>
      <c r="BE18" s="301"/>
      <c r="BF18" s="302"/>
      <c r="BG18" s="300"/>
      <c r="BH18" s="300"/>
      <c r="BI18" s="300"/>
      <c r="BJ18" s="300"/>
      <c r="BK18" s="300"/>
      <c r="BL18" s="300"/>
      <c r="BM18" s="300"/>
      <c r="BN18" s="300"/>
      <c r="BO18" s="300"/>
      <c r="BP18" s="300"/>
      <c r="BQ18" s="301"/>
      <c r="BR18" s="302"/>
      <c r="BS18" s="300"/>
      <c r="BT18" s="300"/>
      <c r="BU18" s="300"/>
      <c r="BV18" s="300"/>
      <c r="BW18" s="300"/>
      <c r="BX18" s="300"/>
      <c r="BY18" s="300"/>
      <c r="BZ18" s="300"/>
      <c r="CA18" s="300"/>
      <c r="CB18" s="300"/>
      <c r="CC18" s="301"/>
    </row>
    <row r="19" spans="2:82">
      <c r="B19" s="57"/>
      <c r="C19" s="67" t="s">
        <v>11</v>
      </c>
      <c r="D19" s="72" t="s">
        <v>53</v>
      </c>
      <c r="E19" s="69">
        <v>72</v>
      </c>
      <c r="F19" s="218"/>
      <c r="G19" s="122">
        <f t="shared" si="2"/>
        <v>0</v>
      </c>
      <c r="H19" s="120"/>
      <c r="I19" s="13"/>
      <c r="J19" s="299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1"/>
      <c r="V19" s="302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1"/>
      <c r="AH19" s="302"/>
      <c r="AI19" s="300"/>
      <c r="AJ19" s="300"/>
      <c r="AK19" s="300"/>
      <c r="AL19" s="300"/>
      <c r="AM19" s="300"/>
      <c r="AN19" s="300"/>
      <c r="AO19" s="300"/>
      <c r="AP19" s="300"/>
      <c r="AQ19" s="300"/>
      <c r="AR19" s="300"/>
      <c r="AS19" s="301"/>
      <c r="AT19" s="302"/>
      <c r="AU19" s="300"/>
      <c r="AV19" s="300"/>
      <c r="AW19" s="300"/>
      <c r="AX19" s="300"/>
      <c r="AY19" s="300"/>
      <c r="AZ19" s="300"/>
      <c r="BA19" s="300"/>
      <c r="BB19" s="300"/>
      <c r="BC19" s="300"/>
      <c r="BD19" s="300"/>
      <c r="BE19" s="301"/>
      <c r="BF19" s="302"/>
      <c r="BG19" s="300"/>
      <c r="BH19" s="300"/>
      <c r="BI19" s="300"/>
      <c r="BJ19" s="300"/>
      <c r="BK19" s="300"/>
      <c r="BL19" s="300"/>
      <c r="BM19" s="300"/>
      <c r="BN19" s="300"/>
      <c r="BO19" s="300"/>
      <c r="BP19" s="300"/>
      <c r="BQ19" s="301"/>
      <c r="BR19" s="302"/>
      <c r="BS19" s="300"/>
      <c r="BT19" s="300"/>
      <c r="BU19" s="300"/>
      <c r="BV19" s="300"/>
      <c r="BW19" s="300"/>
      <c r="BX19" s="300"/>
      <c r="BY19" s="300"/>
      <c r="BZ19" s="300"/>
      <c r="CA19" s="300"/>
      <c r="CB19" s="300"/>
      <c r="CC19" s="301"/>
    </row>
    <row r="20" spans="2:82">
      <c r="B20" s="82"/>
      <c r="C20" s="112"/>
      <c r="D20" s="113"/>
      <c r="E20" s="113"/>
      <c r="F20" s="114"/>
      <c r="G20" s="127">
        <f>IF(SUM(G16:G19)=0,0,IF(AND((SUM(G16:G19)/G12)&gt;0.4,G81=0),0.4,(SUM(G16:G19)/G12)))</f>
        <v>0</v>
      </c>
      <c r="H20" s="127">
        <f t="shared" ref="H20:BS20" si="13">IF(SUM(H16:H19)=0,0,IF(AND((SUM(H16:H19)/H12)&gt;0.4,H81=0),0.4,(SUM(H16:H19)/H12)))</f>
        <v>0</v>
      </c>
      <c r="I20" s="84">
        <f t="shared" si="13"/>
        <v>0</v>
      </c>
      <c r="J20" s="127">
        <f t="shared" si="13"/>
        <v>0</v>
      </c>
      <c r="K20" s="83">
        <f t="shared" si="13"/>
        <v>0</v>
      </c>
      <c r="L20" s="83">
        <f t="shared" si="13"/>
        <v>0</v>
      </c>
      <c r="M20" s="83">
        <f t="shared" si="13"/>
        <v>0</v>
      </c>
      <c r="N20" s="83">
        <f t="shared" si="13"/>
        <v>0</v>
      </c>
      <c r="O20" s="83">
        <f t="shared" si="13"/>
        <v>0</v>
      </c>
      <c r="P20" s="83">
        <f t="shared" si="13"/>
        <v>0</v>
      </c>
      <c r="Q20" s="83">
        <f t="shared" si="13"/>
        <v>0</v>
      </c>
      <c r="R20" s="83">
        <f t="shared" si="13"/>
        <v>0</v>
      </c>
      <c r="S20" s="83">
        <f t="shared" si="13"/>
        <v>0</v>
      </c>
      <c r="T20" s="83">
        <f t="shared" si="13"/>
        <v>0</v>
      </c>
      <c r="U20" s="84">
        <f t="shared" si="13"/>
        <v>0</v>
      </c>
      <c r="V20" s="85">
        <f t="shared" si="13"/>
        <v>0</v>
      </c>
      <c r="W20" s="83">
        <f t="shared" si="13"/>
        <v>0</v>
      </c>
      <c r="X20" s="83">
        <f t="shared" si="13"/>
        <v>0</v>
      </c>
      <c r="Y20" s="83">
        <f t="shared" si="13"/>
        <v>0</v>
      </c>
      <c r="Z20" s="83">
        <f t="shared" si="13"/>
        <v>0</v>
      </c>
      <c r="AA20" s="83">
        <f t="shared" si="13"/>
        <v>0</v>
      </c>
      <c r="AB20" s="83">
        <f t="shared" si="13"/>
        <v>0</v>
      </c>
      <c r="AC20" s="83">
        <f t="shared" si="13"/>
        <v>0</v>
      </c>
      <c r="AD20" s="83">
        <f t="shared" si="13"/>
        <v>0</v>
      </c>
      <c r="AE20" s="83">
        <f t="shared" si="13"/>
        <v>0</v>
      </c>
      <c r="AF20" s="83">
        <f t="shared" si="13"/>
        <v>0</v>
      </c>
      <c r="AG20" s="84">
        <f t="shared" si="13"/>
        <v>0</v>
      </c>
      <c r="AH20" s="85">
        <f t="shared" si="13"/>
        <v>0</v>
      </c>
      <c r="AI20" s="83">
        <f t="shared" si="13"/>
        <v>0</v>
      </c>
      <c r="AJ20" s="83">
        <f t="shared" si="13"/>
        <v>0</v>
      </c>
      <c r="AK20" s="83">
        <f t="shared" si="13"/>
        <v>0</v>
      </c>
      <c r="AL20" s="83">
        <f t="shared" si="13"/>
        <v>0</v>
      </c>
      <c r="AM20" s="83">
        <f t="shared" si="13"/>
        <v>0</v>
      </c>
      <c r="AN20" s="83">
        <f t="shared" si="13"/>
        <v>0</v>
      </c>
      <c r="AO20" s="83">
        <f t="shared" si="13"/>
        <v>0</v>
      </c>
      <c r="AP20" s="83">
        <f t="shared" si="13"/>
        <v>0</v>
      </c>
      <c r="AQ20" s="83">
        <f t="shared" si="13"/>
        <v>0</v>
      </c>
      <c r="AR20" s="83">
        <f t="shared" si="13"/>
        <v>0</v>
      </c>
      <c r="AS20" s="84">
        <f t="shared" si="13"/>
        <v>0</v>
      </c>
      <c r="AT20" s="85">
        <f t="shared" si="13"/>
        <v>0</v>
      </c>
      <c r="AU20" s="83">
        <f t="shared" si="13"/>
        <v>0</v>
      </c>
      <c r="AV20" s="83">
        <f t="shared" si="13"/>
        <v>0</v>
      </c>
      <c r="AW20" s="83">
        <f t="shared" si="13"/>
        <v>0</v>
      </c>
      <c r="AX20" s="83">
        <f t="shared" si="13"/>
        <v>0</v>
      </c>
      <c r="AY20" s="83">
        <f t="shared" si="13"/>
        <v>0</v>
      </c>
      <c r="AZ20" s="83">
        <f t="shared" si="13"/>
        <v>0</v>
      </c>
      <c r="BA20" s="83">
        <f t="shared" si="13"/>
        <v>0</v>
      </c>
      <c r="BB20" s="83">
        <f t="shared" si="13"/>
        <v>0</v>
      </c>
      <c r="BC20" s="83">
        <f t="shared" si="13"/>
        <v>0</v>
      </c>
      <c r="BD20" s="83">
        <f t="shared" si="13"/>
        <v>0</v>
      </c>
      <c r="BE20" s="84">
        <f t="shared" si="13"/>
        <v>0</v>
      </c>
      <c r="BF20" s="85">
        <f t="shared" si="13"/>
        <v>0</v>
      </c>
      <c r="BG20" s="83">
        <f t="shared" si="13"/>
        <v>0</v>
      </c>
      <c r="BH20" s="83">
        <f t="shared" si="13"/>
        <v>0</v>
      </c>
      <c r="BI20" s="83">
        <f t="shared" si="13"/>
        <v>0</v>
      </c>
      <c r="BJ20" s="83">
        <f t="shared" si="13"/>
        <v>0</v>
      </c>
      <c r="BK20" s="83">
        <f t="shared" si="13"/>
        <v>0</v>
      </c>
      <c r="BL20" s="83">
        <f t="shared" si="13"/>
        <v>0</v>
      </c>
      <c r="BM20" s="83">
        <f t="shared" si="13"/>
        <v>0</v>
      </c>
      <c r="BN20" s="83">
        <f t="shared" si="13"/>
        <v>0</v>
      </c>
      <c r="BO20" s="83">
        <f t="shared" si="13"/>
        <v>0</v>
      </c>
      <c r="BP20" s="83">
        <f t="shared" si="13"/>
        <v>0</v>
      </c>
      <c r="BQ20" s="84">
        <f t="shared" si="13"/>
        <v>0</v>
      </c>
      <c r="BR20" s="85">
        <f t="shared" si="13"/>
        <v>0</v>
      </c>
      <c r="BS20" s="83">
        <f t="shared" si="13"/>
        <v>0</v>
      </c>
      <c r="BT20" s="83">
        <f t="shared" ref="BT20:CC20" si="14">IF(SUM(BT16:BT19)=0,0,IF(AND((SUM(BT16:BT19)/BT12)&gt;0.4,BT81=0),0.4,(SUM(BT16:BT19)/BT12)))</f>
        <v>0</v>
      </c>
      <c r="BU20" s="83">
        <f t="shared" si="14"/>
        <v>0</v>
      </c>
      <c r="BV20" s="83">
        <f t="shared" si="14"/>
        <v>0</v>
      </c>
      <c r="BW20" s="83">
        <f t="shared" si="14"/>
        <v>0</v>
      </c>
      <c r="BX20" s="83">
        <f t="shared" si="14"/>
        <v>0</v>
      </c>
      <c r="BY20" s="83">
        <f t="shared" si="14"/>
        <v>0</v>
      </c>
      <c r="BZ20" s="83">
        <f t="shared" si="14"/>
        <v>0</v>
      </c>
      <c r="CA20" s="83">
        <f t="shared" si="14"/>
        <v>0</v>
      </c>
      <c r="CB20" s="83">
        <f t="shared" si="14"/>
        <v>0</v>
      </c>
      <c r="CC20" s="84">
        <f t="shared" si="14"/>
        <v>0</v>
      </c>
    </row>
    <row r="21" spans="2:82">
      <c r="B21" s="81" t="s">
        <v>43</v>
      </c>
      <c r="C21" s="106" t="s">
        <v>44</v>
      </c>
      <c r="D21" s="107"/>
      <c r="E21" s="107"/>
      <c r="F21" s="108"/>
      <c r="G21" s="167">
        <f t="shared" ref="G21:G26" si="15">+SUM(H21:CC21)</f>
        <v>2400000</v>
      </c>
      <c r="H21" s="128">
        <f>+H85</f>
        <v>0</v>
      </c>
      <c r="I21" s="79">
        <f t="shared" ref="I21:BT21" si="16">+I85</f>
        <v>0</v>
      </c>
      <c r="J21" s="128">
        <f t="shared" si="16"/>
        <v>0</v>
      </c>
      <c r="K21" s="78">
        <f t="shared" si="16"/>
        <v>0</v>
      </c>
      <c r="L21" s="78">
        <f t="shared" si="16"/>
        <v>0</v>
      </c>
      <c r="M21" s="78">
        <f t="shared" si="16"/>
        <v>0</v>
      </c>
      <c r="N21" s="78">
        <f t="shared" si="16"/>
        <v>0</v>
      </c>
      <c r="O21" s="78">
        <f t="shared" si="16"/>
        <v>0</v>
      </c>
      <c r="P21" s="78">
        <f t="shared" si="16"/>
        <v>0</v>
      </c>
      <c r="Q21" s="78">
        <f t="shared" si="16"/>
        <v>0</v>
      </c>
      <c r="R21" s="78">
        <f t="shared" si="16"/>
        <v>0</v>
      </c>
      <c r="S21" s="78">
        <f t="shared" si="16"/>
        <v>0</v>
      </c>
      <c r="T21" s="78">
        <f t="shared" si="16"/>
        <v>0</v>
      </c>
      <c r="U21" s="79">
        <f t="shared" si="16"/>
        <v>0</v>
      </c>
      <c r="V21" s="118">
        <f t="shared" si="16"/>
        <v>0</v>
      </c>
      <c r="W21" s="78">
        <f t="shared" si="16"/>
        <v>0</v>
      </c>
      <c r="X21" s="78">
        <f t="shared" si="16"/>
        <v>0</v>
      </c>
      <c r="Y21" s="78">
        <f t="shared" si="16"/>
        <v>0</v>
      </c>
      <c r="Z21" s="78">
        <f t="shared" si="16"/>
        <v>0</v>
      </c>
      <c r="AA21" s="78">
        <f t="shared" si="16"/>
        <v>0</v>
      </c>
      <c r="AB21" s="78">
        <f t="shared" si="16"/>
        <v>0</v>
      </c>
      <c r="AC21" s="78">
        <f t="shared" si="16"/>
        <v>0</v>
      </c>
      <c r="AD21" s="78">
        <f t="shared" si="16"/>
        <v>0</v>
      </c>
      <c r="AE21" s="78">
        <f t="shared" si="16"/>
        <v>0</v>
      </c>
      <c r="AF21" s="78">
        <f t="shared" si="16"/>
        <v>0</v>
      </c>
      <c r="AG21" s="79">
        <f t="shared" si="16"/>
        <v>300000</v>
      </c>
      <c r="AH21" s="118">
        <f t="shared" si="16"/>
        <v>0</v>
      </c>
      <c r="AI21" s="78">
        <f t="shared" si="16"/>
        <v>0</v>
      </c>
      <c r="AJ21" s="78">
        <f t="shared" si="16"/>
        <v>0</v>
      </c>
      <c r="AK21" s="78">
        <f t="shared" si="16"/>
        <v>0</v>
      </c>
      <c r="AL21" s="78">
        <f t="shared" si="16"/>
        <v>0</v>
      </c>
      <c r="AM21" s="78">
        <f t="shared" si="16"/>
        <v>0</v>
      </c>
      <c r="AN21" s="78">
        <f t="shared" si="16"/>
        <v>0</v>
      </c>
      <c r="AO21" s="78">
        <f t="shared" si="16"/>
        <v>0</v>
      </c>
      <c r="AP21" s="78">
        <f t="shared" si="16"/>
        <v>0</v>
      </c>
      <c r="AQ21" s="78">
        <f t="shared" si="16"/>
        <v>0</v>
      </c>
      <c r="AR21" s="78">
        <f t="shared" si="16"/>
        <v>0</v>
      </c>
      <c r="AS21" s="79">
        <f t="shared" si="16"/>
        <v>300000</v>
      </c>
      <c r="AT21" s="118">
        <f t="shared" si="16"/>
        <v>0</v>
      </c>
      <c r="AU21" s="78">
        <f t="shared" si="16"/>
        <v>0</v>
      </c>
      <c r="AV21" s="78">
        <f t="shared" si="16"/>
        <v>0</v>
      </c>
      <c r="AW21" s="78">
        <f t="shared" si="16"/>
        <v>0</v>
      </c>
      <c r="AX21" s="78">
        <f t="shared" si="16"/>
        <v>0</v>
      </c>
      <c r="AY21" s="78">
        <f t="shared" si="16"/>
        <v>0</v>
      </c>
      <c r="AZ21" s="78">
        <f t="shared" si="16"/>
        <v>0</v>
      </c>
      <c r="BA21" s="78">
        <f t="shared" si="16"/>
        <v>0</v>
      </c>
      <c r="BB21" s="78">
        <f t="shared" si="16"/>
        <v>0</v>
      </c>
      <c r="BC21" s="78">
        <f t="shared" si="16"/>
        <v>0</v>
      </c>
      <c r="BD21" s="78">
        <f t="shared" si="16"/>
        <v>0</v>
      </c>
      <c r="BE21" s="79">
        <f t="shared" si="16"/>
        <v>500000</v>
      </c>
      <c r="BF21" s="118">
        <f t="shared" si="16"/>
        <v>0</v>
      </c>
      <c r="BG21" s="78">
        <f t="shared" si="16"/>
        <v>0</v>
      </c>
      <c r="BH21" s="78">
        <f t="shared" si="16"/>
        <v>0</v>
      </c>
      <c r="BI21" s="78">
        <f t="shared" si="16"/>
        <v>0</v>
      </c>
      <c r="BJ21" s="78">
        <f t="shared" si="16"/>
        <v>0</v>
      </c>
      <c r="BK21" s="78">
        <f t="shared" si="16"/>
        <v>0</v>
      </c>
      <c r="BL21" s="78">
        <f t="shared" si="16"/>
        <v>0</v>
      </c>
      <c r="BM21" s="78">
        <f t="shared" si="16"/>
        <v>0</v>
      </c>
      <c r="BN21" s="78">
        <f t="shared" si="16"/>
        <v>0</v>
      </c>
      <c r="BO21" s="78">
        <f t="shared" si="16"/>
        <v>0</v>
      </c>
      <c r="BP21" s="78">
        <f t="shared" si="16"/>
        <v>0</v>
      </c>
      <c r="BQ21" s="79">
        <f t="shared" si="16"/>
        <v>750000</v>
      </c>
      <c r="BR21" s="118">
        <f t="shared" si="16"/>
        <v>0</v>
      </c>
      <c r="BS21" s="78">
        <f t="shared" si="16"/>
        <v>0</v>
      </c>
      <c r="BT21" s="78">
        <f t="shared" si="16"/>
        <v>0</v>
      </c>
      <c r="BU21" s="78">
        <f t="shared" ref="BU21:CC21" si="17">+BU85</f>
        <v>0</v>
      </c>
      <c r="BV21" s="78">
        <f t="shared" si="17"/>
        <v>0</v>
      </c>
      <c r="BW21" s="78">
        <f t="shared" si="17"/>
        <v>0</v>
      </c>
      <c r="BX21" s="78">
        <f t="shared" si="17"/>
        <v>0</v>
      </c>
      <c r="BY21" s="78">
        <f t="shared" si="17"/>
        <v>0</v>
      </c>
      <c r="BZ21" s="78">
        <f t="shared" si="17"/>
        <v>0</v>
      </c>
      <c r="CA21" s="78">
        <f t="shared" si="17"/>
        <v>0</v>
      </c>
      <c r="CB21" s="78">
        <f t="shared" si="17"/>
        <v>0</v>
      </c>
      <c r="CC21" s="79">
        <f t="shared" si="17"/>
        <v>550000</v>
      </c>
      <c r="CD21" s="325" t="b">
        <f>G21=G85</f>
        <v>1</v>
      </c>
    </row>
    <row r="22" spans="2:82">
      <c r="B22" s="64"/>
      <c r="C22" s="100" t="s">
        <v>39</v>
      </c>
      <c r="D22" s="101"/>
      <c r="E22" s="101"/>
      <c r="F22" s="102"/>
      <c r="G22" s="122">
        <f t="shared" si="15"/>
        <v>0</v>
      </c>
      <c r="H22" s="120">
        <f>H21-H23</f>
        <v>0</v>
      </c>
      <c r="I22" s="13">
        <f t="shared" ref="I22:BT22" si="18">I21-I23</f>
        <v>0</v>
      </c>
      <c r="J22" s="120">
        <f t="shared" si="18"/>
        <v>0</v>
      </c>
      <c r="K22" s="12">
        <f t="shared" si="18"/>
        <v>0</v>
      </c>
      <c r="L22" s="12">
        <f t="shared" si="18"/>
        <v>0</v>
      </c>
      <c r="M22" s="12">
        <f t="shared" si="18"/>
        <v>0</v>
      </c>
      <c r="N22" s="12">
        <f t="shared" si="18"/>
        <v>0</v>
      </c>
      <c r="O22" s="12">
        <f t="shared" si="18"/>
        <v>0</v>
      </c>
      <c r="P22" s="12">
        <f t="shared" si="18"/>
        <v>0</v>
      </c>
      <c r="Q22" s="12">
        <f t="shared" si="18"/>
        <v>0</v>
      </c>
      <c r="R22" s="12">
        <f t="shared" si="18"/>
        <v>0</v>
      </c>
      <c r="S22" s="12">
        <f t="shared" si="18"/>
        <v>0</v>
      </c>
      <c r="T22" s="12">
        <f t="shared" si="18"/>
        <v>0</v>
      </c>
      <c r="U22" s="13">
        <f t="shared" si="18"/>
        <v>0</v>
      </c>
      <c r="V22" s="14">
        <f t="shared" si="18"/>
        <v>0</v>
      </c>
      <c r="W22" s="12">
        <f t="shared" si="18"/>
        <v>0</v>
      </c>
      <c r="X22" s="12">
        <f t="shared" si="18"/>
        <v>0</v>
      </c>
      <c r="Y22" s="12">
        <f t="shared" si="18"/>
        <v>0</v>
      </c>
      <c r="Z22" s="12">
        <f t="shared" si="18"/>
        <v>0</v>
      </c>
      <c r="AA22" s="12">
        <f t="shared" si="18"/>
        <v>0</v>
      </c>
      <c r="AB22" s="12">
        <f t="shared" si="18"/>
        <v>0</v>
      </c>
      <c r="AC22" s="12">
        <f t="shared" si="18"/>
        <v>0</v>
      </c>
      <c r="AD22" s="12">
        <f t="shared" si="18"/>
        <v>0</v>
      </c>
      <c r="AE22" s="12">
        <f t="shared" si="18"/>
        <v>0</v>
      </c>
      <c r="AF22" s="12">
        <f t="shared" si="18"/>
        <v>0</v>
      </c>
      <c r="AG22" s="13">
        <f t="shared" si="18"/>
        <v>0</v>
      </c>
      <c r="AH22" s="14">
        <f t="shared" si="18"/>
        <v>0</v>
      </c>
      <c r="AI22" s="12">
        <f t="shared" si="18"/>
        <v>0</v>
      </c>
      <c r="AJ22" s="12">
        <f t="shared" si="18"/>
        <v>0</v>
      </c>
      <c r="AK22" s="12">
        <f t="shared" si="18"/>
        <v>0</v>
      </c>
      <c r="AL22" s="12">
        <f t="shared" si="18"/>
        <v>0</v>
      </c>
      <c r="AM22" s="12">
        <f t="shared" si="18"/>
        <v>0</v>
      </c>
      <c r="AN22" s="12">
        <f t="shared" si="18"/>
        <v>0</v>
      </c>
      <c r="AO22" s="12">
        <f t="shared" si="18"/>
        <v>0</v>
      </c>
      <c r="AP22" s="12">
        <f t="shared" si="18"/>
        <v>0</v>
      </c>
      <c r="AQ22" s="12">
        <f t="shared" si="18"/>
        <v>0</v>
      </c>
      <c r="AR22" s="12">
        <f t="shared" si="18"/>
        <v>0</v>
      </c>
      <c r="AS22" s="13">
        <f t="shared" si="18"/>
        <v>0</v>
      </c>
      <c r="AT22" s="14">
        <f t="shared" si="18"/>
        <v>0</v>
      </c>
      <c r="AU22" s="12">
        <f t="shared" si="18"/>
        <v>0</v>
      </c>
      <c r="AV22" s="12">
        <f t="shared" si="18"/>
        <v>0</v>
      </c>
      <c r="AW22" s="12">
        <f t="shared" si="18"/>
        <v>0</v>
      </c>
      <c r="AX22" s="12">
        <f t="shared" si="18"/>
        <v>0</v>
      </c>
      <c r="AY22" s="12">
        <f t="shared" si="18"/>
        <v>0</v>
      </c>
      <c r="AZ22" s="12">
        <f t="shared" si="18"/>
        <v>0</v>
      </c>
      <c r="BA22" s="12">
        <f t="shared" si="18"/>
        <v>0</v>
      </c>
      <c r="BB22" s="12">
        <f t="shared" si="18"/>
        <v>0</v>
      </c>
      <c r="BC22" s="12">
        <f t="shared" si="18"/>
        <v>0</v>
      </c>
      <c r="BD22" s="12">
        <f t="shared" si="18"/>
        <v>0</v>
      </c>
      <c r="BE22" s="13">
        <f t="shared" si="18"/>
        <v>0</v>
      </c>
      <c r="BF22" s="14">
        <f t="shared" si="18"/>
        <v>0</v>
      </c>
      <c r="BG22" s="12">
        <f t="shared" si="18"/>
        <v>0</v>
      </c>
      <c r="BH22" s="12">
        <f t="shared" si="18"/>
        <v>0</v>
      </c>
      <c r="BI22" s="12">
        <f t="shared" si="18"/>
        <v>0</v>
      </c>
      <c r="BJ22" s="12">
        <f t="shared" si="18"/>
        <v>0</v>
      </c>
      <c r="BK22" s="12">
        <f t="shared" si="18"/>
        <v>0</v>
      </c>
      <c r="BL22" s="12">
        <f t="shared" si="18"/>
        <v>0</v>
      </c>
      <c r="BM22" s="12">
        <f t="shared" si="18"/>
        <v>0</v>
      </c>
      <c r="BN22" s="12">
        <f t="shared" si="18"/>
        <v>0</v>
      </c>
      <c r="BO22" s="12">
        <f t="shared" si="18"/>
        <v>0</v>
      </c>
      <c r="BP22" s="12">
        <f t="shared" si="18"/>
        <v>0</v>
      </c>
      <c r="BQ22" s="13">
        <f t="shared" si="18"/>
        <v>0</v>
      </c>
      <c r="BR22" s="14">
        <f t="shared" si="18"/>
        <v>0</v>
      </c>
      <c r="BS22" s="12">
        <f t="shared" si="18"/>
        <v>0</v>
      </c>
      <c r="BT22" s="12">
        <f t="shared" si="18"/>
        <v>0</v>
      </c>
      <c r="BU22" s="12">
        <f t="shared" ref="BU22:CC22" si="19">BU21-BU23</f>
        <v>0</v>
      </c>
      <c r="BV22" s="12">
        <f t="shared" si="19"/>
        <v>0</v>
      </c>
      <c r="BW22" s="12">
        <f t="shared" si="19"/>
        <v>0</v>
      </c>
      <c r="BX22" s="12">
        <f t="shared" si="19"/>
        <v>0</v>
      </c>
      <c r="BY22" s="12">
        <f t="shared" si="19"/>
        <v>0</v>
      </c>
      <c r="BZ22" s="12">
        <f t="shared" si="19"/>
        <v>0</v>
      </c>
      <c r="CA22" s="12">
        <f t="shared" si="19"/>
        <v>0</v>
      </c>
      <c r="CB22" s="12">
        <f t="shared" si="19"/>
        <v>0</v>
      </c>
      <c r="CC22" s="13">
        <f t="shared" si="19"/>
        <v>0</v>
      </c>
    </row>
    <row r="23" spans="2:82">
      <c r="B23" s="80"/>
      <c r="C23" s="109" t="s">
        <v>40</v>
      </c>
      <c r="D23" s="110"/>
      <c r="E23" s="110"/>
      <c r="F23" s="111"/>
      <c r="G23" s="153">
        <f t="shared" si="15"/>
        <v>2400000</v>
      </c>
      <c r="H23" s="154">
        <f>H166</f>
        <v>0</v>
      </c>
      <c r="I23" s="155">
        <f t="shared" ref="I23:BT23" si="20">I166</f>
        <v>0</v>
      </c>
      <c r="J23" s="154">
        <f t="shared" si="20"/>
        <v>0</v>
      </c>
      <c r="K23" s="77">
        <f t="shared" si="20"/>
        <v>0</v>
      </c>
      <c r="L23" s="77">
        <f t="shared" si="20"/>
        <v>0</v>
      </c>
      <c r="M23" s="77">
        <f t="shared" si="20"/>
        <v>0</v>
      </c>
      <c r="N23" s="77">
        <f t="shared" si="20"/>
        <v>0</v>
      </c>
      <c r="O23" s="77">
        <f t="shared" si="20"/>
        <v>0</v>
      </c>
      <c r="P23" s="77">
        <f t="shared" si="20"/>
        <v>0</v>
      </c>
      <c r="Q23" s="77">
        <f t="shared" si="20"/>
        <v>0</v>
      </c>
      <c r="R23" s="77">
        <f t="shared" si="20"/>
        <v>0</v>
      </c>
      <c r="S23" s="77">
        <f t="shared" si="20"/>
        <v>0</v>
      </c>
      <c r="T23" s="77">
        <f t="shared" si="20"/>
        <v>0</v>
      </c>
      <c r="U23" s="155">
        <f t="shared" si="20"/>
        <v>0</v>
      </c>
      <c r="V23" s="156">
        <f t="shared" si="20"/>
        <v>0</v>
      </c>
      <c r="W23" s="77">
        <f t="shared" si="20"/>
        <v>0</v>
      </c>
      <c r="X23" s="77">
        <f t="shared" si="20"/>
        <v>0</v>
      </c>
      <c r="Y23" s="77">
        <f t="shared" si="20"/>
        <v>0</v>
      </c>
      <c r="Z23" s="77">
        <f t="shared" si="20"/>
        <v>0</v>
      </c>
      <c r="AA23" s="77">
        <f t="shared" si="20"/>
        <v>0</v>
      </c>
      <c r="AB23" s="77">
        <f t="shared" si="20"/>
        <v>0</v>
      </c>
      <c r="AC23" s="77">
        <f t="shared" si="20"/>
        <v>0</v>
      </c>
      <c r="AD23" s="77">
        <f t="shared" si="20"/>
        <v>0</v>
      </c>
      <c r="AE23" s="77">
        <f t="shared" si="20"/>
        <v>0</v>
      </c>
      <c r="AF23" s="77">
        <f t="shared" si="20"/>
        <v>0</v>
      </c>
      <c r="AG23" s="155">
        <f t="shared" si="20"/>
        <v>300000</v>
      </c>
      <c r="AH23" s="156">
        <f t="shared" si="20"/>
        <v>0</v>
      </c>
      <c r="AI23" s="77">
        <f t="shared" si="20"/>
        <v>0</v>
      </c>
      <c r="AJ23" s="77">
        <f t="shared" si="20"/>
        <v>0</v>
      </c>
      <c r="AK23" s="77">
        <f t="shared" si="20"/>
        <v>0</v>
      </c>
      <c r="AL23" s="77">
        <f t="shared" si="20"/>
        <v>0</v>
      </c>
      <c r="AM23" s="77">
        <f t="shared" si="20"/>
        <v>0</v>
      </c>
      <c r="AN23" s="77">
        <f t="shared" si="20"/>
        <v>0</v>
      </c>
      <c r="AO23" s="77">
        <f t="shared" si="20"/>
        <v>0</v>
      </c>
      <c r="AP23" s="77">
        <f t="shared" si="20"/>
        <v>0</v>
      </c>
      <c r="AQ23" s="77">
        <f t="shared" si="20"/>
        <v>0</v>
      </c>
      <c r="AR23" s="77">
        <f t="shared" si="20"/>
        <v>0</v>
      </c>
      <c r="AS23" s="155">
        <f t="shared" si="20"/>
        <v>300000</v>
      </c>
      <c r="AT23" s="156">
        <f t="shared" si="20"/>
        <v>0</v>
      </c>
      <c r="AU23" s="77">
        <f t="shared" si="20"/>
        <v>0</v>
      </c>
      <c r="AV23" s="77">
        <f t="shared" si="20"/>
        <v>0</v>
      </c>
      <c r="AW23" s="77">
        <f t="shared" si="20"/>
        <v>0</v>
      </c>
      <c r="AX23" s="77">
        <f t="shared" si="20"/>
        <v>0</v>
      </c>
      <c r="AY23" s="77">
        <f t="shared" si="20"/>
        <v>0</v>
      </c>
      <c r="AZ23" s="77">
        <f t="shared" si="20"/>
        <v>0</v>
      </c>
      <c r="BA23" s="77">
        <f t="shared" si="20"/>
        <v>0</v>
      </c>
      <c r="BB23" s="77">
        <f t="shared" si="20"/>
        <v>0</v>
      </c>
      <c r="BC23" s="77">
        <f t="shared" si="20"/>
        <v>0</v>
      </c>
      <c r="BD23" s="77">
        <f t="shared" si="20"/>
        <v>0</v>
      </c>
      <c r="BE23" s="155">
        <f t="shared" si="20"/>
        <v>500000</v>
      </c>
      <c r="BF23" s="156">
        <f t="shared" si="20"/>
        <v>0</v>
      </c>
      <c r="BG23" s="77">
        <f t="shared" si="20"/>
        <v>0</v>
      </c>
      <c r="BH23" s="77">
        <f t="shared" si="20"/>
        <v>0</v>
      </c>
      <c r="BI23" s="77">
        <f t="shared" si="20"/>
        <v>0</v>
      </c>
      <c r="BJ23" s="77">
        <f t="shared" si="20"/>
        <v>0</v>
      </c>
      <c r="BK23" s="77">
        <f t="shared" si="20"/>
        <v>0</v>
      </c>
      <c r="BL23" s="77">
        <f t="shared" si="20"/>
        <v>0</v>
      </c>
      <c r="BM23" s="77">
        <f t="shared" si="20"/>
        <v>0</v>
      </c>
      <c r="BN23" s="77">
        <f t="shared" si="20"/>
        <v>0</v>
      </c>
      <c r="BO23" s="77">
        <f t="shared" si="20"/>
        <v>0</v>
      </c>
      <c r="BP23" s="77">
        <f t="shared" si="20"/>
        <v>0</v>
      </c>
      <c r="BQ23" s="155">
        <f t="shared" si="20"/>
        <v>750000</v>
      </c>
      <c r="BR23" s="156">
        <f t="shared" si="20"/>
        <v>0</v>
      </c>
      <c r="BS23" s="77">
        <f t="shared" si="20"/>
        <v>0</v>
      </c>
      <c r="BT23" s="77">
        <f t="shared" si="20"/>
        <v>0</v>
      </c>
      <c r="BU23" s="77">
        <f t="shared" ref="BU23:CC23" si="21">BU166</f>
        <v>0</v>
      </c>
      <c r="BV23" s="77">
        <f t="shared" si="21"/>
        <v>0</v>
      </c>
      <c r="BW23" s="77">
        <f t="shared" si="21"/>
        <v>0</v>
      </c>
      <c r="BX23" s="77">
        <f t="shared" si="21"/>
        <v>0</v>
      </c>
      <c r="BY23" s="77">
        <f t="shared" si="21"/>
        <v>0</v>
      </c>
      <c r="BZ23" s="77">
        <f t="shared" si="21"/>
        <v>0</v>
      </c>
      <c r="CA23" s="77">
        <f t="shared" si="21"/>
        <v>0</v>
      </c>
      <c r="CB23" s="77">
        <f t="shared" si="21"/>
        <v>0</v>
      </c>
      <c r="CC23" s="155">
        <f t="shared" si="21"/>
        <v>550000</v>
      </c>
    </row>
    <row r="24" spans="2:82">
      <c r="B24" s="81" t="s">
        <v>45</v>
      </c>
      <c r="C24" s="106" t="s">
        <v>46</v>
      </c>
      <c r="D24" s="107"/>
      <c r="E24" s="107"/>
      <c r="F24" s="108"/>
      <c r="G24" s="167">
        <f t="shared" si="15"/>
        <v>1000000</v>
      </c>
      <c r="H24" s="128">
        <f>+H174</f>
        <v>0</v>
      </c>
      <c r="I24" s="79">
        <f t="shared" ref="I24:BT24" si="22">+I174</f>
        <v>0</v>
      </c>
      <c r="J24" s="128">
        <f t="shared" si="22"/>
        <v>0</v>
      </c>
      <c r="K24" s="78">
        <f t="shared" si="22"/>
        <v>0</v>
      </c>
      <c r="L24" s="78">
        <f t="shared" si="22"/>
        <v>0</v>
      </c>
      <c r="M24" s="78">
        <f t="shared" si="22"/>
        <v>0</v>
      </c>
      <c r="N24" s="78">
        <f t="shared" si="22"/>
        <v>0</v>
      </c>
      <c r="O24" s="78">
        <f t="shared" si="22"/>
        <v>0</v>
      </c>
      <c r="P24" s="78">
        <f t="shared" si="22"/>
        <v>0</v>
      </c>
      <c r="Q24" s="78">
        <f t="shared" si="22"/>
        <v>0</v>
      </c>
      <c r="R24" s="78">
        <f t="shared" si="22"/>
        <v>0</v>
      </c>
      <c r="S24" s="78">
        <f t="shared" si="22"/>
        <v>0</v>
      </c>
      <c r="T24" s="78">
        <f t="shared" si="22"/>
        <v>0</v>
      </c>
      <c r="U24" s="79">
        <f t="shared" si="22"/>
        <v>166666.68</v>
      </c>
      <c r="V24" s="118">
        <f t="shared" si="22"/>
        <v>0</v>
      </c>
      <c r="W24" s="78">
        <f t="shared" si="22"/>
        <v>0</v>
      </c>
      <c r="X24" s="78">
        <f t="shared" si="22"/>
        <v>0</v>
      </c>
      <c r="Y24" s="78">
        <f t="shared" si="22"/>
        <v>0</v>
      </c>
      <c r="Z24" s="78">
        <f t="shared" si="22"/>
        <v>0</v>
      </c>
      <c r="AA24" s="78">
        <f t="shared" si="22"/>
        <v>0</v>
      </c>
      <c r="AB24" s="78">
        <f t="shared" si="22"/>
        <v>0</v>
      </c>
      <c r="AC24" s="78">
        <f t="shared" si="22"/>
        <v>0</v>
      </c>
      <c r="AD24" s="78">
        <f t="shared" si="22"/>
        <v>0</v>
      </c>
      <c r="AE24" s="78">
        <f t="shared" si="22"/>
        <v>0</v>
      </c>
      <c r="AF24" s="78">
        <f t="shared" si="22"/>
        <v>0</v>
      </c>
      <c r="AG24" s="79">
        <f t="shared" si="22"/>
        <v>166666.68</v>
      </c>
      <c r="AH24" s="118">
        <f t="shared" si="22"/>
        <v>0</v>
      </c>
      <c r="AI24" s="78">
        <f t="shared" si="22"/>
        <v>0</v>
      </c>
      <c r="AJ24" s="78">
        <f t="shared" si="22"/>
        <v>0</v>
      </c>
      <c r="AK24" s="78">
        <f t="shared" si="22"/>
        <v>0</v>
      </c>
      <c r="AL24" s="78">
        <f t="shared" si="22"/>
        <v>0</v>
      </c>
      <c r="AM24" s="78">
        <f t="shared" si="22"/>
        <v>0</v>
      </c>
      <c r="AN24" s="78">
        <f t="shared" si="22"/>
        <v>0</v>
      </c>
      <c r="AO24" s="78">
        <f t="shared" si="22"/>
        <v>0</v>
      </c>
      <c r="AP24" s="78">
        <f t="shared" si="22"/>
        <v>0</v>
      </c>
      <c r="AQ24" s="78">
        <f t="shared" si="22"/>
        <v>0</v>
      </c>
      <c r="AR24" s="78">
        <f t="shared" si="22"/>
        <v>0</v>
      </c>
      <c r="AS24" s="79">
        <f t="shared" si="22"/>
        <v>166666.68</v>
      </c>
      <c r="AT24" s="118">
        <f t="shared" si="22"/>
        <v>0</v>
      </c>
      <c r="AU24" s="78">
        <f t="shared" si="22"/>
        <v>0</v>
      </c>
      <c r="AV24" s="78">
        <f t="shared" si="22"/>
        <v>0</v>
      </c>
      <c r="AW24" s="78">
        <f t="shared" si="22"/>
        <v>0</v>
      </c>
      <c r="AX24" s="78">
        <f t="shared" si="22"/>
        <v>0</v>
      </c>
      <c r="AY24" s="78">
        <f t="shared" si="22"/>
        <v>0</v>
      </c>
      <c r="AZ24" s="78">
        <f t="shared" si="22"/>
        <v>0</v>
      </c>
      <c r="BA24" s="78">
        <f t="shared" si="22"/>
        <v>0</v>
      </c>
      <c r="BB24" s="78">
        <f t="shared" si="22"/>
        <v>0</v>
      </c>
      <c r="BC24" s="78">
        <f t="shared" si="22"/>
        <v>0</v>
      </c>
      <c r="BD24" s="78">
        <f t="shared" si="22"/>
        <v>0</v>
      </c>
      <c r="BE24" s="79">
        <f t="shared" si="22"/>
        <v>166666.68</v>
      </c>
      <c r="BF24" s="118">
        <f t="shared" si="22"/>
        <v>0</v>
      </c>
      <c r="BG24" s="78">
        <f t="shared" si="22"/>
        <v>0</v>
      </c>
      <c r="BH24" s="78">
        <f t="shared" si="22"/>
        <v>0</v>
      </c>
      <c r="BI24" s="78">
        <f t="shared" si="22"/>
        <v>0</v>
      </c>
      <c r="BJ24" s="78">
        <f t="shared" si="22"/>
        <v>0</v>
      </c>
      <c r="BK24" s="78">
        <f t="shared" si="22"/>
        <v>0</v>
      </c>
      <c r="BL24" s="78">
        <f t="shared" si="22"/>
        <v>0</v>
      </c>
      <c r="BM24" s="78">
        <f t="shared" si="22"/>
        <v>0</v>
      </c>
      <c r="BN24" s="78">
        <f t="shared" si="22"/>
        <v>0</v>
      </c>
      <c r="BO24" s="78">
        <f t="shared" si="22"/>
        <v>0</v>
      </c>
      <c r="BP24" s="78">
        <f t="shared" si="22"/>
        <v>0</v>
      </c>
      <c r="BQ24" s="79">
        <f t="shared" si="22"/>
        <v>166666.68</v>
      </c>
      <c r="BR24" s="118">
        <f t="shared" si="22"/>
        <v>0</v>
      </c>
      <c r="BS24" s="78">
        <f t="shared" si="22"/>
        <v>0</v>
      </c>
      <c r="BT24" s="78">
        <f t="shared" si="22"/>
        <v>0</v>
      </c>
      <c r="BU24" s="78">
        <f t="shared" ref="BU24:CC24" si="23">+BU174</f>
        <v>0</v>
      </c>
      <c r="BV24" s="78">
        <f t="shared" si="23"/>
        <v>0</v>
      </c>
      <c r="BW24" s="78">
        <f t="shared" si="23"/>
        <v>0</v>
      </c>
      <c r="BX24" s="78">
        <f t="shared" si="23"/>
        <v>0</v>
      </c>
      <c r="BY24" s="78">
        <f t="shared" si="23"/>
        <v>0</v>
      </c>
      <c r="BZ24" s="78">
        <f t="shared" si="23"/>
        <v>0</v>
      </c>
      <c r="CA24" s="78">
        <f t="shared" si="23"/>
        <v>0</v>
      </c>
      <c r="CB24" s="78">
        <f t="shared" si="23"/>
        <v>0</v>
      </c>
      <c r="CC24" s="79">
        <f t="shared" si="23"/>
        <v>166666.6</v>
      </c>
      <c r="CD24" s="325" t="b">
        <f>G24=G174</f>
        <v>1</v>
      </c>
    </row>
    <row r="25" spans="2:82" ht="12.75" customHeight="1">
      <c r="B25" s="64"/>
      <c r="C25" s="100" t="s">
        <v>39</v>
      </c>
      <c r="D25" s="101"/>
      <c r="E25" s="101"/>
      <c r="F25" s="102"/>
      <c r="G25" s="122">
        <f t="shared" si="15"/>
        <v>0</v>
      </c>
      <c r="H25" s="120">
        <f>H24-H26</f>
        <v>0</v>
      </c>
      <c r="I25" s="13">
        <f t="shared" ref="I25:BT25" si="24">I24-I26</f>
        <v>0</v>
      </c>
      <c r="J25" s="120">
        <f t="shared" si="24"/>
        <v>0</v>
      </c>
      <c r="K25" s="12">
        <f t="shared" si="24"/>
        <v>0</v>
      </c>
      <c r="L25" s="12">
        <f t="shared" si="24"/>
        <v>0</v>
      </c>
      <c r="M25" s="12">
        <f t="shared" si="24"/>
        <v>0</v>
      </c>
      <c r="N25" s="12">
        <f t="shared" si="24"/>
        <v>0</v>
      </c>
      <c r="O25" s="12">
        <f t="shared" si="24"/>
        <v>0</v>
      </c>
      <c r="P25" s="12">
        <f t="shared" si="24"/>
        <v>0</v>
      </c>
      <c r="Q25" s="12">
        <f t="shared" si="24"/>
        <v>0</v>
      </c>
      <c r="R25" s="12">
        <f t="shared" si="24"/>
        <v>0</v>
      </c>
      <c r="S25" s="12">
        <f t="shared" si="24"/>
        <v>0</v>
      </c>
      <c r="T25" s="12">
        <f t="shared" si="24"/>
        <v>0</v>
      </c>
      <c r="U25" s="13">
        <f t="shared" si="24"/>
        <v>0</v>
      </c>
      <c r="V25" s="14">
        <f t="shared" si="24"/>
        <v>0</v>
      </c>
      <c r="W25" s="12">
        <f t="shared" si="24"/>
        <v>0</v>
      </c>
      <c r="X25" s="12">
        <f t="shared" si="24"/>
        <v>0</v>
      </c>
      <c r="Y25" s="12">
        <f t="shared" si="24"/>
        <v>0</v>
      </c>
      <c r="Z25" s="12">
        <f t="shared" si="24"/>
        <v>0</v>
      </c>
      <c r="AA25" s="12">
        <f t="shared" si="24"/>
        <v>0</v>
      </c>
      <c r="AB25" s="12">
        <f t="shared" si="24"/>
        <v>0</v>
      </c>
      <c r="AC25" s="12">
        <f t="shared" si="24"/>
        <v>0</v>
      </c>
      <c r="AD25" s="12">
        <f t="shared" si="24"/>
        <v>0</v>
      </c>
      <c r="AE25" s="12">
        <f t="shared" si="24"/>
        <v>0</v>
      </c>
      <c r="AF25" s="12">
        <f t="shared" si="24"/>
        <v>0</v>
      </c>
      <c r="AG25" s="13">
        <f t="shared" si="24"/>
        <v>0</v>
      </c>
      <c r="AH25" s="14">
        <f t="shared" si="24"/>
        <v>0</v>
      </c>
      <c r="AI25" s="12">
        <f t="shared" si="24"/>
        <v>0</v>
      </c>
      <c r="AJ25" s="12">
        <f t="shared" si="24"/>
        <v>0</v>
      </c>
      <c r="AK25" s="12">
        <f t="shared" si="24"/>
        <v>0</v>
      </c>
      <c r="AL25" s="12">
        <f t="shared" si="24"/>
        <v>0</v>
      </c>
      <c r="AM25" s="12">
        <f t="shared" si="24"/>
        <v>0</v>
      </c>
      <c r="AN25" s="12">
        <f t="shared" si="24"/>
        <v>0</v>
      </c>
      <c r="AO25" s="12">
        <f t="shared" si="24"/>
        <v>0</v>
      </c>
      <c r="AP25" s="12">
        <f t="shared" si="24"/>
        <v>0</v>
      </c>
      <c r="AQ25" s="12">
        <f t="shared" si="24"/>
        <v>0</v>
      </c>
      <c r="AR25" s="12">
        <f t="shared" si="24"/>
        <v>0</v>
      </c>
      <c r="AS25" s="13">
        <f t="shared" si="24"/>
        <v>0</v>
      </c>
      <c r="AT25" s="14">
        <f t="shared" si="24"/>
        <v>0</v>
      </c>
      <c r="AU25" s="12">
        <f t="shared" si="24"/>
        <v>0</v>
      </c>
      <c r="AV25" s="12">
        <f t="shared" si="24"/>
        <v>0</v>
      </c>
      <c r="AW25" s="12">
        <f t="shared" si="24"/>
        <v>0</v>
      </c>
      <c r="AX25" s="12">
        <f t="shared" si="24"/>
        <v>0</v>
      </c>
      <c r="AY25" s="12">
        <f t="shared" si="24"/>
        <v>0</v>
      </c>
      <c r="AZ25" s="12">
        <f t="shared" si="24"/>
        <v>0</v>
      </c>
      <c r="BA25" s="12">
        <f t="shared" si="24"/>
        <v>0</v>
      </c>
      <c r="BB25" s="12">
        <f t="shared" si="24"/>
        <v>0</v>
      </c>
      <c r="BC25" s="12">
        <f t="shared" si="24"/>
        <v>0</v>
      </c>
      <c r="BD25" s="12">
        <f t="shared" si="24"/>
        <v>0</v>
      </c>
      <c r="BE25" s="13">
        <f t="shared" si="24"/>
        <v>0</v>
      </c>
      <c r="BF25" s="14">
        <f t="shared" si="24"/>
        <v>0</v>
      </c>
      <c r="BG25" s="12">
        <f t="shared" si="24"/>
        <v>0</v>
      </c>
      <c r="BH25" s="12">
        <f t="shared" si="24"/>
        <v>0</v>
      </c>
      <c r="BI25" s="12">
        <f t="shared" si="24"/>
        <v>0</v>
      </c>
      <c r="BJ25" s="12">
        <f t="shared" si="24"/>
        <v>0</v>
      </c>
      <c r="BK25" s="12">
        <f t="shared" si="24"/>
        <v>0</v>
      </c>
      <c r="BL25" s="12">
        <f t="shared" si="24"/>
        <v>0</v>
      </c>
      <c r="BM25" s="12">
        <f t="shared" si="24"/>
        <v>0</v>
      </c>
      <c r="BN25" s="12">
        <f t="shared" si="24"/>
        <v>0</v>
      </c>
      <c r="BO25" s="12">
        <f t="shared" si="24"/>
        <v>0</v>
      </c>
      <c r="BP25" s="12">
        <f t="shared" si="24"/>
        <v>0</v>
      </c>
      <c r="BQ25" s="13">
        <f t="shared" si="24"/>
        <v>0</v>
      </c>
      <c r="BR25" s="14">
        <f t="shared" si="24"/>
        <v>0</v>
      </c>
      <c r="BS25" s="12">
        <f t="shared" si="24"/>
        <v>0</v>
      </c>
      <c r="BT25" s="12">
        <f t="shared" si="24"/>
        <v>0</v>
      </c>
      <c r="BU25" s="12">
        <f t="shared" ref="BU25:CC25" si="25">BU24-BU26</f>
        <v>0</v>
      </c>
      <c r="BV25" s="12">
        <f t="shared" si="25"/>
        <v>0</v>
      </c>
      <c r="BW25" s="12">
        <f t="shared" si="25"/>
        <v>0</v>
      </c>
      <c r="BX25" s="12">
        <f t="shared" si="25"/>
        <v>0</v>
      </c>
      <c r="BY25" s="12">
        <f t="shared" si="25"/>
        <v>0</v>
      </c>
      <c r="BZ25" s="12">
        <f t="shared" si="25"/>
        <v>0</v>
      </c>
      <c r="CA25" s="12">
        <f t="shared" si="25"/>
        <v>0</v>
      </c>
      <c r="CB25" s="12">
        <f t="shared" si="25"/>
        <v>0</v>
      </c>
      <c r="CC25" s="13">
        <f t="shared" si="25"/>
        <v>0</v>
      </c>
    </row>
    <row r="26" spans="2:82" ht="12.75" customHeight="1">
      <c r="B26" s="80"/>
      <c r="C26" s="109" t="s">
        <v>40</v>
      </c>
      <c r="D26" s="110"/>
      <c r="E26" s="110"/>
      <c r="F26" s="111"/>
      <c r="G26" s="212">
        <f t="shared" si="15"/>
        <v>1000000</v>
      </c>
      <c r="H26" s="154">
        <f>SUM(H175,H177:H178,H191:H192,H198:H201,H203,H205)</f>
        <v>0</v>
      </c>
      <c r="I26" s="155">
        <f t="shared" ref="I26:BT26" si="26">SUM(I175,I177:I178,I191:I192,I198:I201,I203,I205)</f>
        <v>0</v>
      </c>
      <c r="J26" s="154">
        <f t="shared" si="26"/>
        <v>0</v>
      </c>
      <c r="K26" s="77">
        <f t="shared" si="26"/>
        <v>0</v>
      </c>
      <c r="L26" s="77">
        <f t="shared" si="26"/>
        <v>0</v>
      </c>
      <c r="M26" s="77">
        <f t="shared" si="26"/>
        <v>0</v>
      </c>
      <c r="N26" s="77">
        <f t="shared" si="26"/>
        <v>0</v>
      </c>
      <c r="O26" s="77">
        <f t="shared" si="26"/>
        <v>0</v>
      </c>
      <c r="P26" s="77">
        <f t="shared" si="26"/>
        <v>0</v>
      </c>
      <c r="Q26" s="77">
        <f t="shared" si="26"/>
        <v>0</v>
      </c>
      <c r="R26" s="77">
        <f t="shared" si="26"/>
        <v>0</v>
      </c>
      <c r="S26" s="77">
        <f t="shared" si="26"/>
        <v>0</v>
      </c>
      <c r="T26" s="77">
        <f t="shared" si="26"/>
        <v>0</v>
      </c>
      <c r="U26" s="155">
        <f t="shared" si="26"/>
        <v>166666.68</v>
      </c>
      <c r="V26" s="156">
        <f t="shared" si="26"/>
        <v>0</v>
      </c>
      <c r="W26" s="77">
        <f t="shared" si="26"/>
        <v>0</v>
      </c>
      <c r="X26" s="77">
        <f t="shared" si="26"/>
        <v>0</v>
      </c>
      <c r="Y26" s="77">
        <f t="shared" si="26"/>
        <v>0</v>
      </c>
      <c r="Z26" s="77">
        <f t="shared" si="26"/>
        <v>0</v>
      </c>
      <c r="AA26" s="77">
        <f t="shared" si="26"/>
        <v>0</v>
      </c>
      <c r="AB26" s="77">
        <f t="shared" si="26"/>
        <v>0</v>
      </c>
      <c r="AC26" s="77">
        <f t="shared" si="26"/>
        <v>0</v>
      </c>
      <c r="AD26" s="77">
        <f t="shared" si="26"/>
        <v>0</v>
      </c>
      <c r="AE26" s="77">
        <f t="shared" si="26"/>
        <v>0</v>
      </c>
      <c r="AF26" s="77">
        <f t="shared" si="26"/>
        <v>0</v>
      </c>
      <c r="AG26" s="155">
        <f t="shared" si="26"/>
        <v>166666.68</v>
      </c>
      <c r="AH26" s="156">
        <f t="shared" si="26"/>
        <v>0</v>
      </c>
      <c r="AI26" s="77">
        <f t="shared" si="26"/>
        <v>0</v>
      </c>
      <c r="AJ26" s="77">
        <f t="shared" si="26"/>
        <v>0</v>
      </c>
      <c r="AK26" s="77">
        <f t="shared" si="26"/>
        <v>0</v>
      </c>
      <c r="AL26" s="77">
        <f t="shared" si="26"/>
        <v>0</v>
      </c>
      <c r="AM26" s="77">
        <f t="shared" si="26"/>
        <v>0</v>
      </c>
      <c r="AN26" s="77">
        <f t="shared" si="26"/>
        <v>0</v>
      </c>
      <c r="AO26" s="77">
        <f t="shared" si="26"/>
        <v>0</v>
      </c>
      <c r="AP26" s="77">
        <f t="shared" si="26"/>
        <v>0</v>
      </c>
      <c r="AQ26" s="77">
        <f t="shared" si="26"/>
        <v>0</v>
      </c>
      <c r="AR26" s="77">
        <f t="shared" si="26"/>
        <v>0</v>
      </c>
      <c r="AS26" s="155">
        <f t="shared" si="26"/>
        <v>166666.68</v>
      </c>
      <c r="AT26" s="156">
        <f t="shared" si="26"/>
        <v>0</v>
      </c>
      <c r="AU26" s="77">
        <f t="shared" si="26"/>
        <v>0</v>
      </c>
      <c r="AV26" s="77">
        <f t="shared" si="26"/>
        <v>0</v>
      </c>
      <c r="AW26" s="77">
        <f t="shared" si="26"/>
        <v>0</v>
      </c>
      <c r="AX26" s="77">
        <f t="shared" si="26"/>
        <v>0</v>
      </c>
      <c r="AY26" s="77">
        <f t="shared" si="26"/>
        <v>0</v>
      </c>
      <c r="AZ26" s="77">
        <f t="shared" si="26"/>
        <v>0</v>
      </c>
      <c r="BA26" s="77">
        <f t="shared" si="26"/>
        <v>0</v>
      </c>
      <c r="BB26" s="77">
        <f t="shared" si="26"/>
        <v>0</v>
      </c>
      <c r="BC26" s="77">
        <f t="shared" si="26"/>
        <v>0</v>
      </c>
      <c r="BD26" s="77">
        <f t="shared" si="26"/>
        <v>0</v>
      </c>
      <c r="BE26" s="155">
        <f t="shared" si="26"/>
        <v>166666.68</v>
      </c>
      <c r="BF26" s="156">
        <f t="shared" si="26"/>
        <v>0</v>
      </c>
      <c r="BG26" s="77">
        <f t="shared" si="26"/>
        <v>0</v>
      </c>
      <c r="BH26" s="77">
        <f t="shared" si="26"/>
        <v>0</v>
      </c>
      <c r="BI26" s="77">
        <f t="shared" si="26"/>
        <v>0</v>
      </c>
      <c r="BJ26" s="77">
        <f t="shared" si="26"/>
        <v>0</v>
      </c>
      <c r="BK26" s="77">
        <f t="shared" si="26"/>
        <v>0</v>
      </c>
      <c r="BL26" s="77">
        <f t="shared" si="26"/>
        <v>0</v>
      </c>
      <c r="BM26" s="77">
        <f t="shared" si="26"/>
        <v>0</v>
      </c>
      <c r="BN26" s="77">
        <f t="shared" si="26"/>
        <v>0</v>
      </c>
      <c r="BO26" s="77">
        <f t="shared" si="26"/>
        <v>0</v>
      </c>
      <c r="BP26" s="77">
        <f t="shared" si="26"/>
        <v>0</v>
      </c>
      <c r="BQ26" s="155">
        <f t="shared" si="26"/>
        <v>166666.68</v>
      </c>
      <c r="BR26" s="156">
        <f t="shared" si="26"/>
        <v>0</v>
      </c>
      <c r="BS26" s="77">
        <f t="shared" si="26"/>
        <v>0</v>
      </c>
      <c r="BT26" s="77">
        <f t="shared" si="26"/>
        <v>0</v>
      </c>
      <c r="BU26" s="77">
        <f t="shared" ref="BU26:CC26" si="27">SUM(BU175,BU177:BU178,BU191:BU192,BU198:BU201,BU203,BU205)</f>
        <v>0</v>
      </c>
      <c r="BV26" s="77">
        <f t="shared" si="27"/>
        <v>0</v>
      </c>
      <c r="BW26" s="77">
        <f t="shared" si="27"/>
        <v>0</v>
      </c>
      <c r="BX26" s="77">
        <f t="shared" si="27"/>
        <v>0</v>
      </c>
      <c r="BY26" s="77">
        <f t="shared" si="27"/>
        <v>0</v>
      </c>
      <c r="BZ26" s="77">
        <f t="shared" si="27"/>
        <v>0</v>
      </c>
      <c r="CA26" s="77">
        <f t="shared" si="27"/>
        <v>0</v>
      </c>
      <c r="CB26" s="77">
        <f t="shared" si="27"/>
        <v>0</v>
      </c>
      <c r="CC26" s="155">
        <f t="shared" si="27"/>
        <v>166666.6</v>
      </c>
    </row>
    <row r="27" spans="2:82">
      <c r="B27" s="148"/>
      <c r="G27" s="132"/>
      <c r="H27" s="150"/>
      <c r="CC27" s="29"/>
    </row>
    <row r="28" spans="2:82">
      <c r="B28" s="53" t="s">
        <v>47</v>
      </c>
      <c r="C28" s="54" t="s">
        <v>48</v>
      </c>
      <c r="D28" s="70"/>
      <c r="E28" s="70"/>
      <c r="F28" s="228"/>
      <c r="G28" s="169">
        <f>+SUM(G29,G49,G57,G76,G79,G81)</f>
        <v>500000</v>
      </c>
      <c r="H28" s="123">
        <f t="shared" ref="H28:AL28" si="28">+SUM(H29,H49,H57,H76,H79,H81)</f>
        <v>0</v>
      </c>
      <c r="I28" s="20">
        <f t="shared" si="28"/>
        <v>0</v>
      </c>
      <c r="J28" s="123">
        <f t="shared" si="28"/>
        <v>0</v>
      </c>
      <c r="K28" s="19">
        <f t="shared" si="28"/>
        <v>0</v>
      </c>
      <c r="L28" s="19">
        <f t="shared" si="28"/>
        <v>0</v>
      </c>
      <c r="M28" s="19">
        <f t="shared" si="28"/>
        <v>0</v>
      </c>
      <c r="N28" s="19">
        <f t="shared" si="28"/>
        <v>0</v>
      </c>
      <c r="O28" s="19">
        <f t="shared" si="28"/>
        <v>0</v>
      </c>
      <c r="P28" s="19">
        <f t="shared" si="28"/>
        <v>0</v>
      </c>
      <c r="Q28" s="19">
        <f t="shared" si="28"/>
        <v>0</v>
      </c>
      <c r="R28" s="19">
        <f t="shared" si="28"/>
        <v>0</v>
      </c>
      <c r="S28" s="19">
        <f t="shared" si="28"/>
        <v>0</v>
      </c>
      <c r="T28" s="19">
        <f t="shared" si="28"/>
        <v>0</v>
      </c>
      <c r="U28" s="20">
        <f t="shared" si="28"/>
        <v>0</v>
      </c>
      <c r="V28" s="21">
        <f t="shared" si="28"/>
        <v>0</v>
      </c>
      <c r="W28" s="19">
        <f t="shared" si="28"/>
        <v>0</v>
      </c>
      <c r="X28" s="19">
        <f t="shared" si="28"/>
        <v>0</v>
      </c>
      <c r="Y28" s="19">
        <f t="shared" si="28"/>
        <v>0</v>
      </c>
      <c r="Z28" s="19">
        <f t="shared" si="28"/>
        <v>0</v>
      </c>
      <c r="AA28" s="19">
        <f t="shared" si="28"/>
        <v>0</v>
      </c>
      <c r="AB28" s="19">
        <f t="shared" si="28"/>
        <v>0</v>
      </c>
      <c r="AC28" s="19">
        <f t="shared" si="28"/>
        <v>0</v>
      </c>
      <c r="AD28" s="19">
        <f t="shared" si="28"/>
        <v>0</v>
      </c>
      <c r="AE28" s="19">
        <f t="shared" si="28"/>
        <v>0</v>
      </c>
      <c r="AF28" s="19">
        <f t="shared" si="28"/>
        <v>0</v>
      </c>
      <c r="AG28" s="20">
        <f t="shared" si="28"/>
        <v>100000</v>
      </c>
      <c r="AH28" s="21">
        <f t="shared" si="28"/>
        <v>0</v>
      </c>
      <c r="AI28" s="19">
        <f t="shared" si="28"/>
        <v>0</v>
      </c>
      <c r="AJ28" s="19">
        <f t="shared" si="28"/>
        <v>0</v>
      </c>
      <c r="AK28" s="19">
        <f t="shared" si="28"/>
        <v>0</v>
      </c>
      <c r="AL28" s="19">
        <f t="shared" si="28"/>
        <v>0</v>
      </c>
      <c r="AM28" s="19">
        <f t="shared" ref="AM28:BR28" si="29">+SUM(AM29,AM49,AM57,AM76,AM79,AM81)</f>
        <v>0</v>
      </c>
      <c r="AN28" s="19">
        <f t="shared" si="29"/>
        <v>0</v>
      </c>
      <c r="AO28" s="19">
        <f t="shared" si="29"/>
        <v>0</v>
      </c>
      <c r="AP28" s="19">
        <f t="shared" si="29"/>
        <v>0</v>
      </c>
      <c r="AQ28" s="19">
        <f t="shared" si="29"/>
        <v>0</v>
      </c>
      <c r="AR28" s="19">
        <f t="shared" si="29"/>
        <v>0</v>
      </c>
      <c r="AS28" s="20">
        <f t="shared" si="29"/>
        <v>100000</v>
      </c>
      <c r="AT28" s="21">
        <f t="shared" si="29"/>
        <v>0</v>
      </c>
      <c r="AU28" s="19">
        <f t="shared" si="29"/>
        <v>0</v>
      </c>
      <c r="AV28" s="19">
        <f t="shared" si="29"/>
        <v>0</v>
      </c>
      <c r="AW28" s="19">
        <f t="shared" si="29"/>
        <v>0</v>
      </c>
      <c r="AX28" s="19">
        <f t="shared" si="29"/>
        <v>0</v>
      </c>
      <c r="AY28" s="19">
        <f t="shared" si="29"/>
        <v>0</v>
      </c>
      <c r="AZ28" s="19">
        <f t="shared" si="29"/>
        <v>0</v>
      </c>
      <c r="BA28" s="19">
        <f t="shared" si="29"/>
        <v>0</v>
      </c>
      <c r="BB28" s="19">
        <f t="shared" si="29"/>
        <v>0</v>
      </c>
      <c r="BC28" s="19">
        <f t="shared" si="29"/>
        <v>0</v>
      </c>
      <c r="BD28" s="19">
        <f t="shared" si="29"/>
        <v>0</v>
      </c>
      <c r="BE28" s="20">
        <f t="shared" si="29"/>
        <v>100000</v>
      </c>
      <c r="BF28" s="21">
        <f t="shared" si="29"/>
        <v>0</v>
      </c>
      <c r="BG28" s="19">
        <f t="shared" si="29"/>
        <v>0</v>
      </c>
      <c r="BH28" s="19">
        <f t="shared" si="29"/>
        <v>0</v>
      </c>
      <c r="BI28" s="19">
        <f t="shared" si="29"/>
        <v>0</v>
      </c>
      <c r="BJ28" s="19">
        <f t="shared" si="29"/>
        <v>0</v>
      </c>
      <c r="BK28" s="19">
        <f t="shared" si="29"/>
        <v>0</v>
      </c>
      <c r="BL28" s="19">
        <f t="shared" si="29"/>
        <v>0</v>
      </c>
      <c r="BM28" s="19">
        <f t="shared" si="29"/>
        <v>0</v>
      </c>
      <c r="BN28" s="19">
        <f t="shared" si="29"/>
        <v>0</v>
      </c>
      <c r="BO28" s="19">
        <f t="shared" si="29"/>
        <v>0</v>
      </c>
      <c r="BP28" s="19">
        <f t="shared" si="29"/>
        <v>0</v>
      </c>
      <c r="BQ28" s="20">
        <f t="shared" si="29"/>
        <v>100000</v>
      </c>
      <c r="BR28" s="21">
        <f t="shared" si="29"/>
        <v>0</v>
      </c>
      <c r="BS28" s="19">
        <f t="shared" ref="BS28:CC28" si="30">+SUM(BS29,BS49,BS57,BS76,BS79,BS81)</f>
        <v>0</v>
      </c>
      <c r="BT28" s="19">
        <f t="shared" si="30"/>
        <v>0</v>
      </c>
      <c r="BU28" s="19">
        <f t="shared" si="30"/>
        <v>0</v>
      </c>
      <c r="BV28" s="19">
        <f t="shared" si="30"/>
        <v>0</v>
      </c>
      <c r="BW28" s="19">
        <f t="shared" si="30"/>
        <v>0</v>
      </c>
      <c r="BX28" s="19">
        <f t="shared" si="30"/>
        <v>0</v>
      </c>
      <c r="BY28" s="19">
        <f t="shared" si="30"/>
        <v>0</v>
      </c>
      <c r="BZ28" s="19">
        <f t="shared" si="30"/>
        <v>0</v>
      </c>
      <c r="CA28" s="19">
        <f t="shared" si="30"/>
        <v>0</v>
      </c>
      <c r="CB28" s="19">
        <f t="shared" si="30"/>
        <v>0</v>
      </c>
      <c r="CC28" s="20">
        <f t="shared" si="30"/>
        <v>100000</v>
      </c>
    </row>
    <row r="29" spans="2:82">
      <c r="B29" s="55" t="s">
        <v>49</v>
      </c>
      <c r="C29" s="56" t="s">
        <v>50</v>
      </c>
      <c r="D29" s="71"/>
      <c r="E29" s="71"/>
      <c r="F29" s="229"/>
      <c r="G29" s="169">
        <f>SUM(G30:G48)</f>
        <v>0</v>
      </c>
      <c r="H29" s="123">
        <f>SUM(H30:H48)</f>
        <v>0</v>
      </c>
      <c r="I29" s="20">
        <f>SUM(I30:I48)</f>
        <v>0</v>
      </c>
      <c r="J29" s="123">
        <f>SUM(J30:J48)</f>
        <v>0</v>
      </c>
      <c r="K29" s="19">
        <f t="shared" ref="K29:BV29" si="31">SUM(K30:K48)</f>
        <v>0</v>
      </c>
      <c r="L29" s="19">
        <f t="shared" si="31"/>
        <v>0</v>
      </c>
      <c r="M29" s="19">
        <f t="shared" si="31"/>
        <v>0</v>
      </c>
      <c r="N29" s="19">
        <f t="shared" si="31"/>
        <v>0</v>
      </c>
      <c r="O29" s="19">
        <f t="shared" si="31"/>
        <v>0</v>
      </c>
      <c r="P29" s="19">
        <f t="shared" si="31"/>
        <v>0</v>
      </c>
      <c r="Q29" s="19">
        <f t="shared" si="31"/>
        <v>0</v>
      </c>
      <c r="R29" s="19">
        <f t="shared" si="31"/>
        <v>0</v>
      </c>
      <c r="S29" s="19">
        <f t="shared" si="31"/>
        <v>0</v>
      </c>
      <c r="T29" s="19">
        <f t="shared" si="31"/>
        <v>0</v>
      </c>
      <c r="U29" s="20">
        <f t="shared" si="31"/>
        <v>0</v>
      </c>
      <c r="V29" s="21">
        <f t="shared" si="31"/>
        <v>0</v>
      </c>
      <c r="W29" s="19">
        <f t="shared" si="31"/>
        <v>0</v>
      </c>
      <c r="X29" s="19">
        <f t="shared" si="31"/>
        <v>0</v>
      </c>
      <c r="Y29" s="19">
        <f t="shared" si="31"/>
        <v>0</v>
      </c>
      <c r="Z29" s="19">
        <f t="shared" si="31"/>
        <v>0</v>
      </c>
      <c r="AA29" s="19">
        <f t="shared" si="31"/>
        <v>0</v>
      </c>
      <c r="AB29" s="19">
        <f t="shared" si="31"/>
        <v>0</v>
      </c>
      <c r="AC29" s="19">
        <f t="shared" si="31"/>
        <v>0</v>
      </c>
      <c r="AD29" s="19">
        <f t="shared" si="31"/>
        <v>0</v>
      </c>
      <c r="AE29" s="19">
        <f t="shared" si="31"/>
        <v>0</v>
      </c>
      <c r="AF29" s="19">
        <f t="shared" si="31"/>
        <v>0</v>
      </c>
      <c r="AG29" s="20">
        <f t="shared" si="31"/>
        <v>0</v>
      </c>
      <c r="AH29" s="21">
        <f t="shared" si="31"/>
        <v>0</v>
      </c>
      <c r="AI29" s="19">
        <f t="shared" si="31"/>
        <v>0</v>
      </c>
      <c r="AJ29" s="19">
        <f t="shared" si="31"/>
        <v>0</v>
      </c>
      <c r="AK29" s="19">
        <f t="shared" si="31"/>
        <v>0</v>
      </c>
      <c r="AL29" s="19">
        <f t="shared" si="31"/>
        <v>0</v>
      </c>
      <c r="AM29" s="19">
        <f t="shared" si="31"/>
        <v>0</v>
      </c>
      <c r="AN29" s="19">
        <f t="shared" si="31"/>
        <v>0</v>
      </c>
      <c r="AO29" s="19">
        <f t="shared" si="31"/>
        <v>0</v>
      </c>
      <c r="AP29" s="19">
        <f t="shared" si="31"/>
        <v>0</v>
      </c>
      <c r="AQ29" s="19">
        <f t="shared" si="31"/>
        <v>0</v>
      </c>
      <c r="AR29" s="19">
        <f t="shared" si="31"/>
        <v>0</v>
      </c>
      <c r="AS29" s="20">
        <f t="shared" si="31"/>
        <v>0</v>
      </c>
      <c r="AT29" s="21">
        <f t="shared" si="31"/>
        <v>0</v>
      </c>
      <c r="AU29" s="19">
        <f t="shared" si="31"/>
        <v>0</v>
      </c>
      <c r="AV29" s="19">
        <f t="shared" si="31"/>
        <v>0</v>
      </c>
      <c r="AW29" s="19">
        <f t="shared" si="31"/>
        <v>0</v>
      </c>
      <c r="AX29" s="19">
        <f t="shared" si="31"/>
        <v>0</v>
      </c>
      <c r="AY29" s="19">
        <f t="shared" si="31"/>
        <v>0</v>
      </c>
      <c r="AZ29" s="19">
        <f t="shared" si="31"/>
        <v>0</v>
      </c>
      <c r="BA29" s="19">
        <f t="shared" si="31"/>
        <v>0</v>
      </c>
      <c r="BB29" s="19">
        <f t="shared" si="31"/>
        <v>0</v>
      </c>
      <c r="BC29" s="19">
        <f t="shared" si="31"/>
        <v>0</v>
      </c>
      <c r="BD29" s="19">
        <f t="shared" si="31"/>
        <v>0</v>
      </c>
      <c r="BE29" s="20">
        <f t="shared" si="31"/>
        <v>0</v>
      </c>
      <c r="BF29" s="21">
        <f t="shared" si="31"/>
        <v>0</v>
      </c>
      <c r="BG29" s="19">
        <f t="shared" si="31"/>
        <v>0</v>
      </c>
      <c r="BH29" s="19">
        <f t="shared" si="31"/>
        <v>0</v>
      </c>
      <c r="BI29" s="19">
        <f t="shared" si="31"/>
        <v>0</v>
      </c>
      <c r="BJ29" s="19">
        <f t="shared" si="31"/>
        <v>0</v>
      </c>
      <c r="BK29" s="19">
        <f t="shared" si="31"/>
        <v>0</v>
      </c>
      <c r="BL29" s="19">
        <f t="shared" si="31"/>
        <v>0</v>
      </c>
      <c r="BM29" s="19">
        <f t="shared" si="31"/>
        <v>0</v>
      </c>
      <c r="BN29" s="19">
        <f t="shared" si="31"/>
        <v>0</v>
      </c>
      <c r="BO29" s="19">
        <f t="shared" si="31"/>
        <v>0</v>
      </c>
      <c r="BP29" s="19">
        <f t="shared" si="31"/>
        <v>0</v>
      </c>
      <c r="BQ29" s="20">
        <f t="shared" si="31"/>
        <v>0</v>
      </c>
      <c r="BR29" s="21">
        <f t="shared" si="31"/>
        <v>0</v>
      </c>
      <c r="BS29" s="19">
        <f t="shared" si="31"/>
        <v>0</v>
      </c>
      <c r="BT29" s="19">
        <f t="shared" si="31"/>
        <v>0</v>
      </c>
      <c r="BU29" s="19">
        <f t="shared" si="31"/>
        <v>0</v>
      </c>
      <c r="BV29" s="19">
        <f t="shared" si="31"/>
        <v>0</v>
      </c>
      <c r="BW29" s="19">
        <f t="shared" ref="BW29:CC29" si="32">SUM(BW30:BW48)</f>
        <v>0</v>
      </c>
      <c r="BX29" s="19">
        <f t="shared" si="32"/>
        <v>0</v>
      </c>
      <c r="BY29" s="19">
        <f t="shared" si="32"/>
        <v>0</v>
      </c>
      <c r="BZ29" s="19">
        <f t="shared" si="32"/>
        <v>0</v>
      </c>
      <c r="CA29" s="19">
        <f t="shared" si="32"/>
        <v>0</v>
      </c>
      <c r="CB29" s="19">
        <f t="shared" si="32"/>
        <v>0</v>
      </c>
      <c r="CC29" s="20">
        <f t="shared" si="32"/>
        <v>0</v>
      </c>
    </row>
    <row r="30" spans="2:82">
      <c r="B30" s="57" t="s">
        <v>51</v>
      </c>
      <c r="C30" s="58" t="s">
        <v>52</v>
      </c>
      <c r="D30" s="72" t="s">
        <v>53</v>
      </c>
      <c r="E30" s="72">
        <v>72</v>
      </c>
      <c r="F30" s="230"/>
      <c r="G30" s="122">
        <f>+SUM(H30:CC30)</f>
        <v>0</v>
      </c>
      <c r="H30" s="231"/>
      <c r="I30" s="232"/>
      <c r="J30" s="299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1"/>
      <c r="V30" s="302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1"/>
      <c r="AH30" s="302"/>
      <c r="AI30" s="300"/>
      <c r="AJ30" s="300"/>
      <c r="AK30" s="300"/>
      <c r="AL30" s="300"/>
      <c r="AM30" s="300"/>
      <c r="AN30" s="300"/>
      <c r="AO30" s="300"/>
      <c r="AP30" s="300"/>
      <c r="AQ30" s="300"/>
      <c r="AR30" s="300"/>
      <c r="AS30" s="301"/>
      <c r="AT30" s="302"/>
      <c r="AU30" s="300"/>
      <c r="AV30" s="300"/>
      <c r="AW30" s="300"/>
      <c r="AX30" s="300"/>
      <c r="AY30" s="300"/>
      <c r="AZ30" s="300"/>
      <c r="BA30" s="300"/>
      <c r="BB30" s="300"/>
      <c r="BC30" s="300"/>
      <c r="BD30" s="300"/>
      <c r="BE30" s="301"/>
      <c r="BF30" s="302"/>
      <c r="BG30" s="300"/>
      <c r="BH30" s="300"/>
      <c r="BI30" s="300"/>
      <c r="BJ30" s="300"/>
      <c r="BK30" s="300"/>
      <c r="BL30" s="300"/>
      <c r="BM30" s="300"/>
      <c r="BN30" s="300"/>
      <c r="BO30" s="300"/>
      <c r="BP30" s="300"/>
      <c r="BQ30" s="301"/>
      <c r="BR30" s="302"/>
      <c r="BS30" s="300"/>
      <c r="BT30" s="300"/>
      <c r="BU30" s="300"/>
      <c r="BV30" s="300"/>
      <c r="BW30" s="300"/>
      <c r="BX30" s="300"/>
      <c r="BY30" s="300"/>
      <c r="BZ30" s="300"/>
      <c r="CA30" s="300"/>
      <c r="CB30" s="300"/>
      <c r="CC30" s="301"/>
    </row>
    <row r="31" spans="2:82">
      <c r="B31" s="57" t="s">
        <v>54</v>
      </c>
      <c r="C31" s="58" t="s">
        <v>55</v>
      </c>
      <c r="D31" s="72" t="s">
        <v>53</v>
      </c>
      <c r="E31" s="72">
        <v>72</v>
      </c>
      <c r="F31" s="230"/>
      <c r="G31" s="122">
        <f>+SUM(H31:CC31)</f>
        <v>0</v>
      </c>
      <c r="H31" s="231"/>
      <c r="I31" s="232"/>
      <c r="J31" s="299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1"/>
      <c r="V31" s="302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1"/>
      <c r="AH31" s="302"/>
      <c r="AI31" s="300"/>
      <c r="AJ31" s="300"/>
      <c r="AK31" s="300"/>
      <c r="AL31" s="300"/>
      <c r="AM31" s="300"/>
      <c r="AN31" s="300"/>
      <c r="AO31" s="300"/>
      <c r="AP31" s="300"/>
      <c r="AQ31" s="300"/>
      <c r="AR31" s="300"/>
      <c r="AS31" s="301"/>
      <c r="AT31" s="302"/>
      <c r="AU31" s="300"/>
      <c r="AV31" s="300"/>
      <c r="AW31" s="300"/>
      <c r="AX31" s="300"/>
      <c r="AY31" s="300"/>
      <c r="AZ31" s="300"/>
      <c r="BA31" s="300"/>
      <c r="BB31" s="300"/>
      <c r="BC31" s="300"/>
      <c r="BD31" s="300"/>
      <c r="BE31" s="301"/>
      <c r="BF31" s="302"/>
      <c r="BG31" s="300"/>
      <c r="BH31" s="300"/>
      <c r="BI31" s="300"/>
      <c r="BJ31" s="300"/>
      <c r="BK31" s="300"/>
      <c r="BL31" s="300"/>
      <c r="BM31" s="300"/>
      <c r="BN31" s="300"/>
      <c r="BO31" s="300"/>
      <c r="BP31" s="300"/>
      <c r="BQ31" s="301"/>
      <c r="BR31" s="302"/>
      <c r="BS31" s="300"/>
      <c r="BT31" s="300"/>
      <c r="BU31" s="300"/>
      <c r="BV31" s="300"/>
      <c r="BW31" s="300"/>
      <c r="BX31" s="300"/>
      <c r="BY31" s="300"/>
      <c r="BZ31" s="300"/>
      <c r="CA31" s="300"/>
      <c r="CB31" s="300"/>
      <c r="CC31" s="301"/>
    </row>
    <row r="32" spans="2:82">
      <c r="B32" s="57" t="s">
        <v>56</v>
      </c>
      <c r="C32" s="58" t="s">
        <v>57</v>
      </c>
      <c r="D32" s="72" t="s">
        <v>53</v>
      </c>
      <c r="E32" s="72">
        <v>72</v>
      </c>
      <c r="F32" s="230"/>
      <c r="G32" s="122">
        <f t="shared" ref="G32:G41" si="33">+SUM(H32:CC32)</f>
        <v>0</v>
      </c>
      <c r="H32" s="231"/>
      <c r="I32" s="232"/>
      <c r="J32" s="299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1"/>
      <c r="V32" s="302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1"/>
      <c r="AH32" s="302"/>
      <c r="AI32" s="300"/>
      <c r="AJ32" s="300"/>
      <c r="AK32" s="300"/>
      <c r="AL32" s="300"/>
      <c r="AM32" s="300"/>
      <c r="AN32" s="300"/>
      <c r="AO32" s="300"/>
      <c r="AP32" s="300"/>
      <c r="AQ32" s="300"/>
      <c r="AR32" s="300"/>
      <c r="AS32" s="301"/>
      <c r="AT32" s="302"/>
      <c r="AU32" s="300"/>
      <c r="AV32" s="300"/>
      <c r="AW32" s="300"/>
      <c r="AX32" s="300"/>
      <c r="AY32" s="300"/>
      <c r="AZ32" s="300"/>
      <c r="BA32" s="300"/>
      <c r="BB32" s="300"/>
      <c r="BC32" s="300"/>
      <c r="BD32" s="300"/>
      <c r="BE32" s="301"/>
      <c r="BF32" s="302"/>
      <c r="BG32" s="300"/>
      <c r="BH32" s="300"/>
      <c r="BI32" s="300"/>
      <c r="BJ32" s="300"/>
      <c r="BK32" s="300"/>
      <c r="BL32" s="300"/>
      <c r="BM32" s="300"/>
      <c r="BN32" s="300"/>
      <c r="BO32" s="300"/>
      <c r="BP32" s="300"/>
      <c r="BQ32" s="301"/>
      <c r="BR32" s="302"/>
      <c r="BS32" s="300"/>
      <c r="BT32" s="300"/>
      <c r="BU32" s="300"/>
      <c r="BV32" s="300"/>
      <c r="BW32" s="300"/>
      <c r="BX32" s="300"/>
      <c r="BY32" s="300"/>
      <c r="BZ32" s="300"/>
      <c r="CA32" s="300"/>
      <c r="CB32" s="300"/>
      <c r="CC32" s="301"/>
    </row>
    <row r="33" spans="1:81">
      <c r="B33" s="57" t="s">
        <v>58</v>
      </c>
      <c r="C33" s="58" t="s">
        <v>59</v>
      </c>
      <c r="D33" s="72" t="s">
        <v>53</v>
      </c>
      <c r="E33" s="72">
        <v>72</v>
      </c>
      <c r="F33" s="230"/>
      <c r="G33" s="122">
        <f t="shared" si="33"/>
        <v>0</v>
      </c>
      <c r="H33" s="231"/>
      <c r="I33" s="232"/>
      <c r="J33" s="299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1"/>
      <c r="V33" s="302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1"/>
      <c r="AH33" s="302"/>
      <c r="AI33" s="300"/>
      <c r="AJ33" s="300"/>
      <c r="AK33" s="300"/>
      <c r="AL33" s="300"/>
      <c r="AM33" s="300"/>
      <c r="AN33" s="300"/>
      <c r="AO33" s="300"/>
      <c r="AP33" s="300"/>
      <c r="AQ33" s="300"/>
      <c r="AR33" s="300"/>
      <c r="AS33" s="301"/>
      <c r="AT33" s="302"/>
      <c r="AU33" s="300"/>
      <c r="AV33" s="300"/>
      <c r="AW33" s="300"/>
      <c r="AX33" s="300"/>
      <c r="AY33" s="300"/>
      <c r="AZ33" s="300"/>
      <c r="BA33" s="300"/>
      <c r="BB33" s="300"/>
      <c r="BC33" s="300"/>
      <c r="BD33" s="300"/>
      <c r="BE33" s="301"/>
      <c r="BF33" s="302"/>
      <c r="BG33" s="300"/>
      <c r="BH33" s="300"/>
      <c r="BI33" s="300"/>
      <c r="BJ33" s="300"/>
      <c r="BK33" s="300"/>
      <c r="BL33" s="300"/>
      <c r="BM33" s="300"/>
      <c r="BN33" s="300"/>
      <c r="BO33" s="300"/>
      <c r="BP33" s="300"/>
      <c r="BQ33" s="301"/>
      <c r="BR33" s="302"/>
      <c r="BS33" s="300"/>
      <c r="BT33" s="300"/>
      <c r="BU33" s="300"/>
      <c r="BV33" s="300"/>
      <c r="BW33" s="300"/>
      <c r="BX33" s="300"/>
      <c r="BY33" s="300"/>
      <c r="BZ33" s="300"/>
      <c r="CA33" s="300"/>
      <c r="CB33" s="300"/>
      <c r="CC33" s="301"/>
    </row>
    <row r="34" spans="1:81">
      <c r="A34" s="189"/>
      <c r="B34" s="190" t="s">
        <v>60</v>
      </c>
      <c r="C34" s="191" t="s">
        <v>61</v>
      </c>
      <c r="D34" s="192" t="s">
        <v>53</v>
      </c>
      <c r="E34" s="192">
        <v>0</v>
      </c>
      <c r="F34" s="233"/>
      <c r="G34" s="234">
        <f t="shared" si="33"/>
        <v>0</v>
      </c>
      <c r="H34" s="231"/>
      <c r="I34" s="232"/>
      <c r="J34" s="235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7"/>
      <c r="V34" s="238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7"/>
      <c r="AH34" s="238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7"/>
      <c r="AT34" s="238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7"/>
      <c r="BF34" s="238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7"/>
      <c r="BR34" s="238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7"/>
    </row>
    <row r="35" spans="1:81">
      <c r="A35" s="189"/>
      <c r="B35" s="190" t="s">
        <v>62</v>
      </c>
      <c r="C35" s="191" t="s">
        <v>63</v>
      </c>
      <c r="D35" s="192" t="s">
        <v>53</v>
      </c>
      <c r="E35" s="192">
        <v>0</v>
      </c>
      <c r="F35" s="233"/>
      <c r="G35" s="234">
        <f t="shared" si="33"/>
        <v>0</v>
      </c>
      <c r="H35" s="231"/>
      <c r="I35" s="232"/>
      <c r="J35" s="235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7"/>
      <c r="V35" s="238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7"/>
      <c r="AH35" s="238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7"/>
      <c r="AT35" s="238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7"/>
      <c r="BF35" s="238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7"/>
      <c r="BR35" s="238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7"/>
    </row>
    <row r="36" spans="1:81">
      <c r="B36" s="57" t="s">
        <v>64</v>
      </c>
      <c r="C36" s="58" t="s">
        <v>65</v>
      </c>
      <c r="D36" s="72" t="s">
        <v>53</v>
      </c>
      <c r="E36" s="72">
        <v>72</v>
      </c>
      <c r="F36" s="230"/>
      <c r="G36" s="122">
        <f t="shared" si="33"/>
        <v>0</v>
      </c>
      <c r="H36" s="231"/>
      <c r="I36" s="232"/>
      <c r="J36" s="299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1"/>
      <c r="V36" s="302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1"/>
      <c r="AH36" s="302"/>
      <c r="AI36" s="300"/>
      <c r="AJ36" s="300"/>
      <c r="AK36" s="300"/>
      <c r="AL36" s="300"/>
      <c r="AM36" s="300"/>
      <c r="AN36" s="300"/>
      <c r="AO36" s="300"/>
      <c r="AP36" s="300"/>
      <c r="AQ36" s="300"/>
      <c r="AR36" s="300"/>
      <c r="AS36" s="301"/>
      <c r="AT36" s="302"/>
      <c r="AU36" s="300"/>
      <c r="AV36" s="300"/>
      <c r="AW36" s="300"/>
      <c r="AX36" s="300"/>
      <c r="AY36" s="300"/>
      <c r="AZ36" s="300"/>
      <c r="BA36" s="300"/>
      <c r="BB36" s="300"/>
      <c r="BC36" s="300"/>
      <c r="BD36" s="300"/>
      <c r="BE36" s="301"/>
      <c r="BF36" s="302"/>
      <c r="BG36" s="300"/>
      <c r="BH36" s="300"/>
      <c r="BI36" s="300"/>
      <c r="BJ36" s="300"/>
      <c r="BK36" s="300"/>
      <c r="BL36" s="300"/>
      <c r="BM36" s="300"/>
      <c r="BN36" s="300"/>
      <c r="BO36" s="300"/>
      <c r="BP36" s="300"/>
      <c r="BQ36" s="301"/>
      <c r="BR36" s="302"/>
      <c r="BS36" s="300"/>
      <c r="BT36" s="300"/>
      <c r="BU36" s="300"/>
      <c r="BV36" s="300"/>
      <c r="BW36" s="300"/>
      <c r="BX36" s="300"/>
      <c r="BY36" s="300"/>
      <c r="BZ36" s="300"/>
      <c r="CA36" s="300"/>
      <c r="CB36" s="300"/>
      <c r="CC36" s="301"/>
    </row>
    <row r="37" spans="1:81">
      <c r="B37" s="57" t="s">
        <v>66</v>
      </c>
      <c r="C37" s="58" t="s">
        <v>67</v>
      </c>
      <c r="D37" s="72" t="s">
        <v>53</v>
      </c>
      <c r="E37" s="72">
        <v>72</v>
      </c>
      <c r="F37" s="230"/>
      <c r="G37" s="122">
        <f t="shared" si="33"/>
        <v>0</v>
      </c>
      <c r="H37" s="231"/>
      <c r="I37" s="232"/>
      <c r="J37" s="299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1"/>
      <c r="V37" s="302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1"/>
      <c r="AH37" s="302"/>
      <c r="AI37" s="300"/>
      <c r="AJ37" s="300"/>
      <c r="AK37" s="300"/>
      <c r="AL37" s="300"/>
      <c r="AM37" s="300"/>
      <c r="AN37" s="300"/>
      <c r="AO37" s="300"/>
      <c r="AP37" s="300"/>
      <c r="AQ37" s="300"/>
      <c r="AR37" s="300"/>
      <c r="AS37" s="301"/>
      <c r="AT37" s="302"/>
      <c r="AU37" s="300"/>
      <c r="AV37" s="300"/>
      <c r="AW37" s="300"/>
      <c r="AX37" s="300"/>
      <c r="AY37" s="300"/>
      <c r="AZ37" s="300"/>
      <c r="BA37" s="300"/>
      <c r="BB37" s="300"/>
      <c r="BC37" s="300"/>
      <c r="BD37" s="300"/>
      <c r="BE37" s="301"/>
      <c r="BF37" s="302"/>
      <c r="BG37" s="300"/>
      <c r="BH37" s="300"/>
      <c r="BI37" s="300"/>
      <c r="BJ37" s="300"/>
      <c r="BK37" s="300"/>
      <c r="BL37" s="300"/>
      <c r="BM37" s="300"/>
      <c r="BN37" s="300"/>
      <c r="BO37" s="300"/>
      <c r="BP37" s="300"/>
      <c r="BQ37" s="301"/>
      <c r="BR37" s="302"/>
      <c r="BS37" s="300"/>
      <c r="BT37" s="300"/>
      <c r="BU37" s="300"/>
      <c r="BV37" s="300"/>
      <c r="BW37" s="300"/>
      <c r="BX37" s="300"/>
      <c r="BY37" s="300"/>
      <c r="BZ37" s="300"/>
      <c r="CA37" s="300"/>
      <c r="CB37" s="300"/>
      <c r="CC37" s="301"/>
    </row>
    <row r="38" spans="1:81">
      <c r="B38" s="57" t="s">
        <v>68</v>
      </c>
      <c r="C38" s="58" t="s">
        <v>69</v>
      </c>
      <c r="D38" s="72" t="s">
        <v>53</v>
      </c>
      <c r="E38" s="72">
        <v>72</v>
      </c>
      <c r="F38" s="230"/>
      <c r="G38" s="122">
        <f>+SUM(H38:CC38)</f>
        <v>0</v>
      </c>
      <c r="H38" s="231"/>
      <c r="I38" s="232"/>
      <c r="J38" s="299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1"/>
      <c r="V38" s="302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1"/>
      <c r="AH38" s="302"/>
      <c r="AI38" s="300"/>
      <c r="AJ38" s="300"/>
      <c r="AK38" s="300"/>
      <c r="AL38" s="300"/>
      <c r="AM38" s="300"/>
      <c r="AN38" s="300"/>
      <c r="AO38" s="300"/>
      <c r="AP38" s="300"/>
      <c r="AQ38" s="300"/>
      <c r="AR38" s="300"/>
      <c r="AS38" s="301"/>
      <c r="AT38" s="302"/>
      <c r="AU38" s="300"/>
      <c r="AV38" s="300"/>
      <c r="AW38" s="300"/>
      <c r="AX38" s="300"/>
      <c r="AY38" s="300"/>
      <c r="AZ38" s="300"/>
      <c r="BA38" s="300"/>
      <c r="BB38" s="300"/>
      <c r="BC38" s="300"/>
      <c r="BD38" s="300"/>
      <c r="BE38" s="301"/>
      <c r="BF38" s="302"/>
      <c r="BG38" s="300"/>
      <c r="BH38" s="300"/>
      <c r="BI38" s="300"/>
      <c r="BJ38" s="300"/>
      <c r="BK38" s="300"/>
      <c r="BL38" s="300"/>
      <c r="BM38" s="300"/>
      <c r="BN38" s="300"/>
      <c r="BO38" s="300"/>
      <c r="BP38" s="300"/>
      <c r="BQ38" s="301"/>
      <c r="BR38" s="302"/>
      <c r="BS38" s="300"/>
      <c r="BT38" s="300"/>
      <c r="BU38" s="300"/>
      <c r="BV38" s="300"/>
      <c r="BW38" s="300"/>
      <c r="BX38" s="300"/>
      <c r="BY38" s="300"/>
      <c r="BZ38" s="300"/>
      <c r="CA38" s="300"/>
      <c r="CB38" s="300"/>
      <c r="CC38" s="301"/>
    </row>
    <row r="39" spans="1:81">
      <c r="A39" s="189"/>
      <c r="B39" s="190" t="s">
        <v>70</v>
      </c>
      <c r="C39" s="191" t="s">
        <v>71</v>
      </c>
      <c r="D39" s="192" t="s">
        <v>53</v>
      </c>
      <c r="E39" s="192">
        <v>0</v>
      </c>
      <c r="F39" s="233"/>
      <c r="G39" s="234">
        <f t="shared" si="33"/>
        <v>0</v>
      </c>
      <c r="H39" s="231"/>
      <c r="I39" s="232"/>
      <c r="J39" s="235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7"/>
      <c r="V39" s="238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7"/>
      <c r="AH39" s="238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7"/>
      <c r="AT39" s="238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7"/>
      <c r="BF39" s="238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7"/>
      <c r="BR39" s="238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  <c r="CC39" s="237"/>
    </row>
    <row r="40" spans="1:81">
      <c r="A40" s="15">
        <v>6</v>
      </c>
      <c r="B40" s="57" t="s">
        <v>72</v>
      </c>
      <c r="C40" s="58" t="s">
        <v>73</v>
      </c>
      <c r="D40" s="72" t="s">
        <v>128</v>
      </c>
      <c r="E40" s="72">
        <v>1</v>
      </c>
      <c r="F40" s="303"/>
      <c r="G40" s="122">
        <f>+E40*F40</f>
        <v>0</v>
      </c>
      <c r="H40" s="231"/>
      <c r="I40" s="232"/>
      <c r="J40" s="235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7"/>
      <c r="V40" s="238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7"/>
      <c r="AH40" s="238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7"/>
      <c r="AT40" s="238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7"/>
      <c r="BF40" s="238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7"/>
      <c r="BR40" s="238"/>
      <c r="BS40" s="236"/>
      <c r="BT40" s="236"/>
      <c r="BU40" s="236"/>
      <c r="BV40" s="236"/>
      <c r="BW40" s="236"/>
      <c r="BX40" s="236"/>
      <c r="BY40" s="236"/>
      <c r="BZ40" s="236"/>
      <c r="CA40" s="236"/>
      <c r="CB40" s="236"/>
      <c r="CC40" s="237">
        <f t="shared" ref="CC40" si="34">G40-SUM(H40:CB40)</f>
        <v>0</v>
      </c>
    </row>
    <row r="41" spans="1:81">
      <c r="A41" s="189"/>
      <c r="B41" s="190" t="s">
        <v>74</v>
      </c>
      <c r="C41" s="191" t="s">
        <v>75</v>
      </c>
      <c r="D41" s="192" t="s">
        <v>53</v>
      </c>
      <c r="E41" s="192">
        <v>0</v>
      </c>
      <c r="F41" s="233"/>
      <c r="G41" s="234">
        <f t="shared" si="33"/>
        <v>0</v>
      </c>
      <c r="H41" s="231"/>
      <c r="I41" s="232"/>
      <c r="J41" s="235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7"/>
      <c r="V41" s="238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7"/>
      <c r="AH41" s="238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7"/>
      <c r="AT41" s="238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7"/>
      <c r="BF41" s="238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7"/>
      <c r="BR41" s="238"/>
      <c r="BS41" s="236"/>
      <c r="BT41" s="236"/>
      <c r="BU41" s="236"/>
      <c r="BV41" s="236"/>
      <c r="BW41" s="236"/>
      <c r="BX41" s="236"/>
      <c r="BY41" s="236"/>
      <c r="BZ41" s="236"/>
      <c r="CA41" s="236"/>
      <c r="CB41" s="236"/>
      <c r="CC41" s="237"/>
    </row>
    <row r="42" spans="1:81">
      <c r="B42" s="57" t="s">
        <v>76</v>
      </c>
      <c r="C42" s="58" t="s">
        <v>77</v>
      </c>
      <c r="D42" s="72" t="s">
        <v>53</v>
      </c>
      <c r="E42" s="72">
        <v>72</v>
      </c>
      <c r="F42" s="230"/>
      <c r="G42" s="122">
        <f>+SUM(H42:CC42)</f>
        <v>0</v>
      </c>
      <c r="H42" s="231"/>
      <c r="I42" s="232"/>
      <c r="J42" s="299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1"/>
      <c r="V42" s="302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1"/>
      <c r="AH42" s="302"/>
      <c r="AI42" s="300"/>
      <c r="AJ42" s="300"/>
      <c r="AK42" s="300"/>
      <c r="AL42" s="300"/>
      <c r="AM42" s="300"/>
      <c r="AN42" s="300"/>
      <c r="AO42" s="300"/>
      <c r="AP42" s="300"/>
      <c r="AQ42" s="300"/>
      <c r="AR42" s="300"/>
      <c r="AS42" s="301"/>
      <c r="AT42" s="302"/>
      <c r="AU42" s="300"/>
      <c r="AV42" s="300"/>
      <c r="AW42" s="300"/>
      <c r="AX42" s="300"/>
      <c r="AY42" s="300"/>
      <c r="AZ42" s="300"/>
      <c r="BA42" s="300"/>
      <c r="BB42" s="300"/>
      <c r="BC42" s="300"/>
      <c r="BD42" s="300"/>
      <c r="BE42" s="301"/>
      <c r="BF42" s="302"/>
      <c r="BG42" s="300"/>
      <c r="BH42" s="300"/>
      <c r="BI42" s="300"/>
      <c r="BJ42" s="300"/>
      <c r="BK42" s="300"/>
      <c r="BL42" s="300"/>
      <c r="BM42" s="300"/>
      <c r="BN42" s="300"/>
      <c r="BO42" s="300"/>
      <c r="BP42" s="300"/>
      <c r="BQ42" s="301"/>
      <c r="BR42" s="302"/>
      <c r="BS42" s="300"/>
      <c r="BT42" s="300"/>
      <c r="BU42" s="300"/>
      <c r="BV42" s="300"/>
      <c r="BW42" s="300"/>
      <c r="BX42" s="300"/>
      <c r="BY42" s="300"/>
      <c r="BZ42" s="300"/>
      <c r="CA42" s="300"/>
      <c r="CB42" s="300"/>
      <c r="CC42" s="301"/>
    </row>
    <row r="43" spans="1:81">
      <c r="B43" s="57" t="s">
        <v>78</v>
      </c>
      <c r="C43" s="58" t="s">
        <v>79</v>
      </c>
      <c r="D43" s="72" t="s">
        <v>53</v>
      </c>
      <c r="E43" s="72">
        <v>72</v>
      </c>
      <c r="F43" s="230"/>
      <c r="G43" s="122">
        <f t="shared" ref="G43:G48" si="35">+SUM(H43:CC43)</f>
        <v>0</v>
      </c>
      <c r="H43" s="231"/>
      <c r="I43" s="232"/>
      <c r="J43" s="299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1"/>
      <c r="V43" s="302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1"/>
      <c r="AH43" s="302"/>
      <c r="AI43" s="300"/>
      <c r="AJ43" s="300"/>
      <c r="AK43" s="300"/>
      <c r="AL43" s="300"/>
      <c r="AM43" s="300"/>
      <c r="AN43" s="300"/>
      <c r="AO43" s="300"/>
      <c r="AP43" s="300"/>
      <c r="AQ43" s="300"/>
      <c r="AR43" s="300"/>
      <c r="AS43" s="301"/>
      <c r="AT43" s="302"/>
      <c r="AU43" s="300"/>
      <c r="AV43" s="300"/>
      <c r="AW43" s="300"/>
      <c r="AX43" s="300"/>
      <c r="AY43" s="300"/>
      <c r="AZ43" s="300"/>
      <c r="BA43" s="300"/>
      <c r="BB43" s="300"/>
      <c r="BC43" s="300"/>
      <c r="BD43" s="300"/>
      <c r="BE43" s="301"/>
      <c r="BF43" s="302"/>
      <c r="BG43" s="300"/>
      <c r="BH43" s="300"/>
      <c r="BI43" s="300"/>
      <c r="BJ43" s="300"/>
      <c r="BK43" s="300"/>
      <c r="BL43" s="300"/>
      <c r="BM43" s="300"/>
      <c r="BN43" s="300"/>
      <c r="BO43" s="300"/>
      <c r="BP43" s="300"/>
      <c r="BQ43" s="301"/>
      <c r="BR43" s="302"/>
      <c r="BS43" s="300"/>
      <c r="BT43" s="300"/>
      <c r="BU43" s="300"/>
      <c r="BV43" s="300"/>
      <c r="BW43" s="300"/>
      <c r="BX43" s="300"/>
      <c r="BY43" s="300"/>
      <c r="BZ43" s="300"/>
      <c r="CA43" s="300"/>
      <c r="CB43" s="300"/>
      <c r="CC43" s="301"/>
    </row>
    <row r="44" spans="1:81">
      <c r="B44" s="57" t="s">
        <v>80</v>
      </c>
      <c r="C44" s="58" t="s">
        <v>81</v>
      </c>
      <c r="D44" s="72" t="s">
        <v>53</v>
      </c>
      <c r="E44" s="72">
        <v>72</v>
      </c>
      <c r="F44" s="230"/>
      <c r="G44" s="122">
        <f t="shared" si="35"/>
        <v>0</v>
      </c>
      <c r="H44" s="231"/>
      <c r="I44" s="232"/>
      <c r="J44" s="299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1"/>
      <c r="V44" s="302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1"/>
      <c r="AH44" s="302"/>
      <c r="AI44" s="300"/>
      <c r="AJ44" s="300"/>
      <c r="AK44" s="300"/>
      <c r="AL44" s="300"/>
      <c r="AM44" s="300"/>
      <c r="AN44" s="300"/>
      <c r="AO44" s="300"/>
      <c r="AP44" s="300"/>
      <c r="AQ44" s="300"/>
      <c r="AR44" s="300"/>
      <c r="AS44" s="301"/>
      <c r="AT44" s="302"/>
      <c r="AU44" s="300"/>
      <c r="AV44" s="300"/>
      <c r="AW44" s="300"/>
      <c r="AX44" s="300"/>
      <c r="AY44" s="300"/>
      <c r="AZ44" s="300"/>
      <c r="BA44" s="300"/>
      <c r="BB44" s="300"/>
      <c r="BC44" s="300"/>
      <c r="BD44" s="300"/>
      <c r="BE44" s="301"/>
      <c r="BF44" s="302"/>
      <c r="BG44" s="300"/>
      <c r="BH44" s="300"/>
      <c r="BI44" s="300"/>
      <c r="BJ44" s="300"/>
      <c r="BK44" s="300"/>
      <c r="BL44" s="300"/>
      <c r="BM44" s="300"/>
      <c r="BN44" s="300"/>
      <c r="BO44" s="300"/>
      <c r="BP44" s="300"/>
      <c r="BQ44" s="301"/>
      <c r="BR44" s="302"/>
      <c r="BS44" s="300"/>
      <c r="BT44" s="300"/>
      <c r="BU44" s="300"/>
      <c r="BV44" s="300"/>
      <c r="BW44" s="300"/>
      <c r="BX44" s="300"/>
      <c r="BY44" s="300"/>
      <c r="BZ44" s="300"/>
      <c r="CA44" s="300"/>
      <c r="CB44" s="300"/>
      <c r="CC44" s="301"/>
    </row>
    <row r="45" spans="1:81">
      <c r="A45" s="189"/>
      <c r="B45" s="190" t="s">
        <v>82</v>
      </c>
      <c r="C45" s="191" t="s">
        <v>83</v>
      </c>
      <c r="D45" s="192" t="s">
        <v>53</v>
      </c>
      <c r="E45" s="192">
        <v>0</v>
      </c>
      <c r="F45" s="233"/>
      <c r="G45" s="234">
        <f t="shared" si="35"/>
        <v>0</v>
      </c>
      <c r="H45" s="231"/>
      <c r="I45" s="232"/>
      <c r="J45" s="235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7"/>
      <c r="V45" s="238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7"/>
      <c r="AH45" s="238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7"/>
      <c r="AT45" s="238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7"/>
      <c r="BF45" s="238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7"/>
      <c r="BR45" s="238"/>
      <c r="BS45" s="236"/>
      <c r="BT45" s="236"/>
      <c r="BU45" s="236"/>
      <c r="BV45" s="236"/>
      <c r="BW45" s="236"/>
      <c r="BX45" s="236"/>
      <c r="BY45" s="236"/>
      <c r="BZ45" s="236"/>
      <c r="CA45" s="236"/>
      <c r="CB45" s="236"/>
      <c r="CC45" s="237"/>
    </row>
    <row r="46" spans="1:81">
      <c r="A46" s="189"/>
      <c r="B46" s="190" t="s">
        <v>84</v>
      </c>
      <c r="C46" s="191" t="s">
        <v>85</v>
      </c>
      <c r="D46" s="192" t="s">
        <v>53</v>
      </c>
      <c r="E46" s="192">
        <v>0</v>
      </c>
      <c r="F46" s="233"/>
      <c r="G46" s="234">
        <f t="shared" si="35"/>
        <v>0</v>
      </c>
      <c r="H46" s="231"/>
      <c r="I46" s="232"/>
      <c r="J46" s="235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7"/>
      <c r="V46" s="238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7"/>
      <c r="AH46" s="238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7"/>
      <c r="AT46" s="238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7"/>
      <c r="BF46" s="238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7"/>
      <c r="BR46" s="238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7"/>
    </row>
    <row r="47" spans="1:81">
      <c r="A47" s="189"/>
      <c r="B47" s="190" t="s">
        <v>86</v>
      </c>
      <c r="C47" s="191" t="s">
        <v>87</v>
      </c>
      <c r="D47" s="192" t="s">
        <v>53</v>
      </c>
      <c r="E47" s="192">
        <v>0</v>
      </c>
      <c r="F47" s="233"/>
      <c r="G47" s="234">
        <f t="shared" si="35"/>
        <v>0</v>
      </c>
      <c r="H47" s="231"/>
      <c r="I47" s="232"/>
      <c r="J47" s="235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7"/>
      <c r="V47" s="238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7"/>
      <c r="AH47" s="238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7"/>
      <c r="AT47" s="238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7"/>
      <c r="BF47" s="238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7"/>
      <c r="BR47" s="238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7"/>
    </row>
    <row r="48" spans="1:81">
      <c r="A48" s="189"/>
      <c r="B48" s="190" t="s">
        <v>88</v>
      </c>
      <c r="C48" s="191" t="s">
        <v>89</v>
      </c>
      <c r="D48" s="192" t="s">
        <v>53</v>
      </c>
      <c r="E48" s="192">
        <v>0</v>
      </c>
      <c r="F48" s="233"/>
      <c r="G48" s="234">
        <f t="shared" si="35"/>
        <v>0</v>
      </c>
      <c r="H48" s="231"/>
      <c r="I48" s="232"/>
      <c r="J48" s="235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7"/>
      <c r="V48" s="238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7"/>
      <c r="AH48" s="238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7"/>
      <c r="AT48" s="238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7"/>
      <c r="BF48" s="238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7"/>
      <c r="BR48" s="238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7"/>
    </row>
    <row r="49" spans="1:81">
      <c r="B49" s="55" t="s">
        <v>90</v>
      </c>
      <c r="C49" s="56" t="s">
        <v>91</v>
      </c>
      <c r="D49" s="71"/>
      <c r="E49" s="71"/>
      <c r="F49" s="229"/>
      <c r="G49" s="169">
        <f>SUM(G50:G56)</f>
        <v>0</v>
      </c>
      <c r="H49" s="123">
        <f t="shared" ref="H49:BR49" si="36">SUM(H50:H56)</f>
        <v>0</v>
      </c>
      <c r="I49" s="20">
        <f t="shared" si="36"/>
        <v>0</v>
      </c>
      <c r="J49" s="123">
        <f t="shared" si="36"/>
        <v>0</v>
      </c>
      <c r="K49" s="19">
        <f t="shared" si="36"/>
        <v>0</v>
      </c>
      <c r="L49" s="19">
        <f t="shared" si="36"/>
        <v>0</v>
      </c>
      <c r="M49" s="19">
        <f t="shared" si="36"/>
        <v>0</v>
      </c>
      <c r="N49" s="19">
        <f t="shared" si="36"/>
        <v>0</v>
      </c>
      <c r="O49" s="19">
        <f t="shared" si="36"/>
        <v>0</v>
      </c>
      <c r="P49" s="19">
        <f t="shared" si="36"/>
        <v>0</v>
      </c>
      <c r="Q49" s="19">
        <f t="shared" si="36"/>
        <v>0</v>
      </c>
      <c r="R49" s="19">
        <f t="shared" si="36"/>
        <v>0</v>
      </c>
      <c r="S49" s="19">
        <f t="shared" si="36"/>
        <v>0</v>
      </c>
      <c r="T49" s="19">
        <f t="shared" si="36"/>
        <v>0</v>
      </c>
      <c r="U49" s="20">
        <f t="shared" si="36"/>
        <v>0</v>
      </c>
      <c r="V49" s="21">
        <f t="shared" si="36"/>
        <v>0</v>
      </c>
      <c r="W49" s="19">
        <f t="shared" si="36"/>
        <v>0</v>
      </c>
      <c r="X49" s="19">
        <f t="shared" si="36"/>
        <v>0</v>
      </c>
      <c r="Y49" s="19">
        <f t="shared" si="36"/>
        <v>0</v>
      </c>
      <c r="Z49" s="19">
        <f t="shared" si="36"/>
        <v>0</v>
      </c>
      <c r="AA49" s="19">
        <f t="shared" si="36"/>
        <v>0</v>
      </c>
      <c r="AB49" s="19">
        <f t="shared" si="36"/>
        <v>0</v>
      </c>
      <c r="AC49" s="19">
        <f t="shared" si="36"/>
        <v>0</v>
      </c>
      <c r="AD49" s="19">
        <f t="shared" si="36"/>
        <v>0</v>
      </c>
      <c r="AE49" s="19">
        <f t="shared" si="36"/>
        <v>0</v>
      </c>
      <c r="AF49" s="19">
        <f t="shared" si="36"/>
        <v>0</v>
      </c>
      <c r="AG49" s="20">
        <f t="shared" si="36"/>
        <v>0</v>
      </c>
      <c r="AH49" s="21">
        <f t="shared" si="36"/>
        <v>0</v>
      </c>
      <c r="AI49" s="19">
        <f t="shared" si="36"/>
        <v>0</v>
      </c>
      <c r="AJ49" s="19">
        <f t="shared" si="36"/>
        <v>0</v>
      </c>
      <c r="AK49" s="19">
        <f t="shared" si="36"/>
        <v>0</v>
      </c>
      <c r="AL49" s="19">
        <f t="shared" si="36"/>
        <v>0</v>
      </c>
      <c r="AM49" s="19">
        <f t="shared" si="36"/>
        <v>0</v>
      </c>
      <c r="AN49" s="19">
        <f t="shared" si="36"/>
        <v>0</v>
      </c>
      <c r="AO49" s="19">
        <f t="shared" si="36"/>
        <v>0</v>
      </c>
      <c r="AP49" s="19">
        <f t="shared" si="36"/>
        <v>0</v>
      </c>
      <c r="AQ49" s="19">
        <f t="shared" si="36"/>
        <v>0</v>
      </c>
      <c r="AR49" s="19">
        <f t="shared" si="36"/>
        <v>0</v>
      </c>
      <c r="AS49" s="20">
        <f t="shared" si="36"/>
        <v>0</v>
      </c>
      <c r="AT49" s="21">
        <f t="shared" si="36"/>
        <v>0</v>
      </c>
      <c r="AU49" s="19">
        <f t="shared" si="36"/>
        <v>0</v>
      </c>
      <c r="AV49" s="19">
        <f t="shared" si="36"/>
        <v>0</v>
      </c>
      <c r="AW49" s="19">
        <f t="shared" si="36"/>
        <v>0</v>
      </c>
      <c r="AX49" s="19">
        <f t="shared" si="36"/>
        <v>0</v>
      </c>
      <c r="AY49" s="19">
        <f t="shared" si="36"/>
        <v>0</v>
      </c>
      <c r="AZ49" s="19">
        <f t="shared" si="36"/>
        <v>0</v>
      </c>
      <c r="BA49" s="19">
        <f t="shared" si="36"/>
        <v>0</v>
      </c>
      <c r="BB49" s="19">
        <f t="shared" si="36"/>
        <v>0</v>
      </c>
      <c r="BC49" s="19">
        <f t="shared" si="36"/>
        <v>0</v>
      </c>
      <c r="BD49" s="19">
        <f t="shared" si="36"/>
        <v>0</v>
      </c>
      <c r="BE49" s="20">
        <f t="shared" si="36"/>
        <v>0</v>
      </c>
      <c r="BF49" s="21">
        <f t="shared" si="36"/>
        <v>0</v>
      </c>
      <c r="BG49" s="19">
        <f t="shared" si="36"/>
        <v>0</v>
      </c>
      <c r="BH49" s="19">
        <f t="shared" si="36"/>
        <v>0</v>
      </c>
      <c r="BI49" s="19">
        <f t="shared" si="36"/>
        <v>0</v>
      </c>
      <c r="BJ49" s="19">
        <f t="shared" si="36"/>
        <v>0</v>
      </c>
      <c r="BK49" s="19">
        <f t="shared" si="36"/>
        <v>0</v>
      </c>
      <c r="BL49" s="19">
        <f t="shared" si="36"/>
        <v>0</v>
      </c>
      <c r="BM49" s="19">
        <f t="shared" si="36"/>
        <v>0</v>
      </c>
      <c r="BN49" s="19">
        <f t="shared" si="36"/>
        <v>0</v>
      </c>
      <c r="BO49" s="19">
        <f t="shared" si="36"/>
        <v>0</v>
      </c>
      <c r="BP49" s="19">
        <f t="shared" si="36"/>
        <v>0</v>
      </c>
      <c r="BQ49" s="20">
        <f t="shared" si="36"/>
        <v>0</v>
      </c>
      <c r="BR49" s="21">
        <f t="shared" si="36"/>
        <v>0</v>
      </c>
      <c r="BS49" s="19">
        <f t="shared" ref="BS49:CC49" si="37">SUM(BS50:BS56)</f>
        <v>0</v>
      </c>
      <c r="BT49" s="19">
        <f t="shared" si="37"/>
        <v>0</v>
      </c>
      <c r="BU49" s="19">
        <f t="shared" si="37"/>
        <v>0</v>
      </c>
      <c r="BV49" s="19">
        <f t="shared" si="37"/>
        <v>0</v>
      </c>
      <c r="BW49" s="19">
        <f t="shared" si="37"/>
        <v>0</v>
      </c>
      <c r="BX49" s="19">
        <f t="shared" si="37"/>
        <v>0</v>
      </c>
      <c r="BY49" s="19">
        <f t="shared" si="37"/>
        <v>0</v>
      </c>
      <c r="BZ49" s="19">
        <f t="shared" si="37"/>
        <v>0</v>
      </c>
      <c r="CA49" s="19">
        <f t="shared" si="37"/>
        <v>0</v>
      </c>
      <c r="CB49" s="19">
        <f t="shared" si="37"/>
        <v>0</v>
      </c>
      <c r="CC49" s="20">
        <f t="shared" si="37"/>
        <v>0</v>
      </c>
    </row>
    <row r="50" spans="1:81">
      <c r="A50" s="214"/>
      <c r="B50" s="174" t="s">
        <v>92</v>
      </c>
      <c r="C50" s="179" t="s">
        <v>93</v>
      </c>
      <c r="D50" s="72" t="s">
        <v>53</v>
      </c>
      <c r="E50" s="72">
        <v>72</v>
      </c>
      <c r="F50" s="230"/>
      <c r="G50" s="239">
        <f t="shared" ref="G50:G56" si="38">+SUM(H50:CC50)</f>
        <v>0</v>
      </c>
      <c r="H50" s="240"/>
      <c r="I50" s="241"/>
      <c r="J50" s="299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1"/>
      <c r="V50" s="302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1"/>
      <c r="AH50" s="302"/>
      <c r="AI50" s="300"/>
      <c r="AJ50" s="300"/>
      <c r="AK50" s="300"/>
      <c r="AL50" s="300"/>
      <c r="AM50" s="300"/>
      <c r="AN50" s="300"/>
      <c r="AO50" s="300"/>
      <c r="AP50" s="300"/>
      <c r="AQ50" s="300"/>
      <c r="AR50" s="300"/>
      <c r="AS50" s="301"/>
      <c r="AT50" s="302"/>
      <c r="AU50" s="300"/>
      <c r="AV50" s="300"/>
      <c r="AW50" s="300"/>
      <c r="AX50" s="300"/>
      <c r="AY50" s="300"/>
      <c r="AZ50" s="300"/>
      <c r="BA50" s="300"/>
      <c r="BB50" s="300"/>
      <c r="BC50" s="300"/>
      <c r="BD50" s="300"/>
      <c r="BE50" s="301"/>
      <c r="BF50" s="302"/>
      <c r="BG50" s="300"/>
      <c r="BH50" s="300"/>
      <c r="BI50" s="300"/>
      <c r="BJ50" s="300"/>
      <c r="BK50" s="300"/>
      <c r="BL50" s="300"/>
      <c r="BM50" s="300"/>
      <c r="BN50" s="300"/>
      <c r="BO50" s="300"/>
      <c r="BP50" s="300"/>
      <c r="BQ50" s="301"/>
      <c r="BR50" s="302"/>
      <c r="BS50" s="300"/>
      <c r="BT50" s="300"/>
      <c r="BU50" s="300"/>
      <c r="BV50" s="300"/>
      <c r="BW50" s="300"/>
      <c r="BX50" s="300"/>
      <c r="BY50" s="300"/>
      <c r="BZ50" s="300"/>
      <c r="CA50" s="300"/>
      <c r="CB50" s="300"/>
      <c r="CC50" s="301"/>
    </row>
    <row r="51" spans="1:81">
      <c r="A51" s="214"/>
      <c r="B51" s="174" t="s">
        <v>94</v>
      </c>
      <c r="C51" s="175" t="s">
        <v>95</v>
      </c>
      <c r="D51" s="72" t="s">
        <v>53</v>
      </c>
      <c r="E51" s="72">
        <v>72</v>
      </c>
      <c r="F51" s="230"/>
      <c r="G51" s="239">
        <f t="shared" si="38"/>
        <v>0</v>
      </c>
      <c r="H51" s="240"/>
      <c r="I51" s="241"/>
      <c r="J51" s="299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1"/>
      <c r="V51" s="302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1"/>
      <c r="AH51" s="302"/>
      <c r="AI51" s="300"/>
      <c r="AJ51" s="300"/>
      <c r="AK51" s="300"/>
      <c r="AL51" s="300"/>
      <c r="AM51" s="300"/>
      <c r="AN51" s="300"/>
      <c r="AO51" s="300"/>
      <c r="AP51" s="300"/>
      <c r="AQ51" s="300"/>
      <c r="AR51" s="300"/>
      <c r="AS51" s="301"/>
      <c r="AT51" s="302"/>
      <c r="AU51" s="300"/>
      <c r="AV51" s="300"/>
      <c r="AW51" s="300"/>
      <c r="AX51" s="300"/>
      <c r="AY51" s="300"/>
      <c r="AZ51" s="300"/>
      <c r="BA51" s="300"/>
      <c r="BB51" s="300"/>
      <c r="BC51" s="300"/>
      <c r="BD51" s="300"/>
      <c r="BE51" s="301"/>
      <c r="BF51" s="302"/>
      <c r="BG51" s="300"/>
      <c r="BH51" s="300"/>
      <c r="BI51" s="300"/>
      <c r="BJ51" s="300"/>
      <c r="BK51" s="300"/>
      <c r="BL51" s="300"/>
      <c r="BM51" s="300"/>
      <c r="BN51" s="300"/>
      <c r="BO51" s="300"/>
      <c r="BP51" s="300"/>
      <c r="BQ51" s="301"/>
      <c r="BR51" s="302"/>
      <c r="BS51" s="300"/>
      <c r="BT51" s="300"/>
      <c r="BU51" s="300"/>
      <c r="BV51" s="300"/>
      <c r="BW51" s="300"/>
      <c r="BX51" s="300"/>
      <c r="BY51" s="300"/>
      <c r="BZ51" s="300"/>
      <c r="CA51" s="300"/>
      <c r="CB51" s="300"/>
      <c r="CC51" s="301"/>
    </row>
    <row r="52" spans="1:81">
      <c r="A52" s="214"/>
      <c r="B52" s="174" t="s">
        <v>96</v>
      </c>
      <c r="C52" s="175" t="s">
        <v>97</v>
      </c>
      <c r="D52" s="72" t="s">
        <v>53</v>
      </c>
      <c r="E52" s="72">
        <v>72</v>
      </c>
      <c r="F52" s="230"/>
      <c r="G52" s="239">
        <f t="shared" si="38"/>
        <v>0</v>
      </c>
      <c r="H52" s="240"/>
      <c r="I52" s="241"/>
      <c r="J52" s="299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1"/>
      <c r="V52" s="302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1"/>
      <c r="AH52" s="302"/>
      <c r="AI52" s="300"/>
      <c r="AJ52" s="300"/>
      <c r="AK52" s="300"/>
      <c r="AL52" s="300"/>
      <c r="AM52" s="300"/>
      <c r="AN52" s="300"/>
      <c r="AO52" s="300"/>
      <c r="AP52" s="300"/>
      <c r="AQ52" s="300"/>
      <c r="AR52" s="300"/>
      <c r="AS52" s="301"/>
      <c r="AT52" s="302"/>
      <c r="AU52" s="300"/>
      <c r="AV52" s="300"/>
      <c r="AW52" s="300"/>
      <c r="AX52" s="300"/>
      <c r="AY52" s="300"/>
      <c r="AZ52" s="300"/>
      <c r="BA52" s="300"/>
      <c r="BB52" s="300"/>
      <c r="BC52" s="300"/>
      <c r="BD52" s="300"/>
      <c r="BE52" s="301"/>
      <c r="BF52" s="302"/>
      <c r="BG52" s="300"/>
      <c r="BH52" s="300"/>
      <c r="BI52" s="300"/>
      <c r="BJ52" s="300"/>
      <c r="BK52" s="300"/>
      <c r="BL52" s="300"/>
      <c r="BM52" s="300"/>
      <c r="BN52" s="300"/>
      <c r="BO52" s="300"/>
      <c r="BP52" s="300"/>
      <c r="BQ52" s="301"/>
      <c r="BR52" s="302"/>
      <c r="BS52" s="300"/>
      <c r="BT52" s="300"/>
      <c r="BU52" s="300"/>
      <c r="BV52" s="300"/>
      <c r="BW52" s="300"/>
      <c r="BX52" s="300"/>
      <c r="BY52" s="300"/>
      <c r="BZ52" s="300"/>
      <c r="CA52" s="300"/>
      <c r="CB52" s="300"/>
      <c r="CC52" s="301"/>
    </row>
    <row r="53" spans="1:81">
      <c r="A53" s="214"/>
      <c r="B53" s="174" t="s">
        <v>98</v>
      </c>
      <c r="C53" s="175" t="s">
        <v>99</v>
      </c>
      <c r="D53" s="72" t="s">
        <v>53</v>
      </c>
      <c r="E53" s="72">
        <v>72</v>
      </c>
      <c r="F53" s="230"/>
      <c r="G53" s="239">
        <f t="shared" si="38"/>
        <v>0</v>
      </c>
      <c r="H53" s="240"/>
      <c r="I53" s="241"/>
      <c r="J53" s="299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1"/>
      <c r="V53" s="302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1"/>
      <c r="AH53" s="302"/>
      <c r="AI53" s="300"/>
      <c r="AJ53" s="300"/>
      <c r="AK53" s="300"/>
      <c r="AL53" s="300"/>
      <c r="AM53" s="300"/>
      <c r="AN53" s="300"/>
      <c r="AO53" s="300"/>
      <c r="AP53" s="300"/>
      <c r="AQ53" s="300"/>
      <c r="AR53" s="300"/>
      <c r="AS53" s="301"/>
      <c r="AT53" s="302"/>
      <c r="AU53" s="300"/>
      <c r="AV53" s="300"/>
      <c r="AW53" s="300"/>
      <c r="AX53" s="300"/>
      <c r="AY53" s="300"/>
      <c r="AZ53" s="300"/>
      <c r="BA53" s="300"/>
      <c r="BB53" s="300"/>
      <c r="BC53" s="300"/>
      <c r="BD53" s="300"/>
      <c r="BE53" s="301"/>
      <c r="BF53" s="302"/>
      <c r="BG53" s="300"/>
      <c r="BH53" s="300"/>
      <c r="BI53" s="300"/>
      <c r="BJ53" s="300"/>
      <c r="BK53" s="300"/>
      <c r="BL53" s="300"/>
      <c r="BM53" s="300"/>
      <c r="BN53" s="300"/>
      <c r="BO53" s="300"/>
      <c r="BP53" s="300"/>
      <c r="BQ53" s="301"/>
      <c r="BR53" s="302"/>
      <c r="BS53" s="300"/>
      <c r="BT53" s="300"/>
      <c r="BU53" s="300"/>
      <c r="BV53" s="300"/>
      <c r="BW53" s="300"/>
      <c r="BX53" s="300"/>
      <c r="BY53" s="300"/>
      <c r="BZ53" s="300"/>
      <c r="CA53" s="300"/>
      <c r="CB53" s="300"/>
      <c r="CC53" s="301"/>
    </row>
    <row r="54" spans="1:81">
      <c r="A54" s="214"/>
      <c r="B54" s="174" t="s">
        <v>100</v>
      </c>
      <c r="C54" s="175" t="s">
        <v>101</v>
      </c>
      <c r="D54" s="72" t="s">
        <v>53</v>
      </c>
      <c r="E54" s="72">
        <v>72</v>
      </c>
      <c r="F54" s="230"/>
      <c r="G54" s="239">
        <f t="shared" si="38"/>
        <v>0</v>
      </c>
      <c r="H54" s="240"/>
      <c r="I54" s="241"/>
      <c r="J54" s="299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1"/>
      <c r="V54" s="302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1"/>
      <c r="AH54" s="302"/>
      <c r="AI54" s="300"/>
      <c r="AJ54" s="300"/>
      <c r="AK54" s="300"/>
      <c r="AL54" s="300"/>
      <c r="AM54" s="300"/>
      <c r="AN54" s="300"/>
      <c r="AO54" s="300"/>
      <c r="AP54" s="300"/>
      <c r="AQ54" s="300"/>
      <c r="AR54" s="300"/>
      <c r="AS54" s="301"/>
      <c r="AT54" s="302"/>
      <c r="AU54" s="300"/>
      <c r="AV54" s="300"/>
      <c r="AW54" s="300"/>
      <c r="AX54" s="300"/>
      <c r="AY54" s="300"/>
      <c r="AZ54" s="300"/>
      <c r="BA54" s="300"/>
      <c r="BB54" s="300"/>
      <c r="BC54" s="300"/>
      <c r="BD54" s="300"/>
      <c r="BE54" s="301"/>
      <c r="BF54" s="302"/>
      <c r="BG54" s="300"/>
      <c r="BH54" s="300"/>
      <c r="BI54" s="300"/>
      <c r="BJ54" s="300"/>
      <c r="BK54" s="300"/>
      <c r="BL54" s="300"/>
      <c r="BM54" s="300"/>
      <c r="BN54" s="300"/>
      <c r="BO54" s="300"/>
      <c r="BP54" s="300"/>
      <c r="BQ54" s="301"/>
      <c r="BR54" s="302"/>
      <c r="BS54" s="300"/>
      <c r="BT54" s="300"/>
      <c r="BU54" s="300"/>
      <c r="BV54" s="300"/>
      <c r="BW54" s="300"/>
      <c r="BX54" s="300"/>
      <c r="BY54" s="300"/>
      <c r="BZ54" s="300"/>
      <c r="CA54" s="300"/>
      <c r="CB54" s="300"/>
      <c r="CC54" s="301"/>
    </row>
    <row r="55" spans="1:81">
      <c r="A55" s="214"/>
      <c r="B55" s="174" t="s">
        <v>102</v>
      </c>
      <c r="C55" s="175" t="s">
        <v>103</v>
      </c>
      <c r="D55" s="72" t="s">
        <v>53</v>
      </c>
      <c r="E55" s="72">
        <v>72</v>
      </c>
      <c r="F55" s="230"/>
      <c r="G55" s="239">
        <f t="shared" si="38"/>
        <v>0</v>
      </c>
      <c r="H55" s="240"/>
      <c r="I55" s="241"/>
      <c r="J55" s="299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1"/>
      <c r="V55" s="302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1"/>
      <c r="AH55" s="302"/>
      <c r="AI55" s="300"/>
      <c r="AJ55" s="300"/>
      <c r="AK55" s="300"/>
      <c r="AL55" s="300"/>
      <c r="AM55" s="300"/>
      <c r="AN55" s="300"/>
      <c r="AO55" s="300"/>
      <c r="AP55" s="300"/>
      <c r="AQ55" s="300"/>
      <c r="AR55" s="300"/>
      <c r="AS55" s="301"/>
      <c r="AT55" s="302"/>
      <c r="AU55" s="300"/>
      <c r="AV55" s="300"/>
      <c r="AW55" s="300"/>
      <c r="AX55" s="300"/>
      <c r="AY55" s="300"/>
      <c r="AZ55" s="300"/>
      <c r="BA55" s="300"/>
      <c r="BB55" s="300"/>
      <c r="BC55" s="300"/>
      <c r="BD55" s="300"/>
      <c r="BE55" s="301"/>
      <c r="BF55" s="302"/>
      <c r="BG55" s="300"/>
      <c r="BH55" s="300"/>
      <c r="BI55" s="300"/>
      <c r="BJ55" s="300"/>
      <c r="BK55" s="300"/>
      <c r="BL55" s="300"/>
      <c r="BM55" s="300"/>
      <c r="BN55" s="300"/>
      <c r="BO55" s="300"/>
      <c r="BP55" s="300"/>
      <c r="BQ55" s="301"/>
      <c r="BR55" s="302"/>
      <c r="BS55" s="300"/>
      <c r="BT55" s="300"/>
      <c r="BU55" s="300"/>
      <c r="BV55" s="300"/>
      <c r="BW55" s="300"/>
      <c r="BX55" s="300"/>
      <c r="BY55" s="300"/>
      <c r="BZ55" s="300"/>
      <c r="CA55" s="300"/>
      <c r="CB55" s="300"/>
      <c r="CC55" s="301"/>
    </row>
    <row r="56" spans="1:81">
      <c r="B56" s="61" t="s">
        <v>104</v>
      </c>
      <c r="C56" s="62" t="s">
        <v>105</v>
      </c>
      <c r="D56" s="74" t="s">
        <v>53</v>
      </c>
      <c r="E56" s="74">
        <v>72</v>
      </c>
      <c r="F56" s="230"/>
      <c r="G56" s="152">
        <f t="shared" si="38"/>
        <v>0</v>
      </c>
      <c r="H56" s="235"/>
      <c r="I56" s="237"/>
      <c r="J56" s="299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1"/>
      <c r="V56" s="302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1"/>
      <c r="AH56" s="302"/>
      <c r="AI56" s="300"/>
      <c r="AJ56" s="300"/>
      <c r="AK56" s="300"/>
      <c r="AL56" s="300"/>
      <c r="AM56" s="300"/>
      <c r="AN56" s="300"/>
      <c r="AO56" s="300"/>
      <c r="AP56" s="300"/>
      <c r="AQ56" s="300"/>
      <c r="AR56" s="300"/>
      <c r="AS56" s="301"/>
      <c r="AT56" s="302"/>
      <c r="AU56" s="300"/>
      <c r="AV56" s="300"/>
      <c r="AW56" s="300"/>
      <c r="AX56" s="300"/>
      <c r="AY56" s="300"/>
      <c r="AZ56" s="300"/>
      <c r="BA56" s="300"/>
      <c r="BB56" s="300"/>
      <c r="BC56" s="300"/>
      <c r="BD56" s="300"/>
      <c r="BE56" s="301"/>
      <c r="BF56" s="302"/>
      <c r="BG56" s="300"/>
      <c r="BH56" s="300"/>
      <c r="BI56" s="300"/>
      <c r="BJ56" s="300"/>
      <c r="BK56" s="300"/>
      <c r="BL56" s="300"/>
      <c r="BM56" s="300"/>
      <c r="BN56" s="300"/>
      <c r="BO56" s="300"/>
      <c r="BP56" s="300"/>
      <c r="BQ56" s="301"/>
      <c r="BR56" s="302"/>
      <c r="BS56" s="300"/>
      <c r="BT56" s="300"/>
      <c r="BU56" s="300"/>
      <c r="BV56" s="300"/>
      <c r="BW56" s="300"/>
      <c r="BX56" s="300"/>
      <c r="BY56" s="300"/>
      <c r="BZ56" s="300"/>
      <c r="CA56" s="300"/>
      <c r="CB56" s="300"/>
      <c r="CC56" s="301"/>
    </row>
    <row r="57" spans="1:81">
      <c r="B57" s="215" t="s">
        <v>106</v>
      </c>
      <c r="C57" s="216" t="s">
        <v>107</v>
      </c>
      <c r="D57" s="71"/>
      <c r="E57" s="71"/>
      <c r="F57" s="229"/>
      <c r="G57" s="169">
        <f>+SUM(G58)</f>
        <v>0</v>
      </c>
      <c r="H57" s="123">
        <f>+SUM(H58)</f>
        <v>0</v>
      </c>
      <c r="I57" s="20">
        <f t="shared" ref="I57:BT57" si="39">+SUM(I58)</f>
        <v>0</v>
      </c>
      <c r="J57" s="123">
        <f t="shared" si="39"/>
        <v>0</v>
      </c>
      <c r="K57" s="19">
        <f t="shared" si="39"/>
        <v>0</v>
      </c>
      <c r="L57" s="19">
        <f t="shared" si="39"/>
        <v>0</v>
      </c>
      <c r="M57" s="19">
        <f t="shared" si="39"/>
        <v>0</v>
      </c>
      <c r="N57" s="19">
        <f t="shared" si="39"/>
        <v>0</v>
      </c>
      <c r="O57" s="19">
        <f t="shared" si="39"/>
        <v>0</v>
      </c>
      <c r="P57" s="19">
        <f t="shared" si="39"/>
        <v>0</v>
      </c>
      <c r="Q57" s="19">
        <f t="shared" si="39"/>
        <v>0</v>
      </c>
      <c r="R57" s="19">
        <f t="shared" si="39"/>
        <v>0</v>
      </c>
      <c r="S57" s="19">
        <f t="shared" si="39"/>
        <v>0</v>
      </c>
      <c r="T57" s="19">
        <f t="shared" si="39"/>
        <v>0</v>
      </c>
      <c r="U57" s="20">
        <f t="shared" si="39"/>
        <v>0</v>
      </c>
      <c r="V57" s="21">
        <f t="shared" si="39"/>
        <v>0</v>
      </c>
      <c r="W57" s="19">
        <f t="shared" si="39"/>
        <v>0</v>
      </c>
      <c r="X57" s="19">
        <f t="shared" si="39"/>
        <v>0</v>
      </c>
      <c r="Y57" s="19">
        <f t="shared" si="39"/>
        <v>0</v>
      </c>
      <c r="Z57" s="19">
        <f t="shared" si="39"/>
        <v>0</v>
      </c>
      <c r="AA57" s="19">
        <f t="shared" si="39"/>
        <v>0</v>
      </c>
      <c r="AB57" s="19">
        <f t="shared" si="39"/>
        <v>0</v>
      </c>
      <c r="AC57" s="19">
        <f t="shared" si="39"/>
        <v>0</v>
      </c>
      <c r="AD57" s="19">
        <f t="shared" si="39"/>
        <v>0</v>
      </c>
      <c r="AE57" s="19">
        <f t="shared" si="39"/>
        <v>0</v>
      </c>
      <c r="AF57" s="19">
        <f t="shared" si="39"/>
        <v>0</v>
      </c>
      <c r="AG57" s="20">
        <f t="shared" si="39"/>
        <v>0</v>
      </c>
      <c r="AH57" s="21">
        <f t="shared" si="39"/>
        <v>0</v>
      </c>
      <c r="AI57" s="19">
        <f t="shared" si="39"/>
        <v>0</v>
      </c>
      <c r="AJ57" s="19">
        <f t="shared" si="39"/>
        <v>0</v>
      </c>
      <c r="AK57" s="19">
        <f t="shared" si="39"/>
        <v>0</v>
      </c>
      <c r="AL57" s="19">
        <f t="shared" si="39"/>
        <v>0</v>
      </c>
      <c r="AM57" s="19">
        <f t="shared" si="39"/>
        <v>0</v>
      </c>
      <c r="AN57" s="19">
        <f t="shared" si="39"/>
        <v>0</v>
      </c>
      <c r="AO57" s="19">
        <f t="shared" si="39"/>
        <v>0</v>
      </c>
      <c r="AP57" s="19">
        <f t="shared" si="39"/>
        <v>0</v>
      </c>
      <c r="AQ57" s="19">
        <f t="shared" si="39"/>
        <v>0</v>
      </c>
      <c r="AR57" s="19">
        <f t="shared" si="39"/>
        <v>0</v>
      </c>
      <c r="AS57" s="20">
        <f t="shared" si="39"/>
        <v>0</v>
      </c>
      <c r="AT57" s="21">
        <f t="shared" si="39"/>
        <v>0</v>
      </c>
      <c r="AU57" s="19">
        <f t="shared" si="39"/>
        <v>0</v>
      </c>
      <c r="AV57" s="19">
        <f t="shared" si="39"/>
        <v>0</v>
      </c>
      <c r="AW57" s="19">
        <f t="shared" si="39"/>
        <v>0</v>
      </c>
      <c r="AX57" s="19">
        <f t="shared" si="39"/>
        <v>0</v>
      </c>
      <c r="AY57" s="19">
        <f t="shared" si="39"/>
        <v>0</v>
      </c>
      <c r="AZ57" s="19">
        <f t="shared" si="39"/>
        <v>0</v>
      </c>
      <c r="BA57" s="19">
        <f t="shared" si="39"/>
        <v>0</v>
      </c>
      <c r="BB57" s="19">
        <f t="shared" si="39"/>
        <v>0</v>
      </c>
      <c r="BC57" s="19">
        <f t="shared" si="39"/>
        <v>0</v>
      </c>
      <c r="BD57" s="19">
        <f t="shared" si="39"/>
        <v>0</v>
      </c>
      <c r="BE57" s="20">
        <f t="shared" si="39"/>
        <v>0</v>
      </c>
      <c r="BF57" s="21">
        <f t="shared" si="39"/>
        <v>0</v>
      </c>
      <c r="BG57" s="19">
        <f t="shared" si="39"/>
        <v>0</v>
      </c>
      <c r="BH57" s="19">
        <f t="shared" si="39"/>
        <v>0</v>
      </c>
      <c r="BI57" s="19">
        <f t="shared" si="39"/>
        <v>0</v>
      </c>
      <c r="BJ57" s="19">
        <f t="shared" si="39"/>
        <v>0</v>
      </c>
      <c r="BK57" s="19">
        <f t="shared" si="39"/>
        <v>0</v>
      </c>
      <c r="BL57" s="19">
        <f t="shared" si="39"/>
        <v>0</v>
      </c>
      <c r="BM57" s="19">
        <f t="shared" si="39"/>
        <v>0</v>
      </c>
      <c r="BN57" s="19">
        <f t="shared" si="39"/>
        <v>0</v>
      </c>
      <c r="BO57" s="19">
        <f t="shared" si="39"/>
        <v>0</v>
      </c>
      <c r="BP57" s="19">
        <f t="shared" si="39"/>
        <v>0</v>
      </c>
      <c r="BQ57" s="20">
        <f t="shared" si="39"/>
        <v>0</v>
      </c>
      <c r="BR57" s="21">
        <f t="shared" si="39"/>
        <v>0</v>
      </c>
      <c r="BS57" s="19">
        <f t="shared" si="39"/>
        <v>0</v>
      </c>
      <c r="BT57" s="19">
        <f t="shared" si="39"/>
        <v>0</v>
      </c>
      <c r="BU57" s="19">
        <f t="shared" ref="BU57:CC57" si="40">+SUM(BU58)</f>
        <v>0</v>
      </c>
      <c r="BV57" s="19">
        <f t="shared" si="40"/>
        <v>0</v>
      </c>
      <c r="BW57" s="19">
        <f t="shared" si="40"/>
        <v>0</v>
      </c>
      <c r="BX57" s="19">
        <f t="shared" si="40"/>
        <v>0</v>
      </c>
      <c r="BY57" s="19">
        <f t="shared" si="40"/>
        <v>0</v>
      </c>
      <c r="BZ57" s="19">
        <f t="shared" si="40"/>
        <v>0</v>
      </c>
      <c r="CA57" s="19">
        <f t="shared" si="40"/>
        <v>0</v>
      </c>
      <c r="CB57" s="19">
        <f t="shared" si="40"/>
        <v>0</v>
      </c>
      <c r="CC57" s="20">
        <f t="shared" si="40"/>
        <v>0</v>
      </c>
    </row>
    <row r="58" spans="1:81">
      <c r="B58" s="59" t="s">
        <v>108</v>
      </c>
      <c r="C58" s="60" t="s">
        <v>109</v>
      </c>
      <c r="D58" s="73"/>
      <c r="E58" s="73"/>
      <c r="F58" s="242"/>
      <c r="G58" s="170">
        <f>SUM(G59:G75)</f>
        <v>0</v>
      </c>
      <c r="H58" s="131">
        <f t="shared" ref="H58:AL58" si="41">SUM(H59:H75)</f>
        <v>0</v>
      </c>
      <c r="I58" s="23">
        <f t="shared" si="41"/>
        <v>0</v>
      </c>
      <c r="J58" s="131">
        <f t="shared" si="41"/>
        <v>0</v>
      </c>
      <c r="K58" s="22">
        <f t="shared" si="41"/>
        <v>0</v>
      </c>
      <c r="L58" s="22">
        <f t="shared" si="41"/>
        <v>0</v>
      </c>
      <c r="M58" s="22">
        <f>SUM(M59:M75)</f>
        <v>0</v>
      </c>
      <c r="N58" s="22">
        <f t="shared" si="41"/>
        <v>0</v>
      </c>
      <c r="O58" s="22">
        <f t="shared" si="41"/>
        <v>0</v>
      </c>
      <c r="P58" s="22">
        <f t="shared" si="41"/>
        <v>0</v>
      </c>
      <c r="Q58" s="22">
        <f t="shared" si="41"/>
        <v>0</v>
      </c>
      <c r="R58" s="22">
        <f t="shared" si="41"/>
        <v>0</v>
      </c>
      <c r="S58" s="22">
        <f t="shared" si="41"/>
        <v>0</v>
      </c>
      <c r="T58" s="22">
        <f t="shared" si="41"/>
        <v>0</v>
      </c>
      <c r="U58" s="23">
        <f t="shared" si="41"/>
        <v>0</v>
      </c>
      <c r="V58" s="24">
        <f t="shared" si="41"/>
        <v>0</v>
      </c>
      <c r="W58" s="22">
        <f t="shared" si="41"/>
        <v>0</v>
      </c>
      <c r="X58" s="22">
        <f t="shared" si="41"/>
        <v>0</v>
      </c>
      <c r="Y58" s="22">
        <f t="shared" si="41"/>
        <v>0</v>
      </c>
      <c r="Z58" s="22">
        <f t="shared" si="41"/>
        <v>0</v>
      </c>
      <c r="AA58" s="22">
        <f t="shared" si="41"/>
        <v>0</v>
      </c>
      <c r="AB58" s="22">
        <f t="shared" si="41"/>
        <v>0</v>
      </c>
      <c r="AC58" s="22">
        <f t="shared" si="41"/>
        <v>0</v>
      </c>
      <c r="AD58" s="22">
        <f t="shared" si="41"/>
        <v>0</v>
      </c>
      <c r="AE58" s="22">
        <f t="shared" si="41"/>
        <v>0</v>
      </c>
      <c r="AF58" s="22">
        <f t="shared" si="41"/>
        <v>0</v>
      </c>
      <c r="AG58" s="23">
        <f t="shared" si="41"/>
        <v>0</v>
      </c>
      <c r="AH58" s="24">
        <f t="shared" si="41"/>
        <v>0</v>
      </c>
      <c r="AI58" s="22">
        <f t="shared" si="41"/>
        <v>0</v>
      </c>
      <c r="AJ58" s="22">
        <f t="shared" si="41"/>
        <v>0</v>
      </c>
      <c r="AK58" s="22">
        <f t="shared" si="41"/>
        <v>0</v>
      </c>
      <c r="AL58" s="22">
        <f t="shared" si="41"/>
        <v>0</v>
      </c>
      <c r="AM58" s="22">
        <f t="shared" ref="AM58:BR58" si="42">SUM(AM59:AM75)</f>
        <v>0</v>
      </c>
      <c r="AN58" s="22">
        <f t="shared" si="42"/>
        <v>0</v>
      </c>
      <c r="AO58" s="22">
        <f t="shared" si="42"/>
        <v>0</v>
      </c>
      <c r="AP58" s="22">
        <f t="shared" si="42"/>
        <v>0</v>
      </c>
      <c r="AQ58" s="22">
        <f t="shared" si="42"/>
        <v>0</v>
      </c>
      <c r="AR58" s="22">
        <f t="shared" si="42"/>
        <v>0</v>
      </c>
      <c r="AS58" s="23">
        <f t="shared" si="42"/>
        <v>0</v>
      </c>
      <c r="AT58" s="24">
        <f t="shared" si="42"/>
        <v>0</v>
      </c>
      <c r="AU58" s="22">
        <f t="shared" si="42"/>
        <v>0</v>
      </c>
      <c r="AV58" s="22">
        <f t="shared" si="42"/>
        <v>0</v>
      </c>
      <c r="AW58" s="22">
        <f t="shared" si="42"/>
        <v>0</v>
      </c>
      <c r="AX58" s="22">
        <f t="shared" si="42"/>
        <v>0</v>
      </c>
      <c r="AY58" s="22">
        <f t="shared" si="42"/>
        <v>0</v>
      </c>
      <c r="AZ58" s="22">
        <f t="shared" si="42"/>
        <v>0</v>
      </c>
      <c r="BA58" s="22">
        <f t="shared" si="42"/>
        <v>0</v>
      </c>
      <c r="BB58" s="22">
        <f t="shared" si="42"/>
        <v>0</v>
      </c>
      <c r="BC58" s="22">
        <f t="shared" si="42"/>
        <v>0</v>
      </c>
      <c r="BD58" s="22">
        <f t="shared" si="42"/>
        <v>0</v>
      </c>
      <c r="BE58" s="23">
        <f t="shared" si="42"/>
        <v>0</v>
      </c>
      <c r="BF58" s="24">
        <f t="shared" si="42"/>
        <v>0</v>
      </c>
      <c r="BG58" s="22">
        <f t="shared" si="42"/>
        <v>0</v>
      </c>
      <c r="BH58" s="22">
        <f t="shared" si="42"/>
        <v>0</v>
      </c>
      <c r="BI58" s="22">
        <f t="shared" si="42"/>
        <v>0</v>
      </c>
      <c r="BJ58" s="22">
        <f t="shared" si="42"/>
        <v>0</v>
      </c>
      <c r="BK58" s="22">
        <f t="shared" si="42"/>
        <v>0</v>
      </c>
      <c r="BL58" s="22">
        <f t="shared" si="42"/>
        <v>0</v>
      </c>
      <c r="BM58" s="22">
        <f t="shared" si="42"/>
        <v>0</v>
      </c>
      <c r="BN58" s="22">
        <f t="shared" si="42"/>
        <v>0</v>
      </c>
      <c r="BO58" s="22">
        <f t="shared" si="42"/>
        <v>0</v>
      </c>
      <c r="BP58" s="22">
        <f t="shared" si="42"/>
        <v>0</v>
      </c>
      <c r="BQ58" s="23">
        <f t="shared" si="42"/>
        <v>0</v>
      </c>
      <c r="BR58" s="24">
        <f t="shared" si="42"/>
        <v>0</v>
      </c>
      <c r="BS58" s="22">
        <f t="shared" ref="BS58:CC58" si="43">SUM(BS59:BS75)</f>
        <v>0</v>
      </c>
      <c r="BT58" s="22">
        <f t="shared" si="43"/>
        <v>0</v>
      </c>
      <c r="BU58" s="22">
        <f t="shared" si="43"/>
        <v>0</v>
      </c>
      <c r="BV58" s="22">
        <f t="shared" si="43"/>
        <v>0</v>
      </c>
      <c r="BW58" s="22">
        <f t="shared" si="43"/>
        <v>0</v>
      </c>
      <c r="BX58" s="22">
        <f t="shared" si="43"/>
        <v>0</v>
      </c>
      <c r="BY58" s="22">
        <f t="shared" si="43"/>
        <v>0</v>
      </c>
      <c r="BZ58" s="22">
        <f t="shared" si="43"/>
        <v>0</v>
      </c>
      <c r="CA58" s="22">
        <f t="shared" si="43"/>
        <v>0</v>
      </c>
      <c r="CB58" s="22">
        <f t="shared" si="43"/>
        <v>0</v>
      </c>
      <c r="CC58" s="23">
        <f t="shared" si="43"/>
        <v>0</v>
      </c>
    </row>
    <row r="59" spans="1:81">
      <c r="B59" s="57" t="s">
        <v>110</v>
      </c>
      <c r="C59" s="58" t="s">
        <v>111</v>
      </c>
      <c r="D59" s="72" t="s">
        <v>53</v>
      </c>
      <c r="E59" s="72">
        <v>72</v>
      </c>
      <c r="F59" s="230"/>
      <c r="G59" s="122">
        <f t="shared" ref="G59:G65" si="44">+SUM(H59:CC59)</f>
        <v>0</v>
      </c>
      <c r="H59" s="120"/>
      <c r="I59" s="13"/>
      <c r="J59" s="299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1"/>
      <c r="V59" s="302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1"/>
      <c r="AH59" s="302"/>
      <c r="AI59" s="300"/>
      <c r="AJ59" s="300"/>
      <c r="AK59" s="300"/>
      <c r="AL59" s="300"/>
      <c r="AM59" s="300"/>
      <c r="AN59" s="300"/>
      <c r="AO59" s="300"/>
      <c r="AP59" s="300"/>
      <c r="AQ59" s="300"/>
      <c r="AR59" s="300"/>
      <c r="AS59" s="301"/>
      <c r="AT59" s="302"/>
      <c r="AU59" s="300"/>
      <c r="AV59" s="300"/>
      <c r="AW59" s="300"/>
      <c r="AX59" s="300"/>
      <c r="AY59" s="300"/>
      <c r="AZ59" s="300"/>
      <c r="BA59" s="300"/>
      <c r="BB59" s="300"/>
      <c r="BC59" s="300"/>
      <c r="BD59" s="300"/>
      <c r="BE59" s="301"/>
      <c r="BF59" s="302"/>
      <c r="BG59" s="300"/>
      <c r="BH59" s="300"/>
      <c r="BI59" s="300"/>
      <c r="BJ59" s="300"/>
      <c r="BK59" s="300"/>
      <c r="BL59" s="300"/>
      <c r="BM59" s="300"/>
      <c r="BN59" s="300"/>
      <c r="BO59" s="300"/>
      <c r="BP59" s="300"/>
      <c r="BQ59" s="301"/>
      <c r="BR59" s="302"/>
      <c r="BS59" s="300"/>
      <c r="BT59" s="300"/>
      <c r="BU59" s="300"/>
      <c r="BV59" s="300"/>
      <c r="BW59" s="300"/>
      <c r="BX59" s="300"/>
      <c r="BY59" s="300"/>
      <c r="BZ59" s="300"/>
      <c r="CA59" s="300"/>
      <c r="CB59" s="300"/>
      <c r="CC59" s="301"/>
    </row>
    <row r="60" spans="1:81">
      <c r="B60" s="57" t="s">
        <v>112</v>
      </c>
      <c r="C60" s="58" t="s">
        <v>113</v>
      </c>
      <c r="D60" s="72" t="s">
        <v>53</v>
      </c>
      <c r="E60" s="72">
        <v>72</v>
      </c>
      <c r="F60" s="230"/>
      <c r="G60" s="122">
        <f t="shared" si="44"/>
        <v>0</v>
      </c>
      <c r="H60" s="120"/>
      <c r="I60" s="13"/>
      <c r="J60" s="299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1"/>
      <c r="V60" s="302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1"/>
      <c r="AH60" s="302"/>
      <c r="AI60" s="300"/>
      <c r="AJ60" s="300"/>
      <c r="AK60" s="300"/>
      <c r="AL60" s="300"/>
      <c r="AM60" s="300"/>
      <c r="AN60" s="300"/>
      <c r="AO60" s="300"/>
      <c r="AP60" s="300"/>
      <c r="AQ60" s="300"/>
      <c r="AR60" s="300"/>
      <c r="AS60" s="301"/>
      <c r="AT60" s="302"/>
      <c r="AU60" s="300"/>
      <c r="AV60" s="300"/>
      <c r="AW60" s="300"/>
      <c r="AX60" s="300"/>
      <c r="AY60" s="300"/>
      <c r="AZ60" s="300"/>
      <c r="BA60" s="300"/>
      <c r="BB60" s="300"/>
      <c r="BC60" s="300"/>
      <c r="BD60" s="300"/>
      <c r="BE60" s="301"/>
      <c r="BF60" s="302"/>
      <c r="BG60" s="300"/>
      <c r="BH60" s="300"/>
      <c r="BI60" s="300"/>
      <c r="BJ60" s="300"/>
      <c r="BK60" s="300"/>
      <c r="BL60" s="300"/>
      <c r="BM60" s="300"/>
      <c r="BN60" s="300"/>
      <c r="BO60" s="300"/>
      <c r="BP60" s="300"/>
      <c r="BQ60" s="301"/>
      <c r="BR60" s="302"/>
      <c r="BS60" s="300"/>
      <c r="BT60" s="300"/>
      <c r="BU60" s="300"/>
      <c r="BV60" s="300"/>
      <c r="BW60" s="300"/>
      <c r="BX60" s="300"/>
      <c r="BY60" s="300"/>
      <c r="BZ60" s="300"/>
      <c r="CA60" s="300"/>
      <c r="CB60" s="300"/>
      <c r="CC60" s="301"/>
    </row>
    <row r="61" spans="1:81">
      <c r="B61" s="57" t="s">
        <v>114</v>
      </c>
      <c r="C61" s="58" t="s">
        <v>115</v>
      </c>
      <c r="D61" s="72" t="s">
        <v>53</v>
      </c>
      <c r="E61" s="72">
        <v>72</v>
      </c>
      <c r="F61" s="230"/>
      <c r="G61" s="122">
        <f t="shared" si="44"/>
        <v>0</v>
      </c>
      <c r="H61" s="120"/>
      <c r="I61" s="13"/>
      <c r="J61" s="299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1"/>
      <c r="V61" s="302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1"/>
      <c r="AH61" s="302"/>
      <c r="AI61" s="300"/>
      <c r="AJ61" s="300"/>
      <c r="AK61" s="300"/>
      <c r="AL61" s="300"/>
      <c r="AM61" s="300"/>
      <c r="AN61" s="300"/>
      <c r="AO61" s="300"/>
      <c r="AP61" s="300"/>
      <c r="AQ61" s="300"/>
      <c r="AR61" s="300"/>
      <c r="AS61" s="301"/>
      <c r="AT61" s="302"/>
      <c r="AU61" s="300"/>
      <c r="AV61" s="300"/>
      <c r="AW61" s="300"/>
      <c r="AX61" s="300"/>
      <c r="AY61" s="300"/>
      <c r="AZ61" s="300"/>
      <c r="BA61" s="300"/>
      <c r="BB61" s="300"/>
      <c r="BC61" s="300"/>
      <c r="BD61" s="300"/>
      <c r="BE61" s="301"/>
      <c r="BF61" s="302"/>
      <c r="BG61" s="300"/>
      <c r="BH61" s="300"/>
      <c r="BI61" s="300"/>
      <c r="BJ61" s="300"/>
      <c r="BK61" s="300"/>
      <c r="BL61" s="300"/>
      <c r="BM61" s="300"/>
      <c r="BN61" s="300"/>
      <c r="BO61" s="300"/>
      <c r="BP61" s="300"/>
      <c r="BQ61" s="301"/>
      <c r="BR61" s="302"/>
      <c r="BS61" s="300"/>
      <c r="BT61" s="300"/>
      <c r="BU61" s="300"/>
      <c r="BV61" s="300"/>
      <c r="BW61" s="300"/>
      <c r="BX61" s="300"/>
      <c r="BY61" s="300"/>
      <c r="BZ61" s="300"/>
      <c r="CA61" s="300"/>
      <c r="CB61" s="300"/>
      <c r="CC61" s="301"/>
    </row>
    <row r="62" spans="1:81">
      <c r="B62" s="57" t="s">
        <v>116</v>
      </c>
      <c r="C62" s="58" t="s">
        <v>117</v>
      </c>
      <c r="D62" s="72" t="s">
        <v>53</v>
      </c>
      <c r="E62" s="72">
        <v>72</v>
      </c>
      <c r="F62" s="230"/>
      <c r="G62" s="122">
        <f t="shared" si="44"/>
        <v>0</v>
      </c>
      <c r="H62" s="120"/>
      <c r="I62" s="13"/>
      <c r="J62" s="299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1"/>
      <c r="V62" s="302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1"/>
      <c r="AH62" s="302"/>
      <c r="AI62" s="300"/>
      <c r="AJ62" s="300"/>
      <c r="AK62" s="300"/>
      <c r="AL62" s="300"/>
      <c r="AM62" s="300"/>
      <c r="AN62" s="300"/>
      <c r="AO62" s="300"/>
      <c r="AP62" s="300"/>
      <c r="AQ62" s="300"/>
      <c r="AR62" s="300"/>
      <c r="AS62" s="301"/>
      <c r="AT62" s="302"/>
      <c r="AU62" s="300"/>
      <c r="AV62" s="300"/>
      <c r="AW62" s="300"/>
      <c r="AX62" s="300"/>
      <c r="AY62" s="300"/>
      <c r="AZ62" s="300"/>
      <c r="BA62" s="300"/>
      <c r="BB62" s="300"/>
      <c r="BC62" s="300"/>
      <c r="BD62" s="300"/>
      <c r="BE62" s="301"/>
      <c r="BF62" s="302"/>
      <c r="BG62" s="300"/>
      <c r="BH62" s="300"/>
      <c r="BI62" s="300"/>
      <c r="BJ62" s="300"/>
      <c r="BK62" s="300"/>
      <c r="BL62" s="300"/>
      <c r="BM62" s="300"/>
      <c r="BN62" s="300"/>
      <c r="BO62" s="300"/>
      <c r="BP62" s="300"/>
      <c r="BQ62" s="301"/>
      <c r="BR62" s="302"/>
      <c r="BS62" s="300"/>
      <c r="BT62" s="300"/>
      <c r="BU62" s="300"/>
      <c r="BV62" s="300"/>
      <c r="BW62" s="300"/>
      <c r="BX62" s="300"/>
      <c r="BY62" s="300"/>
      <c r="BZ62" s="300"/>
      <c r="CA62" s="300"/>
      <c r="CB62" s="300"/>
      <c r="CC62" s="301"/>
    </row>
    <row r="63" spans="1:81">
      <c r="A63" s="243"/>
      <c r="B63" s="190" t="s">
        <v>118</v>
      </c>
      <c r="C63" s="191" t="s">
        <v>119</v>
      </c>
      <c r="D63" s="192" t="s">
        <v>53</v>
      </c>
      <c r="E63" s="192">
        <v>0</v>
      </c>
      <c r="F63" s="233"/>
      <c r="G63" s="234">
        <f t="shared" si="44"/>
        <v>0</v>
      </c>
      <c r="H63" s="244"/>
      <c r="I63" s="245"/>
      <c r="J63" s="235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7"/>
      <c r="V63" s="238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7"/>
      <c r="AH63" s="238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7"/>
      <c r="AT63" s="238"/>
      <c r="AU63" s="236"/>
      <c r="AV63" s="236"/>
      <c r="AW63" s="236"/>
      <c r="AX63" s="236"/>
      <c r="AY63" s="236"/>
      <c r="AZ63" s="236"/>
      <c r="BA63" s="236"/>
      <c r="BB63" s="236"/>
      <c r="BC63" s="236"/>
      <c r="BD63" s="236"/>
      <c r="BE63" s="237"/>
      <c r="BF63" s="238"/>
      <c r="BG63" s="236"/>
      <c r="BH63" s="236"/>
      <c r="BI63" s="236"/>
      <c r="BJ63" s="236"/>
      <c r="BK63" s="236"/>
      <c r="BL63" s="236"/>
      <c r="BM63" s="236"/>
      <c r="BN63" s="236"/>
      <c r="BO63" s="236"/>
      <c r="BP63" s="236"/>
      <c r="BQ63" s="237"/>
      <c r="BR63" s="238"/>
      <c r="BS63" s="236"/>
      <c r="BT63" s="236"/>
      <c r="BU63" s="236"/>
      <c r="BV63" s="236"/>
      <c r="BW63" s="236"/>
      <c r="BX63" s="236"/>
      <c r="BY63" s="236"/>
      <c r="BZ63" s="236"/>
      <c r="CA63" s="236"/>
      <c r="CB63" s="236"/>
      <c r="CC63" s="237"/>
    </row>
    <row r="64" spans="1:81">
      <c r="A64" s="189"/>
      <c r="B64" s="190" t="s">
        <v>120</v>
      </c>
      <c r="C64" s="191" t="s">
        <v>121</v>
      </c>
      <c r="D64" s="192" t="s">
        <v>53</v>
      </c>
      <c r="E64" s="192">
        <v>0</v>
      </c>
      <c r="F64" s="233"/>
      <c r="G64" s="234">
        <f t="shared" si="44"/>
        <v>0</v>
      </c>
      <c r="H64" s="244"/>
      <c r="I64" s="245"/>
      <c r="J64" s="235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7"/>
      <c r="V64" s="238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7"/>
      <c r="AH64" s="238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7"/>
      <c r="AT64" s="238"/>
      <c r="AU64" s="236"/>
      <c r="AV64" s="236"/>
      <c r="AW64" s="236"/>
      <c r="AX64" s="236"/>
      <c r="AY64" s="236"/>
      <c r="AZ64" s="236"/>
      <c r="BA64" s="236"/>
      <c r="BB64" s="236"/>
      <c r="BC64" s="236"/>
      <c r="BD64" s="236"/>
      <c r="BE64" s="237"/>
      <c r="BF64" s="238"/>
      <c r="BG64" s="236"/>
      <c r="BH64" s="236"/>
      <c r="BI64" s="236"/>
      <c r="BJ64" s="236"/>
      <c r="BK64" s="236"/>
      <c r="BL64" s="236"/>
      <c r="BM64" s="236"/>
      <c r="BN64" s="236"/>
      <c r="BO64" s="236"/>
      <c r="BP64" s="236"/>
      <c r="BQ64" s="237"/>
      <c r="BR64" s="238"/>
      <c r="BS64" s="236"/>
      <c r="BT64" s="236"/>
      <c r="BU64" s="236"/>
      <c r="BV64" s="236"/>
      <c r="BW64" s="236"/>
      <c r="BX64" s="236"/>
      <c r="BY64" s="236"/>
      <c r="BZ64" s="236"/>
      <c r="CA64" s="236"/>
      <c r="CB64" s="236"/>
      <c r="CC64" s="237"/>
    </row>
    <row r="65" spans="1:81">
      <c r="A65" s="189"/>
      <c r="B65" s="190" t="s">
        <v>122</v>
      </c>
      <c r="C65" s="191" t="s">
        <v>123</v>
      </c>
      <c r="D65" s="192" t="s">
        <v>53</v>
      </c>
      <c r="E65" s="192">
        <v>0</v>
      </c>
      <c r="F65" s="233"/>
      <c r="G65" s="234">
        <f t="shared" si="44"/>
        <v>0</v>
      </c>
      <c r="H65" s="244"/>
      <c r="I65" s="245"/>
      <c r="J65" s="235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7"/>
      <c r="V65" s="238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7"/>
      <c r="AH65" s="238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7"/>
      <c r="AT65" s="238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7"/>
      <c r="BF65" s="238"/>
      <c r="BG65" s="236"/>
      <c r="BH65" s="236"/>
      <c r="BI65" s="236"/>
      <c r="BJ65" s="236"/>
      <c r="BK65" s="236"/>
      <c r="BL65" s="236"/>
      <c r="BM65" s="236"/>
      <c r="BN65" s="236"/>
      <c r="BO65" s="236"/>
      <c r="BP65" s="236"/>
      <c r="BQ65" s="237"/>
      <c r="BR65" s="238"/>
      <c r="BS65" s="236"/>
      <c r="BT65" s="236"/>
      <c r="BU65" s="236"/>
      <c r="BV65" s="236"/>
      <c r="BW65" s="236"/>
      <c r="BX65" s="236"/>
      <c r="BY65" s="236"/>
      <c r="BZ65" s="236"/>
      <c r="CA65" s="236"/>
      <c r="CB65" s="236"/>
      <c r="CC65" s="237"/>
    </row>
    <row r="66" spans="1:81">
      <c r="A66" s="15">
        <v>6</v>
      </c>
      <c r="B66" s="64" t="s">
        <v>124</v>
      </c>
      <c r="C66" s="316" t="s">
        <v>125</v>
      </c>
      <c r="D66" s="74"/>
      <c r="E66" s="74"/>
      <c r="F66" s="233"/>
      <c r="G66" s="152"/>
      <c r="H66" s="235"/>
      <c r="I66" s="237"/>
      <c r="J66" s="235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7"/>
      <c r="V66" s="238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7"/>
      <c r="AH66" s="238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7"/>
      <c r="AT66" s="238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  <c r="BE66" s="237"/>
      <c r="BF66" s="238"/>
      <c r="BG66" s="236"/>
      <c r="BH66" s="236"/>
      <c r="BI66" s="236"/>
      <c r="BJ66" s="236"/>
      <c r="BK66" s="236"/>
      <c r="BL66" s="236"/>
      <c r="BM66" s="236"/>
      <c r="BN66" s="236"/>
      <c r="BO66" s="236"/>
      <c r="BP66" s="236"/>
      <c r="BQ66" s="237"/>
      <c r="BR66" s="238"/>
      <c r="BS66" s="236"/>
      <c r="BT66" s="236"/>
      <c r="BU66" s="236"/>
      <c r="BV66" s="236"/>
      <c r="BW66" s="236"/>
      <c r="BX66" s="236"/>
      <c r="BY66" s="236"/>
      <c r="BZ66" s="236"/>
      <c r="CA66" s="236"/>
      <c r="CB66" s="236"/>
      <c r="CC66" s="237"/>
    </row>
    <row r="67" spans="1:81">
      <c r="B67" s="57" t="s">
        <v>126</v>
      </c>
      <c r="C67" s="310" t="s">
        <v>127</v>
      </c>
      <c r="D67" s="74" t="s">
        <v>128</v>
      </c>
      <c r="E67" s="74">
        <v>1</v>
      </c>
      <c r="F67" s="304"/>
      <c r="G67" s="152">
        <f>+E67*F67</f>
        <v>0</v>
      </c>
      <c r="H67" s="235"/>
      <c r="I67" s="237"/>
      <c r="J67" s="235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7"/>
      <c r="V67" s="238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7"/>
      <c r="AH67" s="238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7"/>
      <c r="AT67" s="238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  <c r="BE67" s="237"/>
      <c r="BF67" s="238"/>
      <c r="BG67" s="236"/>
      <c r="BH67" s="236"/>
      <c r="BI67" s="236"/>
      <c r="BJ67" s="236"/>
      <c r="BK67" s="236"/>
      <c r="BL67" s="236"/>
      <c r="BM67" s="236"/>
      <c r="BN67" s="236"/>
      <c r="BO67" s="236"/>
      <c r="BP67" s="236"/>
      <c r="BQ67" s="237"/>
      <c r="BR67" s="238"/>
      <c r="BS67" s="236"/>
      <c r="BT67" s="236"/>
      <c r="BU67" s="236"/>
      <c r="BV67" s="236"/>
      <c r="BW67" s="236"/>
      <c r="BX67" s="236"/>
      <c r="BY67" s="236"/>
      <c r="BZ67" s="236"/>
      <c r="CA67" s="236"/>
      <c r="CB67" s="236"/>
      <c r="CC67" s="237">
        <f t="shared" ref="CC67" si="45">G67-SUM(H67:CB67)</f>
        <v>0</v>
      </c>
    </row>
    <row r="68" spans="1:81">
      <c r="A68" s="189"/>
      <c r="B68" s="190" t="s">
        <v>129</v>
      </c>
      <c r="C68" s="191" t="s">
        <v>130</v>
      </c>
      <c r="D68" s="192" t="s">
        <v>128</v>
      </c>
      <c r="E68" s="192">
        <v>0</v>
      </c>
      <c r="F68" s="233"/>
      <c r="G68" s="234">
        <f>+E68*F68</f>
        <v>0</v>
      </c>
      <c r="H68" s="244"/>
      <c r="I68" s="245"/>
      <c r="J68" s="235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7"/>
      <c r="V68" s="238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7"/>
      <c r="AH68" s="238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7"/>
      <c r="AT68" s="238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7"/>
      <c r="BF68" s="238"/>
      <c r="BG68" s="236"/>
      <c r="BH68" s="236"/>
      <c r="BI68" s="236"/>
      <c r="BJ68" s="236"/>
      <c r="BK68" s="236"/>
      <c r="BL68" s="236"/>
      <c r="BM68" s="236"/>
      <c r="BN68" s="236"/>
      <c r="BO68" s="236"/>
      <c r="BP68" s="236"/>
      <c r="BQ68" s="237"/>
      <c r="BR68" s="238"/>
      <c r="BS68" s="236"/>
      <c r="BT68" s="236"/>
      <c r="BU68" s="236"/>
      <c r="BV68" s="236"/>
      <c r="BW68" s="236"/>
      <c r="BX68" s="236"/>
      <c r="BY68" s="236"/>
      <c r="BZ68" s="236"/>
      <c r="CA68" s="236"/>
      <c r="CB68" s="236"/>
      <c r="CC68" s="237"/>
    </row>
    <row r="69" spans="1:81">
      <c r="B69" s="64" t="s">
        <v>131</v>
      </c>
      <c r="C69" s="315" t="s">
        <v>394</v>
      </c>
      <c r="D69" s="72"/>
      <c r="E69" s="72"/>
      <c r="F69" s="230"/>
      <c r="G69" s="122"/>
      <c r="H69" s="120"/>
      <c r="I69" s="13"/>
      <c r="J69" s="235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7"/>
      <c r="V69" s="238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7"/>
      <c r="AH69" s="238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7"/>
      <c r="AT69" s="238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7"/>
      <c r="BF69" s="238"/>
      <c r="BG69" s="236"/>
      <c r="BH69" s="236"/>
      <c r="BI69" s="236"/>
      <c r="BJ69" s="236"/>
      <c r="BK69" s="236"/>
      <c r="BL69" s="236"/>
      <c r="BM69" s="236"/>
      <c r="BN69" s="236"/>
      <c r="BO69" s="236"/>
      <c r="BP69" s="236"/>
      <c r="BQ69" s="237"/>
      <c r="BR69" s="238"/>
      <c r="BS69" s="236"/>
      <c r="BT69" s="236"/>
      <c r="BU69" s="236"/>
      <c r="BV69" s="236"/>
      <c r="BW69" s="236"/>
      <c r="BX69" s="236"/>
      <c r="BY69" s="236"/>
      <c r="BZ69" s="236"/>
      <c r="CA69" s="236"/>
      <c r="CB69" s="236"/>
      <c r="CC69" s="237"/>
    </row>
    <row r="70" spans="1:81" ht="30">
      <c r="B70" s="57" t="s">
        <v>133</v>
      </c>
      <c r="C70" s="310" t="s">
        <v>134</v>
      </c>
      <c r="D70" s="72" t="s">
        <v>53</v>
      </c>
      <c r="E70" s="72">
        <v>36</v>
      </c>
      <c r="F70" s="230"/>
      <c r="G70" s="122">
        <f t="shared" ref="G70:G71" si="46">+SUM(H70:CC70)</f>
        <v>0</v>
      </c>
      <c r="H70" s="120"/>
      <c r="I70" s="13"/>
      <c r="J70" s="235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7"/>
      <c r="V70" s="238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7"/>
      <c r="AH70" s="238"/>
      <c r="AI70" s="236"/>
      <c r="AJ70" s="236"/>
      <c r="AK70" s="236"/>
      <c r="AL70" s="236"/>
      <c r="AM70" s="236"/>
      <c r="AN70" s="236"/>
      <c r="AO70" s="236"/>
      <c r="AP70" s="236"/>
      <c r="AQ70" s="236"/>
      <c r="AR70" s="236"/>
      <c r="AS70" s="237"/>
      <c r="AT70" s="302"/>
      <c r="AU70" s="300"/>
      <c r="AV70" s="300"/>
      <c r="AW70" s="300"/>
      <c r="AX70" s="300"/>
      <c r="AY70" s="300"/>
      <c r="AZ70" s="300"/>
      <c r="BA70" s="300"/>
      <c r="BB70" s="300"/>
      <c r="BC70" s="300"/>
      <c r="BD70" s="300"/>
      <c r="BE70" s="301"/>
      <c r="BF70" s="302"/>
      <c r="BG70" s="300"/>
      <c r="BH70" s="300"/>
      <c r="BI70" s="300"/>
      <c r="BJ70" s="300"/>
      <c r="BK70" s="300"/>
      <c r="BL70" s="300"/>
      <c r="BM70" s="300"/>
      <c r="BN70" s="300"/>
      <c r="BO70" s="300"/>
      <c r="BP70" s="300"/>
      <c r="BQ70" s="301"/>
      <c r="BR70" s="302"/>
      <c r="BS70" s="300"/>
      <c r="BT70" s="300"/>
      <c r="BU70" s="300"/>
      <c r="BV70" s="300"/>
      <c r="BW70" s="300"/>
      <c r="BX70" s="300"/>
      <c r="BY70" s="300"/>
      <c r="BZ70" s="300"/>
      <c r="CA70" s="300"/>
      <c r="CB70" s="300"/>
      <c r="CC70" s="301"/>
    </row>
    <row r="71" spans="1:81" ht="30">
      <c r="B71" s="57" t="s">
        <v>135</v>
      </c>
      <c r="C71" s="310" t="s">
        <v>136</v>
      </c>
      <c r="D71" s="72" t="s">
        <v>53</v>
      </c>
      <c r="E71" s="72">
        <v>24</v>
      </c>
      <c r="F71" s="230"/>
      <c r="G71" s="122">
        <f t="shared" si="46"/>
        <v>0</v>
      </c>
      <c r="H71" s="120"/>
      <c r="I71" s="13"/>
      <c r="J71" s="235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7"/>
      <c r="V71" s="238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7"/>
      <c r="AH71" s="238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7"/>
      <c r="AT71" s="238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  <c r="BE71" s="237"/>
      <c r="BF71" s="302"/>
      <c r="BG71" s="300"/>
      <c r="BH71" s="300"/>
      <c r="BI71" s="300"/>
      <c r="BJ71" s="300"/>
      <c r="BK71" s="300"/>
      <c r="BL71" s="300"/>
      <c r="BM71" s="300"/>
      <c r="BN71" s="300"/>
      <c r="BO71" s="300"/>
      <c r="BP71" s="300"/>
      <c r="BQ71" s="301"/>
      <c r="BR71" s="302"/>
      <c r="BS71" s="300"/>
      <c r="BT71" s="300"/>
      <c r="BU71" s="300"/>
      <c r="BV71" s="300"/>
      <c r="BW71" s="300"/>
      <c r="BX71" s="300"/>
      <c r="BY71" s="300"/>
      <c r="BZ71" s="300"/>
      <c r="CA71" s="300"/>
      <c r="CB71" s="300"/>
      <c r="CC71" s="301"/>
    </row>
    <row r="72" spans="1:81" ht="30">
      <c r="B72" s="57" t="s">
        <v>137</v>
      </c>
      <c r="C72" s="310" t="s">
        <v>138</v>
      </c>
      <c r="D72" s="72" t="s">
        <v>53</v>
      </c>
      <c r="E72" s="72">
        <v>36</v>
      </c>
      <c r="F72" s="230"/>
      <c r="G72" s="122">
        <f t="shared" ref="G72:G73" si="47">+SUM(H72:CC72)</f>
        <v>0</v>
      </c>
      <c r="H72" s="120"/>
      <c r="I72" s="13"/>
      <c r="J72" s="235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7"/>
      <c r="V72" s="238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7"/>
      <c r="AH72" s="238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7"/>
      <c r="AT72" s="302"/>
      <c r="AU72" s="300"/>
      <c r="AV72" s="300"/>
      <c r="AW72" s="300"/>
      <c r="AX72" s="300"/>
      <c r="AY72" s="300"/>
      <c r="AZ72" s="300"/>
      <c r="BA72" s="300"/>
      <c r="BB72" s="300"/>
      <c r="BC72" s="300"/>
      <c r="BD72" s="300"/>
      <c r="BE72" s="301"/>
      <c r="BF72" s="302"/>
      <c r="BG72" s="300"/>
      <c r="BH72" s="300"/>
      <c r="BI72" s="300"/>
      <c r="BJ72" s="300"/>
      <c r="BK72" s="300"/>
      <c r="BL72" s="300"/>
      <c r="BM72" s="300"/>
      <c r="BN72" s="300"/>
      <c r="BO72" s="300"/>
      <c r="BP72" s="300"/>
      <c r="BQ72" s="301"/>
      <c r="BR72" s="302"/>
      <c r="BS72" s="300"/>
      <c r="BT72" s="300"/>
      <c r="BU72" s="300"/>
      <c r="BV72" s="300"/>
      <c r="BW72" s="300"/>
      <c r="BX72" s="300"/>
      <c r="BY72" s="300"/>
      <c r="BZ72" s="300"/>
      <c r="CA72" s="300"/>
      <c r="CB72" s="300"/>
      <c r="CC72" s="301"/>
    </row>
    <row r="73" spans="1:81" ht="30">
      <c r="B73" s="57" t="s">
        <v>139</v>
      </c>
      <c r="C73" s="310" t="s">
        <v>140</v>
      </c>
      <c r="D73" s="72" t="s">
        <v>53</v>
      </c>
      <c r="E73" s="72">
        <v>24</v>
      </c>
      <c r="F73" s="230"/>
      <c r="G73" s="122">
        <f t="shared" si="47"/>
        <v>0</v>
      </c>
      <c r="H73" s="120"/>
      <c r="I73" s="13"/>
      <c r="J73" s="235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7"/>
      <c r="V73" s="238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7"/>
      <c r="AH73" s="238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7"/>
      <c r="AT73" s="238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7"/>
      <c r="BF73" s="302"/>
      <c r="BG73" s="300"/>
      <c r="BH73" s="300"/>
      <c r="BI73" s="300"/>
      <c r="BJ73" s="300"/>
      <c r="BK73" s="300"/>
      <c r="BL73" s="300"/>
      <c r="BM73" s="300"/>
      <c r="BN73" s="300"/>
      <c r="BO73" s="300"/>
      <c r="BP73" s="300"/>
      <c r="BQ73" s="301"/>
      <c r="BR73" s="302"/>
      <c r="BS73" s="300"/>
      <c r="BT73" s="300"/>
      <c r="BU73" s="300"/>
      <c r="BV73" s="300"/>
      <c r="BW73" s="300"/>
      <c r="BX73" s="300"/>
      <c r="BY73" s="300"/>
      <c r="BZ73" s="300"/>
      <c r="CA73" s="300"/>
      <c r="CB73" s="300"/>
      <c r="CC73" s="301"/>
    </row>
    <row r="74" spans="1:81" ht="30">
      <c r="B74" s="57" t="s">
        <v>141</v>
      </c>
      <c r="C74" s="310" t="s">
        <v>142</v>
      </c>
      <c r="D74" s="72" t="s">
        <v>53</v>
      </c>
      <c r="E74" s="72">
        <v>36</v>
      </c>
      <c r="F74" s="230"/>
      <c r="G74" s="122">
        <f t="shared" ref="G74" si="48">+SUM(H74:CC74)</f>
        <v>0</v>
      </c>
      <c r="H74" s="120"/>
      <c r="I74" s="13"/>
      <c r="J74" s="235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7"/>
      <c r="V74" s="238"/>
      <c r="W74" s="236"/>
      <c r="X74" s="236"/>
      <c r="Y74" s="236"/>
      <c r="Z74" s="236"/>
      <c r="AA74" s="236"/>
      <c r="AB74" s="236"/>
      <c r="AC74" s="236"/>
      <c r="AD74" s="236"/>
      <c r="AE74" s="236"/>
      <c r="AF74" s="236"/>
      <c r="AG74" s="237"/>
      <c r="AH74" s="238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7"/>
      <c r="AT74" s="302"/>
      <c r="AU74" s="300"/>
      <c r="AV74" s="300"/>
      <c r="AW74" s="300"/>
      <c r="AX74" s="300"/>
      <c r="AY74" s="300"/>
      <c r="AZ74" s="300"/>
      <c r="BA74" s="300"/>
      <c r="BB74" s="300"/>
      <c r="BC74" s="300"/>
      <c r="BD74" s="300"/>
      <c r="BE74" s="301"/>
      <c r="BF74" s="302"/>
      <c r="BG74" s="300"/>
      <c r="BH74" s="300"/>
      <c r="BI74" s="300"/>
      <c r="BJ74" s="300"/>
      <c r="BK74" s="300"/>
      <c r="BL74" s="300"/>
      <c r="BM74" s="300"/>
      <c r="BN74" s="300"/>
      <c r="BO74" s="300"/>
      <c r="BP74" s="300"/>
      <c r="BQ74" s="301"/>
      <c r="BR74" s="302"/>
      <c r="BS74" s="300"/>
      <c r="BT74" s="300"/>
      <c r="BU74" s="300"/>
      <c r="BV74" s="300"/>
      <c r="BW74" s="300"/>
      <c r="BX74" s="300"/>
      <c r="BY74" s="300"/>
      <c r="BZ74" s="300"/>
      <c r="CA74" s="300"/>
      <c r="CB74" s="300"/>
      <c r="CC74" s="301"/>
    </row>
    <row r="75" spans="1:81" ht="30">
      <c r="B75" s="57" t="s">
        <v>143</v>
      </c>
      <c r="C75" s="310" t="s">
        <v>144</v>
      </c>
      <c r="D75" s="72" t="s">
        <v>53</v>
      </c>
      <c r="E75" s="72">
        <v>36</v>
      </c>
      <c r="F75" s="230"/>
      <c r="G75" s="122">
        <f t="shared" ref="G75" si="49">+SUM(H75:CC75)</f>
        <v>0</v>
      </c>
      <c r="H75" s="120"/>
      <c r="I75" s="13"/>
      <c r="J75" s="235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7"/>
      <c r="V75" s="238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7"/>
      <c r="AH75" s="238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7"/>
      <c r="AT75" s="302"/>
      <c r="AU75" s="300"/>
      <c r="AV75" s="300"/>
      <c r="AW75" s="300"/>
      <c r="AX75" s="300"/>
      <c r="AY75" s="300"/>
      <c r="AZ75" s="300"/>
      <c r="BA75" s="300"/>
      <c r="BB75" s="300"/>
      <c r="BC75" s="300"/>
      <c r="BD75" s="300"/>
      <c r="BE75" s="301"/>
      <c r="BF75" s="302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1"/>
      <c r="BR75" s="302"/>
      <c r="BS75" s="300"/>
      <c r="BT75" s="300"/>
      <c r="BU75" s="300"/>
      <c r="BV75" s="300"/>
      <c r="BW75" s="300"/>
      <c r="BX75" s="300"/>
      <c r="BY75" s="300"/>
      <c r="BZ75" s="300"/>
      <c r="CA75" s="300"/>
      <c r="CB75" s="300"/>
      <c r="CC75" s="301"/>
    </row>
    <row r="76" spans="1:81">
      <c r="B76" s="55" t="s">
        <v>145</v>
      </c>
      <c r="C76" s="56" t="s">
        <v>146</v>
      </c>
      <c r="D76" s="71"/>
      <c r="E76" s="71"/>
      <c r="F76" s="229"/>
      <c r="G76" s="169">
        <f>SUM(G77:G78)</f>
        <v>0</v>
      </c>
      <c r="H76" s="123">
        <f>SUM(H77:H78)</f>
        <v>0</v>
      </c>
      <c r="I76" s="20">
        <f t="shared" ref="I76:BT76" si="50">SUM(I77:I78)</f>
        <v>0</v>
      </c>
      <c r="J76" s="123">
        <f t="shared" si="50"/>
        <v>0</v>
      </c>
      <c r="K76" s="19">
        <f t="shared" si="50"/>
        <v>0</v>
      </c>
      <c r="L76" s="19">
        <f t="shared" si="50"/>
        <v>0</v>
      </c>
      <c r="M76" s="19">
        <f t="shared" si="50"/>
        <v>0</v>
      </c>
      <c r="N76" s="19">
        <f t="shared" si="50"/>
        <v>0</v>
      </c>
      <c r="O76" s="19">
        <f t="shared" si="50"/>
        <v>0</v>
      </c>
      <c r="P76" s="19">
        <f t="shared" si="50"/>
        <v>0</v>
      </c>
      <c r="Q76" s="19">
        <f t="shared" si="50"/>
        <v>0</v>
      </c>
      <c r="R76" s="19">
        <f t="shared" si="50"/>
        <v>0</v>
      </c>
      <c r="S76" s="19">
        <f t="shared" si="50"/>
        <v>0</v>
      </c>
      <c r="T76" s="19">
        <f t="shared" si="50"/>
        <v>0</v>
      </c>
      <c r="U76" s="20">
        <f t="shared" si="50"/>
        <v>0</v>
      </c>
      <c r="V76" s="21">
        <f t="shared" si="50"/>
        <v>0</v>
      </c>
      <c r="W76" s="19">
        <f t="shared" si="50"/>
        <v>0</v>
      </c>
      <c r="X76" s="19">
        <f t="shared" si="50"/>
        <v>0</v>
      </c>
      <c r="Y76" s="19">
        <f t="shared" si="50"/>
        <v>0</v>
      </c>
      <c r="Z76" s="19">
        <f t="shared" si="50"/>
        <v>0</v>
      </c>
      <c r="AA76" s="19">
        <f t="shared" si="50"/>
        <v>0</v>
      </c>
      <c r="AB76" s="19">
        <f t="shared" si="50"/>
        <v>0</v>
      </c>
      <c r="AC76" s="19">
        <f t="shared" si="50"/>
        <v>0</v>
      </c>
      <c r="AD76" s="19">
        <f t="shared" si="50"/>
        <v>0</v>
      </c>
      <c r="AE76" s="19">
        <f t="shared" si="50"/>
        <v>0</v>
      </c>
      <c r="AF76" s="19">
        <f t="shared" si="50"/>
        <v>0</v>
      </c>
      <c r="AG76" s="20">
        <f t="shared" si="50"/>
        <v>0</v>
      </c>
      <c r="AH76" s="21">
        <f t="shared" si="50"/>
        <v>0</v>
      </c>
      <c r="AI76" s="19">
        <f t="shared" si="50"/>
        <v>0</v>
      </c>
      <c r="AJ76" s="19">
        <f t="shared" si="50"/>
        <v>0</v>
      </c>
      <c r="AK76" s="19">
        <f t="shared" si="50"/>
        <v>0</v>
      </c>
      <c r="AL76" s="19">
        <f t="shared" si="50"/>
        <v>0</v>
      </c>
      <c r="AM76" s="19">
        <f t="shared" si="50"/>
        <v>0</v>
      </c>
      <c r="AN76" s="19">
        <f t="shared" si="50"/>
        <v>0</v>
      </c>
      <c r="AO76" s="19">
        <f t="shared" si="50"/>
        <v>0</v>
      </c>
      <c r="AP76" s="19">
        <f t="shared" si="50"/>
        <v>0</v>
      </c>
      <c r="AQ76" s="19">
        <f t="shared" si="50"/>
        <v>0</v>
      </c>
      <c r="AR76" s="19">
        <f t="shared" si="50"/>
        <v>0</v>
      </c>
      <c r="AS76" s="20">
        <f t="shared" si="50"/>
        <v>0</v>
      </c>
      <c r="AT76" s="21">
        <f t="shared" si="50"/>
        <v>0</v>
      </c>
      <c r="AU76" s="19">
        <f t="shared" si="50"/>
        <v>0</v>
      </c>
      <c r="AV76" s="19">
        <f t="shared" si="50"/>
        <v>0</v>
      </c>
      <c r="AW76" s="19">
        <f t="shared" si="50"/>
        <v>0</v>
      </c>
      <c r="AX76" s="19">
        <f t="shared" si="50"/>
        <v>0</v>
      </c>
      <c r="AY76" s="19">
        <f t="shared" si="50"/>
        <v>0</v>
      </c>
      <c r="AZ76" s="19">
        <f t="shared" si="50"/>
        <v>0</v>
      </c>
      <c r="BA76" s="19">
        <f t="shared" si="50"/>
        <v>0</v>
      </c>
      <c r="BB76" s="19">
        <f t="shared" si="50"/>
        <v>0</v>
      </c>
      <c r="BC76" s="19">
        <f t="shared" si="50"/>
        <v>0</v>
      </c>
      <c r="BD76" s="19">
        <f t="shared" si="50"/>
        <v>0</v>
      </c>
      <c r="BE76" s="20">
        <f t="shared" si="50"/>
        <v>0</v>
      </c>
      <c r="BF76" s="21">
        <f t="shared" si="50"/>
        <v>0</v>
      </c>
      <c r="BG76" s="19">
        <f t="shared" si="50"/>
        <v>0</v>
      </c>
      <c r="BH76" s="19">
        <f t="shared" si="50"/>
        <v>0</v>
      </c>
      <c r="BI76" s="19">
        <f t="shared" si="50"/>
        <v>0</v>
      </c>
      <c r="BJ76" s="19">
        <f t="shared" si="50"/>
        <v>0</v>
      </c>
      <c r="BK76" s="19">
        <f t="shared" si="50"/>
        <v>0</v>
      </c>
      <c r="BL76" s="19">
        <f t="shared" si="50"/>
        <v>0</v>
      </c>
      <c r="BM76" s="19">
        <f t="shared" si="50"/>
        <v>0</v>
      </c>
      <c r="BN76" s="19">
        <f t="shared" si="50"/>
        <v>0</v>
      </c>
      <c r="BO76" s="19">
        <f t="shared" si="50"/>
        <v>0</v>
      </c>
      <c r="BP76" s="19">
        <f t="shared" si="50"/>
        <v>0</v>
      </c>
      <c r="BQ76" s="20">
        <f t="shared" si="50"/>
        <v>0</v>
      </c>
      <c r="BR76" s="21">
        <f t="shared" si="50"/>
        <v>0</v>
      </c>
      <c r="BS76" s="19">
        <f t="shared" si="50"/>
        <v>0</v>
      </c>
      <c r="BT76" s="19">
        <f t="shared" si="50"/>
        <v>0</v>
      </c>
      <c r="BU76" s="19">
        <f t="shared" ref="BU76:CC76" si="51">SUM(BU77:BU78)</f>
        <v>0</v>
      </c>
      <c r="BV76" s="19">
        <f t="shared" si="51"/>
        <v>0</v>
      </c>
      <c r="BW76" s="19">
        <f t="shared" si="51"/>
        <v>0</v>
      </c>
      <c r="BX76" s="19">
        <f t="shared" si="51"/>
        <v>0</v>
      </c>
      <c r="BY76" s="19">
        <f t="shared" si="51"/>
        <v>0</v>
      </c>
      <c r="BZ76" s="19">
        <f t="shared" si="51"/>
        <v>0</v>
      </c>
      <c r="CA76" s="19">
        <f t="shared" si="51"/>
        <v>0</v>
      </c>
      <c r="CB76" s="19">
        <f t="shared" si="51"/>
        <v>0</v>
      </c>
      <c r="CC76" s="20">
        <f t="shared" si="51"/>
        <v>0</v>
      </c>
    </row>
    <row r="77" spans="1:81">
      <c r="B77" s="61" t="s">
        <v>147</v>
      </c>
      <c r="C77" s="62" t="s">
        <v>148</v>
      </c>
      <c r="D77" s="74" t="s">
        <v>128</v>
      </c>
      <c r="E77" s="74">
        <v>1</v>
      </c>
      <c r="F77" s="304"/>
      <c r="G77" s="152">
        <f>+E77*F77</f>
        <v>0</v>
      </c>
      <c r="H77" s="235"/>
      <c r="I77" s="122"/>
      <c r="J77" s="235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7">
        <f>G77/2.5</f>
        <v>0</v>
      </c>
      <c r="V77" s="238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7">
        <f>G77/2.5</f>
        <v>0</v>
      </c>
      <c r="AH77" s="238"/>
      <c r="AI77" s="236"/>
      <c r="AJ77" s="236"/>
      <c r="AK77" s="236"/>
      <c r="AL77" s="236"/>
      <c r="AM77" s="236">
        <f>G77-SUM(J77:AL77)</f>
        <v>0</v>
      </c>
      <c r="AN77" s="236"/>
      <c r="AO77" s="236"/>
      <c r="AP77" s="236"/>
      <c r="AQ77" s="236"/>
      <c r="AR77" s="236"/>
      <c r="AS77" s="237"/>
      <c r="AT77" s="238"/>
      <c r="AU77" s="236"/>
      <c r="AV77" s="236"/>
      <c r="AW77" s="236"/>
      <c r="AX77" s="236"/>
      <c r="AY77" s="236"/>
      <c r="AZ77" s="236"/>
      <c r="BA77" s="236"/>
      <c r="BB77" s="236"/>
      <c r="BC77" s="236"/>
      <c r="BD77" s="236"/>
      <c r="BE77" s="237"/>
      <c r="BF77" s="238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7"/>
      <c r="BR77" s="238"/>
      <c r="BS77" s="236"/>
      <c r="BT77" s="236"/>
      <c r="BU77" s="236"/>
      <c r="BV77" s="236"/>
      <c r="BW77" s="236"/>
      <c r="BX77" s="236"/>
      <c r="BY77" s="236"/>
      <c r="BZ77" s="236"/>
      <c r="CA77" s="236"/>
      <c r="CB77" s="236"/>
      <c r="CC77" s="237">
        <f t="shared" ref="CC77" si="52">G77-SUM(H77:CB77)</f>
        <v>0</v>
      </c>
    </row>
    <row r="78" spans="1:81">
      <c r="B78" s="61" t="s">
        <v>149</v>
      </c>
      <c r="C78" s="62" t="s">
        <v>150</v>
      </c>
      <c r="D78" s="72" t="s">
        <v>53</v>
      </c>
      <c r="E78" s="72">
        <v>72</v>
      </c>
      <c r="F78" s="230"/>
      <c r="G78" s="152">
        <f>+SUM(H78:CC78)</f>
        <v>0</v>
      </c>
      <c r="H78" s="235"/>
      <c r="I78" s="237"/>
      <c r="J78" s="299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1"/>
      <c r="V78" s="302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1"/>
      <c r="AH78" s="302"/>
      <c r="AI78" s="300"/>
      <c r="AJ78" s="300"/>
      <c r="AK78" s="300"/>
      <c r="AL78" s="300"/>
      <c r="AM78" s="300"/>
      <c r="AN78" s="300"/>
      <c r="AO78" s="300"/>
      <c r="AP78" s="300"/>
      <c r="AQ78" s="300"/>
      <c r="AR78" s="300"/>
      <c r="AS78" s="301"/>
      <c r="AT78" s="302"/>
      <c r="AU78" s="300"/>
      <c r="AV78" s="300"/>
      <c r="AW78" s="300"/>
      <c r="AX78" s="300"/>
      <c r="AY78" s="300"/>
      <c r="AZ78" s="300"/>
      <c r="BA78" s="300"/>
      <c r="BB78" s="300"/>
      <c r="BC78" s="300"/>
      <c r="BD78" s="300"/>
      <c r="BE78" s="301"/>
      <c r="BF78" s="302"/>
      <c r="BG78" s="300"/>
      <c r="BH78" s="300"/>
      <c r="BI78" s="300"/>
      <c r="BJ78" s="300"/>
      <c r="BK78" s="300"/>
      <c r="BL78" s="300"/>
      <c r="BM78" s="300"/>
      <c r="BN78" s="300"/>
      <c r="BO78" s="300"/>
      <c r="BP78" s="300"/>
      <c r="BQ78" s="301"/>
      <c r="BR78" s="302"/>
      <c r="BS78" s="300"/>
      <c r="BT78" s="300"/>
      <c r="BU78" s="300"/>
      <c r="BV78" s="300"/>
      <c r="BW78" s="300"/>
      <c r="BX78" s="300"/>
      <c r="BY78" s="300"/>
      <c r="BZ78" s="300"/>
      <c r="CA78" s="300"/>
      <c r="CB78" s="300"/>
      <c r="CC78" s="301"/>
    </row>
    <row r="79" spans="1:81">
      <c r="B79" s="55" t="s">
        <v>151</v>
      </c>
      <c r="C79" s="56" t="s">
        <v>152</v>
      </c>
      <c r="D79" s="71"/>
      <c r="E79" s="71"/>
      <c r="F79" s="229"/>
      <c r="G79" s="169">
        <f>SUM(G80)</f>
        <v>0</v>
      </c>
      <c r="H79" s="169">
        <f t="shared" ref="H79:BS79" si="53">SUM(H80)</f>
        <v>0</v>
      </c>
      <c r="I79" s="169">
        <f t="shared" si="53"/>
        <v>0</v>
      </c>
      <c r="J79" s="123">
        <f t="shared" si="53"/>
        <v>0</v>
      </c>
      <c r="K79" s="19">
        <f t="shared" si="53"/>
        <v>0</v>
      </c>
      <c r="L79" s="19">
        <f t="shared" si="53"/>
        <v>0</v>
      </c>
      <c r="M79" s="19">
        <f t="shared" si="53"/>
        <v>0</v>
      </c>
      <c r="N79" s="19">
        <f t="shared" si="53"/>
        <v>0</v>
      </c>
      <c r="O79" s="19">
        <f t="shared" si="53"/>
        <v>0</v>
      </c>
      <c r="P79" s="19">
        <f t="shared" si="53"/>
        <v>0</v>
      </c>
      <c r="Q79" s="19">
        <f t="shared" si="53"/>
        <v>0</v>
      </c>
      <c r="R79" s="19">
        <f t="shared" si="53"/>
        <v>0</v>
      </c>
      <c r="S79" s="19">
        <f t="shared" si="53"/>
        <v>0</v>
      </c>
      <c r="T79" s="19">
        <f t="shared" si="53"/>
        <v>0</v>
      </c>
      <c r="U79" s="20">
        <f t="shared" si="53"/>
        <v>0</v>
      </c>
      <c r="V79" s="21">
        <f t="shared" si="53"/>
        <v>0</v>
      </c>
      <c r="W79" s="19">
        <f t="shared" si="53"/>
        <v>0</v>
      </c>
      <c r="X79" s="19">
        <f t="shared" si="53"/>
        <v>0</v>
      </c>
      <c r="Y79" s="19">
        <f t="shared" si="53"/>
        <v>0</v>
      </c>
      <c r="Z79" s="19">
        <f t="shared" si="53"/>
        <v>0</v>
      </c>
      <c r="AA79" s="19">
        <f t="shared" si="53"/>
        <v>0</v>
      </c>
      <c r="AB79" s="19">
        <f t="shared" si="53"/>
        <v>0</v>
      </c>
      <c r="AC79" s="19">
        <f t="shared" si="53"/>
        <v>0</v>
      </c>
      <c r="AD79" s="19">
        <f t="shared" si="53"/>
        <v>0</v>
      </c>
      <c r="AE79" s="19">
        <f t="shared" si="53"/>
        <v>0</v>
      </c>
      <c r="AF79" s="19">
        <f t="shared" si="53"/>
        <v>0</v>
      </c>
      <c r="AG79" s="20">
        <f t="shared" si="53"/>
        <v>0</v>
      </c>
      <c r="AH79" s="21">
        <f t="shared" si="53"/>
        <v>0</v>
      </c>
      <c r="AI79" s="19">
        <f t="shared" si="53"/>
        <v>0</v>
      </c>
      <c r="AJ79" s="19">
        <f t="shared" si="53"/>
        <v>0</v>
      </c>
      <c r="AK79" s="19">
        <f t="shared" si="53"/>
        <v>0</v>
      </c>
      <c r="AL79" s="19">
        <f t="shared" si="53"/>
        <v>0</v>
      </c>
      <c r="AM79" s="19">
        <f t="shared" si="53"/>
        <v>0</v>
      </c>
      <c r="AN79" s="19">
        <f t="shared" si="53"/>
        <v>0</v>
      </c>
      <c r="AO79" s="19">
        <f t="shared" si="53"/>
        <v>0</v>
      </c>
      <c r="AP79" s="19">
        <f t="shared" si="53"/>
        <v>0</v>
      </c>
      <c r="AQ79" s="19">
        <f t="shared" si="53"/>
        <v>0</v>
      </c>
      <c r="AR79" s="19">
        <f t="shared" si="53"/>
        <v>0</v>
      </c>
      <c r="AS79" s="20">
        <f t="shared" si="53"/>
        <v>0</v>
      </c>
      <c r="AT79" s="21">
        <f t="shared" si="53"/>
        <v>0</v>
      </c>
      <c r="AU79" s="19">
        <f t="shared" si="53"/>
        <v>0</v>
      </c>
      <c r="AV79" s="19">
        <f t="shared" si="53"/>
        <v>0</v>
      </c>
      <c r="AW79" s="19">
        <f t="shared" si="53"/>
        <v>0</v>
      </c>
      <c r="AX79" s="19">
        <f t="shared" si="53"/>
        <v>0</v>
      </c>
      <c r="AY79" s="19">
        <f t="shared" si="53"/>
        <v>0</v>
      </c>
      <c r="AZ79" s="19">
        <f t="shared" si="53"/>
        <v>0</v>
      </c>
      <c r="BA79" s="19">
        <f t="shared" si="53"/>
        <v>0</v>
      </c>
      <c r="BB79" s="19">
        <f t="shared" si="53"/>
        <v>0</v>
      </c>
      <c r="BC79" s="19">
        <f t="shared" si="53"/>
        <v>0</v>
      </c>
      <c r="BD79" s="19">
        <f t="shared" si="53"/>
        <v>0</v>
      </c>
      <c r="BE79" s="20">
        <f t="shared" si="53"/>
        <v>0</v>
      </c>
      <c r="BF79" s="21">
        <f t="shared" si="53"/>
        <v>0</v>
      </c>
      <c r="BG79" s="19">
        <f t="shared" si="53"/>
        <v>0</v>
      </c>
      <c r="BH79" s="19">
        <f t="shared" si="53"/>
        <v>0</v>
      </c>
      <c r="BI79" s="19">
        <f t="shared" si="53"/>
        <v>0</v>
      </c>
      <c r="BJ79" s="19">
        <f t="shared" si="53"/>
        <v>0</v>
      </c>
      <c r="BK79" s="19">
        <f t="shared" si="53"/>
        <v>0</v>
      </c>
      <c r="BL79" s="19">
        <f t="shared" si="53"/>
        <v>0</v>
      </c>
      <c r="BM79" s="19">
        <f t="shared" si="53"/>
        <v>0</v>
      </c>
      <c r="BN79" s="19">
        <f t="shared" si="53"/>
        <v>0</v>
      </c>
      <c r="BO79" s="19">
        <f t="shared" si="53"/>
        <v>0</v>
      </c>
      <c r="BP79" s="19">
        <f t="shared" si="53"/>
        <v>0</v>
      </c>
      <c r="BQ79" s="20">
        <f t="shared" si="53"/>
        <v>0</v>
      </c>
      <c r="BR79" s="21">
        <f t="shared" si="53"/>
        <v>0</v>
      </c>
      <c r="BS79" s="19">
        <f t="shared" si="53"/>
        <v>0</v>
      </c>
      <c r="BT79" s="19">
        <f t="shared" ref="BT79:CC79" si="54">SUM(BT80)</f>
        <v>0</v>
      </c>
      <c r="BU79" s="19">
        <f t="shared" si="54"/>
        <v>0</v>
      </c>
      <c r="BV79" s="19">
        <f t="shared" si="54"/>
        <v>0</v>
      </c>
      <c r="BW79" s="19">
        <f t="shared" si="54"/>
        <v>0</v>
      </c>
      <c r="BX79" s="19">
        <f t="shared" si="54"/>
        <v>0</v>
      </c>
      <c r="BY79" s="19">
        <f t="shared" si="54"/>
        <v>0</v>
      </c>
      <c r="BZ79" s="19">
        <f t="shared" si="54"/>
        <v>0</v>
      </c>
      <c r="CA79" s="19">
        <f t="shared" si="54"/>
        <v>0</v>
      </c>
      <c r="CB79" s="19">
        <f t="shared" si="54"/>
        <v>0</v>
      </c>
      <c r="CC79" s="20">
        <f t="shared" si="54"/>
        <v>0</v>
      </c>
    </row>
    <row r="80" spans="1:81">
      <c r="B80" s="61" t="s">
        <v>153</v>
      </c>
      <c r="C80" s="62" t="s">
        <v>152</v>
      </c>
      <c r="D80" s="72" t="s">
        <v>53</v>
      </c>
      <c r="E80" s="72">
        <v>72</v>
      </c>
      <c r="F80" s="230"/>
      <c r="G80" s="152">
        <f>+SUM(H80:CC80)</f>
        <v>0</v>
      </c>
      <c r="H80" s="235"/>
      <c r="I80" s="237"/>
      <c r="J80" s="299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1"/>
      <c r="V80" s="302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1"/>
      <c r="AH80" s="302"/>
      <c r="AI80" s="300"/>
      <c r="AJ80" s="300"/>
      <c r="AK80" s="300"/>
      <c r="AL80" s="300"/>
      <c r="AM80" s="300"/>
      <c r="AN80" s="300"/>
      <c r="AO80" s="300"/>
      <c r="AP80" s="300"/>
      <c r="AQ80" s="300"/>
      <c r="AR80" s="300"/>
      <c r="AS80" s="301"/>
      <c r="AT80" s="302"/>
      <c r="AU80" s="300"/>
      <c r="AV80" s="300"/>
      <c r="AW80" s="300"/>
      <c r="AX80" s="300"/>
      <c r="AY80" s="300"/>
      <c r="AZ80" s="300"/>
      <c r="BA80" s="300"/>
      <c r="BB80" s="300"/>
      <c r="BC80" s="300"/>
      <c r="BD80" s="300"/>
      <c r="BE80" s="301"/>
      <c r="BF80" s="302"/>
      <c r="BG80" s="300"/>
      <c r="BH80" s="300"/>
      <c r="BI80" s="300"/>
      <c r="BJ80" s="300"/>
      <c r="BK80" s="300"/>
      <c r="BL80" s="300"/>
      <c r="BM80" s="300"/>
      <c r="BN80" s="300"/>
      <c r="BO80" s="300"/>
      <c r="BP80" s="300"/>
      <c r="BQ80" s="301"/>
      <c r="BR80" s="302"/>
      <c r="BS80" s="300"/>
      <c r="BT80" s="300"/>
      <c r="BU80" s="300"/>
      <c r="BV80" s="300"/>
      <c r="BW80" s="300"/>
      <c r="BX80" s="300"/>
      <c r="BY80" s="300"/>
      <c r="BZ80" s="300"/>
      <c r="CA80" s="300"/>
      <c r="CB80" s="300"/>
      <c r="CC80" s="301"/>
    </row>
    <row r="81" spans="1:83">
      <c r="B81" s="55" t="s">
        <v>154</v>
      </c>
      <c r="C81" s="56" t="s">
        <v>40</v>
      </c>
      <c r="D81" s="71"/>
      <c r="E81" s="71"/>
      <c r="F81" s="229"/>
      <c r="G81" s="169">
        <f>SUM(G82:G83)</f>
        <v>500000</v>
      </c>
      <c r="H81" s="123">
        <f t="shared" ref="H81:BS81" si="55">SUM(H82:H83)</f>
        <v>0</v>
      </c>
      <c r="I81" s="20">
        <f t="shared" si="55"/>
        <v>0</v>
      </c>
      <c r="J81" s="123">
        <f t="shared" si="55"/>
        <v>0</v>
      </c>
      <c r="K81" s="19">
        <f t="shared" si="55"/>
        <v>0</v>
      </c>
      <c r="L81" s="19">
        <f t="shared" si="55"/>
        <v>0</v>
      </c>
      <c r="M81" s="19">
        <f t="shared" si="55"/>
        <v>0</v>
      </c>
      <c r="N81" s="19">
        <f t="shared" si="55"/>
        <v>0</v>
      </c>
      <c r="O81" s="19">
        <f t="shared" si="55"/>
        <v>0</v>
      </c>
      <c r="P81" s="19">
        <f t="shared" si="55"/>
        <v>0</v>
      </c>
      <c r="Q81" s="19">
        <f t="shared" si="55"/>
        <v>0</v>
      </c>
      <c r="R81" s="19">
        <f t="shared" si="55"/>
        <v>0</v>
      </c>
      <c r="S81" s="19">
        <f t="shared" si="55"/>
        <v>0</v>
      </c>
      <c r="T81" s="19">
        <f t="shared" si="55"/>
        <v>0</v>
      </c>
      <c r="U81" s="20">
        <f t="shared" si="55"/>
        <v>0</v>
      </c>
      <c r="V81" s="21">
        <f t="shared" si="55"/>
        <v>0</v>
      </c>
      <c r="W81" s="19">
        <f t="shared" si="55"/>
        <v>0</v>
      </c>
      <c r="X81" s="19">
        <f t="shared" si="55"/>
        <v>0</v>
      </c>
      <c r="Y81" s="19">
        <f t="shared" si="55"/>
        <v>0</v>
      </c>
      <c r="Z81" s="19">
        <f t="shared" si="55"/>
        <v>0</v>
      </c>
      <c r="AA81" s="19">
        <f t="shared" si="55"/>
        <v>0</v>
      </c>
      <c r="AB81" s="19">
        <f t="shared" si="55"/>
        <v>0</v>
      </c>
      <c r="AC81" s="19">
        <f t="shared" si="55"/>
        <v>0</v>
      </c>
      <c r="AD81" s="19">
        <f t="shared" si="55"/>
        <v>0</v>
      </c>
      <c r="AE81" s="19">
        <f t="shared" si="55"/>
        <v>0</v>
      </c>
      <c r="AF81" s="19">
        <f t="shared" si="55"/>
        <v>0</v>
      </c>
      <c r="AG81" s="20">
        <f t="shared" si="55"/>
        <v>100000</v>
      </c>
      <c r="AH81" s="21">
        <f t="shared" si="55"/>
        <v>0</v>
      </c>
      <c r="AI81" s="19">
        <f t="shared" si="55"/>
        <v>0</v>
      </c>
      <c r="AJ81" s="19">
        <f t="shared" si="55"/>
        <v>0</v>
      </c>
      <c r="AK81" s="19">
        <f t="shared" si="55"/>
        <v>0</v>
      </c>
      <c r="AL81" s="19">
        <f t="shared" si="55"/>
        <v>0</v>
      </c>
      <c r="AM81" s="19">
        <f t="shared" si="55"/>
        <v>0</v>
      </c>
      <c r="AN81" s="19">
        <f t="shared" si="55"/>
        <v>0</v>
      </c>
      <c r="AO81" s="19">
        <f t="shared" si="55"/>
        <v>0</v>
      </c>
      <c r="AP81" s="19">
        <f t="shared" si="55"/>
        <v>0</v>
      </c>
      <c r="AQ81" s="19">
        <f t="shared" si="55"/>
        <v>0</v>
      </c>
      <c r="AR81" s="19">
        <f t="shared" si="55"/>
        <v>0</v>
      </c>
      <c r="AS81" s="20">
        <f t="shared" si="55"/>
        <v>100000</v>
      </c>
      <c r="AT81" s="21">
        <f t="shared" si="55"/>
        <v>0</v>
      </c>
      <c r="AU81" s="19">
        <f t="shared" si="55"/>
        <v>0</v>
      </c>
      <c r="AV81" s="19">
        <f t="shared" si="55"/>
        <v>0</v>
      </c>
      <c r="AW81" s="19">
        <f t="shared" si="55"/>
        <v>0</v>
      </c>
      <c r="AX81" s="19">
        <f t="shared" si="55"/>
        <v>0</v>
      </c>
      <c r="AY81" s="19">
        <f t="shared" si="55"/>
        <v>0</v>
      </c>
      <c r="AZ81" s="19">
        <f t="shared" si="55"/>
        <v>0</v>
      </c>
      <c r="BA81" s="19">
        <f t="shared" si="55"/>
        <v>0</v>
      </c>
      <c r="BB81" s="19">
        <f t="shared" si="55"/>
        <v>0</v>
      </c>
      <c r="BC81" s="19">
        <f t="shared" si="55"/>
        <v>0</v>
      </c>
      <c r="BD81" s="19">
        <f t="shared" si="55"/>
        <v>0</v>
      </c>
      <c r="BE81" s="20">
        <f t="shared" si="55"/>
        <v>100000</v>
      </c>
      <c r="BF81" s="21">
        <f t="shared" si="55"/>
        <v>0</v>
      </c>
      <c r="BG81" s="19">
        <f t="shared" si="55"/>
        <v>0</v>
      </c>
      <c r="BH81" s="19">
        <f t="shared" si="55"/>
        <v>0</v>
      </c>
      <c r="BI81" s="19">
        <f t="shared" si="55"/>
        <v>0</v>
      </c>
      <c r="BJ81" s="19">
        <f t="shared" si="55"/>
        <v>0</v>
      </c>
      <c r="BK81" s="19">
        <f t="shared" si="55"/>
        <v>0</v>
      </c>
      <c r="BL81" s="19">
        <f t="shared" si="55"/>
        <v>0</v>
      </c>
      <c r="BM81" s="19">
        <f t="shared" si="55"/>
        <v>0</v>
      </c>
      <c r="BN81" s="19">
        <f t="shared" si="55"/>
        <v>0</v>
      </c>
      <c r="BO81" s="19">
        <f t="shared" si="55"/>
        <v>0</v>
      </c>
      <c r="BP81" s="19">
        <f t="shared" si="55"/>
        <v>0</v>
      </c>
      <c r="BQ81" s="20">
        <f t="shared" si="55"/>
        <v>100000</v>
      </c>
      <c r="BR81" s="21">
        <f t="shared" si="55"/>
        <v>0</v>
      </c>
      <c r="BS81" s="19">
        <f t="shared" si="55"/>
        <v>0</v>
      </c>
      <c r="BT81" s="19">
        <f t="shared" ref="BT81:CC81" si="56">SUM(BT82:BT83)</f>
        <v>0</v>
      </c>
      <c r="BU81" s="19">
        <f t="shared" si="56"/>
        <v>0</v>
      </c>
      <c r="BV81" s="19">
        <f t="shared" si="56"/>
        <v>0</v>
      </c>
      <c r="BW81" s="19">
        <f t="shared" si="56"/>
        <v>0</v>
      </c>
      <c r="BX81" s="19">
        <f t="shared" si="56"/>
        <v>0</v>
      </c>
      <c r="BY81" s="19">
        <f t="shared" si="56"/>
        <v>0</v>
      </c>
      <c r="BZ81" s="19">
        <f t="shared" si="56"/>
        <v>0</v>
      </c>
      <c r="CA81" s="19">
        <f t="shared" si="56"/>
        <v>0</v>
      </c>
      <c r="CB81" s="19">
        <f t="shared" si="56"/>
        <v>0</v>
      </c>
      <c r="CC81" s="20">
        <f t="shared" si="56"/>
        <v>100000</v>
      </c>
    </row>
    <row r="82" spans="1:83">
      <c r="B82" s="57" t="s">
        <v>155</v>
      </c>
      <c r="C82" s="58" t="str">
        <f>"Provisional Sum for repair of Toll System Assets (" &amp; TEXT(F82,"#####,###") &amp;")"</f>
        <v>Provisional Sum for repair of Toll System Assets (500000,)</v>
      </c>
      <c r="D82" s="72" t="s">
        <v>156</v>
      </c>
      <c r="E82" s="72">
        <v>1</v>
      </c>
      <c r="F82" s="230">
        <v>500000</v>
      </c>
      <c r="G82" s="122">
        <f>+E82*F82</f>
        <v>500000</v>
      </c>
      <c r="H82" s="120"/>
      <c r="I82" s="13"/>
      <c r="J82" s="120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3"/>
      <c r="V82" s="14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3">
        <f>$G82/5</f>
        <v>100000</v>
      </c>
      <c r="AH82" s="14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3">
        <f>$G82/5</f>
        <v>100000</v>
      </c>
      <c r="AT82" s="14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3">
        <f>$G82/5</f>
        <v>100000</v>
      </c>
      <c r="BF82" s="14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3">
        <f>$G82/5</f>
        <v>100000</v>
      </c>
      <c r="BR82" s="14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237">
        <f t="shared" ref="CC82:CC83" si="57">G82-SUM(H82:CB82)</f>
        <v>100000</v>
      </c>
    </row>
    <row r="83" spans="1:83">
      <c r="A83" s="141"/>
      <c r="B83" s="61" t="s">
        <v>157</v>
      </c>
      <c r="C83" s="188" t="str">
        <f>"Provision for overhead charges and profit in respect of A-10003-a (" &amp; TEXT(F83,"###%") &amp; ")"</f>
        <v>Provision for overhead charges and profit in respect of A-10003-a (%)</v>
      </c>
      <c r="D83" s="74" t="s">
        <v>158</v>
      </c>
      <c r="E83" s="246">
        <f>+F82</f>
        <v>500000</v>
      </c>
      <c r="F83" s="305"/>
      <c r="G83" s="152">
        <f>+E83*F83</f>
        <v>0</v>
      </c>
      <c r="H83" s="235"/>
      <c r="I83" s="237"/>
      <c r="J83" s="231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32"/>
      <c r="V83" s="248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32">
        <f>$G83/5</f>
        <v>0</v>
      </c>
      <c r="AH83" s="248"/>
      <c r="AI83" s="247"/>
      <c r="AJ83" s="247"/>
      <c r="AK83" s="247"/>
      <c r="AL83" s="247"/>
      <c r="AM83" s="247"/>
      <c r="AN83" s="247"/>
      <c r="AO83" s="247"/>
      <c r="AP83" s="247"/>
      <c r="AQ83" s="247"/>
      <c r="AR83" s="247"/>
      <c r="AS83" s="232">
        <f>$G83/5</f>
        <v>0</v>
      </c>
      <c r="AT83" s="248"/>
      <c r="AU83" s="247"/>
      <c r="AV83" s="247"/>
      <c r="AW83" s="247"/>
      <c r="AX83" s="247"/>
      <c r="AY83" s="247"/>
      <c r="AZ83" s="247"/>
      <c r="BA83" s="247"/>
      <c r="BB83" s="247"/>
      <c r="BC83" s="247"/>
      <c r="BD83" s="247"/>
      <c r="BE83" s="232">
        <f>$G83/5</f>
        <v>0</v>
      </c>
      <c r="BF83" s="248"/>
      <c r="BG83" s="247"/>
      <c r="BH83" s="247"/>
      <c r="BI83" s="247"/>
      <c r="BJ83" s="247"/>
      <c r="BK83" s="247"/>
      <c r="BL83" s="247"/>
      <c r="BM83" s="247"/>
      <c r="BN83" s="247"/>
      <c r="BO83" s="247"/>
      <c r="BP83" s="247"/>
      <c r="BQ83" s="232">
        <f>$G83/5</f>
        <v>0</v>
      </c>
      <c r="BR83" s="248"/>
      <c r="BS83" s="247"/>
      <c r="BT83" s="247"/>
      <c r="BU83" s="247"/>
      <c r="BV83" s="247"/>
      <c r="BW83" s="247"/>
      <c r="BX83" s="247"/>
      <c r="BY83" s="247"/>
      <c r="BZ83" s="247"/>
      <c r="CA83" s="247"/>
      <c r="CB83" s="247"/>
      <c r="CC83" s="237">
        <f t="shared" si="57"/>
        <v>0</v>
      </c>
    </row>
    <row r="84" spans="1:83">
      <c r="B84" s="30"/>
      <c r="C84" s="31"/>
      <c r="D84" s="76"/>
      <c r="E84" s="76"/>
      <c r="F84" s="76"/>
      <c r="G84" s="171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</row>
    <row r="85" spans="1:83">
      <c r="B85" s="53" t="s">
        <v>159</v>
      </c>
      <c r="C85" s="54" t="s">
        <v>160</v>
      </c>
      <c r="D85" s="70"/>
      <c r="E85" s="70"/>
      <c r="F85" s="228"/>
      <c r="G85" s="168">
        <f t="shared" ref="G85:AL85" si="58">+SUM(G86,G116,G150,G166)</f>
        <v>2400000</v>
      </c>
      <c r="H85" s="130">
        <f t="shared" si="58"/>
        <v>0</v>
      </c>
      <c r="I85" s="26">
        <f t="shared" si="58"/>
        <v>0</v>
      </c>
      <c r="J85" s="130">
        <f t="shared" si="58"/>
        <v>0</v>
      </c>
      <c r="K85" s="25">
        <f t="shared" si="58"/>
        <v>0</v>
      </c>
      <c r="L85" s="25">
        <f t="shared" si="58"/>
        <v>0</v>
      </c>
      <c r="M85" s="25">
        <f t="shared" si="58"/>
        <v>0</v>
      </c>
      <c r="N85" s="25">
        <f t="shared" si="58"/>
        <v>0</v>
      </c>
      <c r="O85" s="25">
        <f t="shared" si="58"/>
        <v>0</v>
      </c>
      <c r="P85" s="25">
        <f t="shared" si="58"/>
        <v>0</v>
      </c>
      <c r="Q85" s="25">
        <f t="shared" si="58"/>
        <v>0</v>
      </c>
      <c r="R85" s="25">
        <f t="shared" si="58"/>
        <v>0</v>
      </c>
      <c r="S85" s="25">
        <f t="shared" si="58"/>
        <v>0</v>
      </c>
      <c r="T85" s="25">
        <f t="shared" si="58"/>
        <v>0</v>
      </c>
      <c r="U85" s="26">
        <f t="shared" si="58"/>
        <v>0</v>
      </c>
      <c r="V85" s="27">
        <f t="shared" si="58"/>
        <v>0</v>
      </c>
      <c r="W85" s="25">
        <f t="shared" si="58"/>
        <v>0</v>
      </c>
      <c r="X85" s="25">
        <f t="shared" si="58"/>
        <v>0</v>
      </c>
      <c r="Y85" s="25">
        <f t="shared" si="58"/>
        <v>0</v>
      </c>
      <c r="Z85" s="25">
        <f t="shared" si="58"/>
        <v>0</v>
      </c>
      <c r="AA85" s="25">
        <f t="shared" si="58"/>
        <v>0</v>
      </c>
      <c r="AB85" s="25">
        <f t="shared" si="58"/>
        <v>0</v>
      </c>
      <c r="AC85" s="25">
        <f t="shared" si="58"/>
        <v>0</v>
      </c>
      <c r="AD85" s="25">
        <f t="shared" si="58"/>
        <v>0</v>
      </c>
      <c r="AE85" s="25">
        <f t="shared" si="58"/>
        <v>0</v>
      </c>
      <c r="AF85" s="25">
        <f t="shared" si="58"/>
        <v>0</v>
      </c>
      <c r="AG85" s="26">
        <f t="shared" si="58"/>
        <v>300000</v>
      </c>
      <c r="AH85" s="27">
        <f t="shared" si="58"/>
        <v>0</v>
      </c>
      <c r="AI85" s="25">
        <f t="shared" si="58"/>
        <v>0</v>
      </c>
      <c r="AJ85" s="25">
        <f t="shared" si="58"/>
        <v>0</v>
      </c>
      <c r="AK85" s="25">
        <f t="shared" si="58"/>
        <v>0</v>
      </c>
      <c r="AL85" s="25">
        <f t="shared" si="58"/>
        <v>0</v>
      </c>
      <c r="AM85" s="25">
        <f t="shared" ref="AM85:BR85" si="59">+SUM(AM86,AM116,AM150,AM166)</f>
        <v>0</v>
      </c>
      <c r="AN85" s="25">
        <f t="shared" si="59"/>
        <v>0</v>
      </c>
      <c r="AO85" s="25">
        <f t="shared" si="59"/>
        <v>0</v>
      </c>
      <c r="AP85" s="25">
        <f t="shared" si="59"/>
        <v>0</v>
      </c>
      <c r="AQ85" s="25">
        <f t="shared" si="59"/>
        <v>0</v>
      </c>
      <c r="AR85" s="25">
        <f t="shared" si="59"/>
        <v>0</v>
      </c>
      <c r="AS85" s="26">
        <f t="shared" si="59"/>
        <v>300000</v>
      </c>
      <c r="AT85" s="27">
        <f t="shared" si="59"/>
        <v>0</v>
      </c>
      <c r="AU85" s="25">
        <f t="shared" si="59"/>
        <v>0</v>
      </c>
      <c r="AV85" s="25">
        <f t="shared" si="59"/>
        <v>0</v>
      </c>
      <c r="AW85" s="25">
        <f t="shared" si="59"/>
        <v>0</v>
      </c>
      <c r="AX85" s="25">
        <f t="shared" si="59"/>
        <v>0</v>
      </c>
      <c r="AY85" s="25">
        <f t="shared" si="59"/>
        <v>0</v>
      </c>
      <c r="AZ85" s="25">
        <f t="shared" si="59"/>
        <v>0</v>
      </c>
      <c r="BA85" s="25">
        <f t="shared" si="59"/>
        <v>0</v>
      </c>
      <c r="BB85" s="25">
        <f t="shared" si="59"/>
        <v>0</v>
      </c>
      <c r="BC85" s="25">
        <f t="shared" si="59"/>
        <v>0</v>
      </c>
      <c r="BD85" s="25">
        <f t="shared" si="59"/>
        <v>0</v>
      </c>
      <c r="BE85" s="26">
        <f t="shared" si="59"/>
        <v>500000</v>
      </c>
      <c r="BF85" s="27">
        <f t="shared" si="59"/>
        <v>0</v>
      </c>
      <c r="BG85" s="25">
        <f t="shared" si="59"/>
        <v>0</v>
      </c>
      <c r="BH85" s="25">
        <f t="shared" si="59"/>
        <v>0</v>
      </c>
      <c r="BI85" s="25">
        <f t="shared" si="59"/>
        <v>0</v>
      </c>
      <c r="BJ85" s="25">
        <f t="shared" si="59"/>
        <v>0</v>
      </c>
      <c r="BK85" s="25">
        <f t="shared" si="59"/>
        <v>0</v>
      </c>
      <c r="BL85" s="25">
        <f t="shared" si="59"/>
        <v>0</v>
      </c>
      <c r="BM85" s="25">
        <f t="shared" si="59"/>
        <v>0</v>
      </c>
      <c r="BN85" s="25">
        <f t="shared" si="59"/>
        <v>0</v>
      </c>
      <c r="BO85" s="25">
        <f t="shared" si="59"/>
        <v>0</v>
      </c>
      <c r="BP85" s="25">
        <f t="shared" si="59"/>
        <v>0</v>
      </c>
      <c r="BQ85" s="26">
        <f t="shared" si="59"/>
        <v>750000</v>
      </c>
      <c r="BR85" s="27">
        <f t="shared" si="59"/>
        <v>0</v>
      </c>
      <c r="BS85" s="25">
        <f t="shared" ref="BS85:CC85" si="60">+SUM(BS86,BS116,BS150,BS166)</f>
        <v>0</v>
      </c>
      <c r="BT85" s="25">
        <f t="shared" si="60"/>
        <v>0</v>
      </c>
      <c r="BU85" s="25">
        <f t="shared" si="60"/>
        <v>0</v>
      </c>
      <c r="BV85" s="25">
        <f t="shared" si="60"/>
        <v>0</v>
      </c>
      <c r="BW85" s="25">
        <f t="shared" si="60"/>
        <v>0</v>
      </c>
      <c r="BX85" s="25">
        <f t="shared" si="60"/>
        <v>0</v>
      </c>
      <c r="BY85" s="25">
        <f t="shared" si="60"/>
        <v>0</v>
      </c>
      <c r="BZ85" s="25">
        <f t="shared" si="60"/>
        <v>0</v>
      </c>
      <c r="CA85" s="25">
        <f t="shared" si="60"/>
        <v>0</v>
      </c>
      <c r="CB85" s="25">
        <f t="shared" si="60"/>
        <v>0</v>
      </c>
      <c r="CC85" s="26">
        <f t="shared" si="60"/>
        <v>550000</v>
      </c>
    </row>
    <row r="86" spans="1:83">
      <c r="B86" s="55" t="s">
        <v>161</v>
      </c>
      <c r="C86" s="56" t="s">
        <v>162</v>
      </c>
      <c r="D86" s="71"/>
      <c r="E86" s="71"/>
      <c r="F86" s="229"/>
      <c r="G86" s="169">
        <f>+SUM(G88:G115)</f>
        <v>0</v>
      </c>
      <c r="H86" s="123">
        <f t="shared" ref="H86:BS86" si="61">+SUM(H88:H115)</f>
        <v>0</v>
      </c>
      <c r="I86" s="20">
        <f t="shared" si="61"/>
        <v>0</v>
      </c>
      <c r="J86" s="123">
        <f t="shared" si="61"/>
        <v>0</v>
      </c>
      <c r="K86" s="19">
        <f t="shared" si="61"/>
        <v>0</v>
      </c>
      <c r="L86" s="19">
        <f t="shared" si="61"/>
        <v>0</v>
      </c>
      <c r="M86" s="19">
        <f>+SUM(M88:M115)</f>
        <v>0</v>
      </c>
      <c r="N86" s="19">
        <f t="shared" si="61"/>
        <v>0</v>
      </c>
      <c r="O86" s="19">
        <f t="shared" si="61"/>
        <v>0</v>
      </c>
      <c r="P86" s="19">
        <f t="shared" si="61"/>
        <v>0</v>
      </c>
      <c r="Q86" s="19">
        <f t="shared" si="61"/>
        <v>0</v>
      </c>
      <c r="R86" s="19">
        <f t="shared" si="61"/>
        <v>0</v>
      </c>
      <c r="S86" s="19">
        <f t="shared" si="61"/>
        <v>0</v>
      </c>
      <c r="T86" s="19">
        <f t="shared" si="61"/>
        <v>0</v>
      </c>
      <c r="U86" s="20">
        <f t="shared" si="61"/>
        <v>0</v>
      </c>
      <c r="V86" s="21">
        <f t="shared" si="61"/>
        <v>0</v>
      </c>
      <c r="W86" s="19">
        <f t="shared" si="61"/>
        <v>0</v>
      </c>
      <c r="X86" s="19">
        <f t="shared" si="61"/>
        <v>0</v>
      </c>
      <c r="Y86" s="19">
        <f t="shared" si="61"/>
        <v>0</v>
      </c>
      <c r="Z86" s="19">
        <f t="shared" si="61"/>
        <v>0</v>
      </c>
      <c r="AA86" s="19">
        <f t="shared" si="61"/>
        <v>0</v>
      </c>
      <c r="AB86" s="19">
        <f t="shared" si="61"/>
        <v>0</v>
      </c>
      <c r="AC86" s="19">
        <f t="shared" si="61"/>
        <v>0</v>
      </c>
      <c r="AD86" s="19">
        <f t="shared" si="61"/>
        <v>0</v>
      </c>
      <c r="AE86" s="19">
        <f t="shared" si="61"/>
        <v>0</v>
      </c>
      <c r="AF86" s="19">
        <f t="shared" si="61"/>
        <v>0</v>
      </c>
      <c r="AG86" s="20">
        <f t="shared" si="61"/>
        <v>0</v>
      </c>
      <c r="AH86" s="21">
        <f t="shared" si="61"/>
        <v>0</v>
      </c>
      <c r="AI86" s="19">
        <f t="shared" si="61"/>
        <v>0</v>
      </c>
      <c r="AJ86" s="19">
        <f t="shared" si="61"/>
        <v>0</v>
      </c>
      <c r="AK86" s="19">
        <f t="shared" si="61"/>
        <v>0</v>
      </c>
      <c r="AL86" s="19">
        <f t="shared" si="61"/>
        <v>0</v>
      </c>
      <c r="AM86" s="19">
        <f t="shared" si="61"/>
        <v>0</v>
      </c>
      <c r="AN86" s="19">
        <f t="shared" si="61"/>
        <v>0</v>
      </c>
      <c r="AO86" s="19">
        <f t="shared" si="61"/>
        <v>0</v>
      </c>
      <c r="AP86" s="19">
        <f t="shared" si="61"/>
        <v>0</v>
      </c>
      <c r="AQ86" s="19">
        <f t="shared" si="61"/>
        <v>0</v>
      </c>
      <c r="AR86" s="19">
        <f t="shared" si="61"/>
        <v>0</v>
      </c>
      <c r="AS86" s="20">
        <f t="shared" si="61"/>
        <v>0</v>
      </c>
      <c r="AT86" s="21">
        <f t="shared" si="61"/>
        <v>0</v>
      </c>
      <c r="AU86" s="19">
        <f t="shared" si="61"/>
        <v>0</v>
      </c>
      <c r="AV86" s="19">
        <f t="shared" si="61"/>
        <v>0</v>
      </c>
      <c r="AW86" s="19">
        <f t="shared" si="61"/>
        <v>0</v>
      </c>
      <c r="AX86" s="19">
        <f t="shared" si="61"/>
        <v>0</v>
      </c>
      <c r="AY86" s="19">
        <f t="shared" si="61"/>
        <v>0</v>
      </c>
      <c r="AZ86" s="19">
        <f t="shared" si="61"/>
        <v>0</v>
      </c>
      <c r="BA86" s="19">
        <f t="shared" si="61"/>
        <v>0</v>
      </c>
      <c r="BB86" s="19">
        <f t="shared" si="61"/>
        <v>0</v>
      </c>
      <c r="BC86" s="19">
        <f t="shared" si="61"/>
        <v>0</v>
      </c>
      <c r="BD86" s="19">
        <f t="shared" si="61"/>
        <v>0</v>
      </c>
      <c r="BE86" s="20">
        <f t="shared" si="61"/>
        <v>0</v>
      </c>
      <c r="BF86" s="21">
        <f t="shared" si="61"/>
        <v>0</v>
      </c>
      <c r="BG86" s="19">
        <f t="shared" si="61"/>
        <v>0</v>
      </c>
      <c r="BH86" s="19">
        <f t="shared" si="61"/>
        <v>0</v>
      </c>
      <c r="BI86" s="19">
        <f t="shared" si="61"/>
        <v>0</v>
      </c>
      <c r="BJ86" s="19">
        <f t="shared" si="61"/>
        <v>0</v>
      </c>
      <c r="BK86" s="19">
        <f t="shared" si="61"/>
        <v>0</v>
      </c>
      <c r="BL86" s="19">
        <f t="shared" si="61"/>
        <v>0</v>
      </c>
      <c r="BM86" s="19">
        <f t="shared" si="61"/>
        <v>0</v>
      </c>
      <c r="BN86" s="19">
        <f t="shared" si="61"/>
        <v>0</v>
      </c>
      <c r="BO86" s="19">
        <f t="shared" si="61"/>
        <v>0</v>
      </c>
      <c r="BP86" s="19">
        <f t="shared" si="61"/>
        <v>0</v>
      </c>
      <c r="BQ86" s="20">
        <f t="shared" si="61"/>
        <v>0</v>
      </c>
      <c r="BR86" s="21">
        <f t="shared" si="61"/>
        <v>0</v>
      </c>
      <c r="BS86" s="19">
        <f t="shared" si="61"/>
        <v>0</v>
      </c>
      <c r="BT86" s="19">
        <f t="shared" ref="BT86:CC86" si="62">+SUM(BT88:BT115)</f>
        <v>0</v>
      </c>
      <c r="BU86" s="19">
        <f t="shared" si="62"/>
        <v>0</v>
      </c>
      <c r="BV86" s="19">
        <f t="shared" si="62"/>
        <v>0</v>
      </c>
      <c r="BW86" s="19">
        <f t="shared" si="62"/>
        <v>0</v>
      </c>
      <c r="BX86" s="19">
        <f t="shared" si="62"/>
        <v>0</v>
      </c>
      <c r="BY86" s="19">
        <f>+SUM(BY88:BY115)</f>
        <v>0</v>
      </c>
      <c r="BZ86" s="19">
        <f t="shared" si="62"/>
        <v>0</v>
      </c>
      <c r="CA86" s="19">
        <f t="shared" si="62"/>
        <v>0</v>
      </c>
      <c r="CB86" s="19">
        <f t="shared" si="62"/>
        <v>0</v>
      </c>
      <c r="CC86" s="20">
        <f t="shared" si="62"/>
        <v>0</v>
      </c>
    </row>
    <row r="87" spans="1:83">
      <c r="B87" s="64" t="s">
        <v>163</v>
      </c>
      <c r="C87" s="312" t="s">
        <v>164</v>
      </c>
      <c r="D87" s="74"/>
      <c r="E87" s="72"/>
      <c r="F87" s="230"/>
      <c r="G87" s="122"/>
      <c r="H87" s="120"/>
      <c r="I87" s="13"/>
      <c r="J87" s="235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7"/>
      <c r="V87" s="238"/>
      <c r="W87" s="236"/>
      <c r="X87" s="236"/>
      <c r="Y87" s="236"/>
      <c r="Z87" s="236"/>
      <c r="AA87" s="236"/>
      <c r="AB87" s="236"/>
      <c r="AC87" s="236"/>
      <c r="AD87" s="236"/>
      <c r="AE87" s="236"/>
      <c r="AF87" s="236"/>
      <c r="AG87" s="237"/>
      <c r="AH87" s="238"/>
      <c r="AI87" s="236"/>
      <c r="AJ87" s="236"/>
      <c r="AK87" s="236"/>
      <c r="AL87" s="236"/>
      <c r="AM87" s="236"/>
      <c r="AN87" s="236"/>
      <c r="AO87" s="236"/>
      <c r="AP87" s="236"/>
      <c r="AQ87" s="236"/>
      <c r="AR87" s="236"/>
      <c r="AS87" s="237"/>
      <c r="AT87" s="238"/>
      <c r="AU87" s="236"/>
      <c r="AV87" s="236"/>
      <c r="AW87" s="236"/>
      <c r="AX87" s="236"/>
      <c r="AY87" s="236"/>
      <c r="AZ87" s="236"/>
      <c r="BA87" s="236"/>
      <c r="BB87" s="236"/>
      <c r="BC87" s="236"/>
      <c r="BD87" s="236"/>
      <c r="BE87" s="237"/>
      <c r="BF87" s="238"/>
      <c r="BG87" s="236"/>
      <c r="BH87" s="236"/>
      <c r="BI87" s="236"/>
      <c r="BJ87" s="236"/>
      <c r="BK87" s="236"/>
      <c r="BL87" s="236"/>
      <c r="BM87" s="236"/>
      <c r="BN87" s="236"/>
      <c r="BO87" s="236"/>
      <c r="BP87" s="236"/>
      <c r="BQ87" s="237"/>
      <c r="BR87" s="238"/>
      <c r="BS87" s="236"/>
      <c r="BT87" s="236"/>
      <c r="BU87" s="236"/>
      <c r="BV87" s="236"/>
      <c r="BW87" s="236"/>
      <c r="BX87" s="236"/>
      <c r="BY87" s="236"/>
      <c r="BZ87" s="236"/>
      <c r="CA87" s="236"/>
      <c r="CB87" s="236"/>
      <c r="CC87" s="237"/>
    </row>
    <row r="88" spans="1:83" ht="30">
      <c r="B88" s="57" t="s">
        <v>165</v>
      </c>
      <c r="C88" s="58" t="s">
        <v>166</v>
      </c>
      <c r="D88" s="74" t="s">
        <v>128</v>
      </c>
      <c r="E88" s="72">
        <v>1</v>
      </c>
      <c r="F88" s="303"/>
      <c r="G88" s="122">
        <f>+E88*F88</f>
        <v>0</v>
      </c>
      <c r="H88" s="120"/>
      <c r="I88" s="13"/>
      <c r="J88" s="235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7">
        <f>G88/2.5</f>
        <v>0</v>
      </c>
      <c r="V88" s="238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7">
        <f>G88/2.5</f>
        <v>0</v>
      </c>
      <c r="AH88" s="238"/>
      <c r="AI88" s="236"/>
      <c r="AJ88" s="236"/>
      <c r="AK88" s="236"/>
      <c r="AL88" s="236"/>
      <c r="AM88" s="236">
        <f>G88-SUM(J88:AL88)</f>
        <v>0</v>
      </c>
      <c r="AN88" s="236"/>
      <c r="AO88" s="236"/>
      <c r="AP88" s="236"/>
      <c r="AQ88" s="236"/>
      <c r="AR88" s="236"/>
      <c r="AS88" s="237"/>
      <c r="AT88" s="238"/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  <c r="BE88" s="237"/>
      <c r="BF88" s="238"/>
      <c r="BG88" s="236"/>
      <c r="BH88" s="236"/>
      <c r="BI88" s="236"/>
      <c r="BJ88" s="236"/>
      <c r="BK88" s="236"/>
      <c r="BL88" s="236"/>
      <c r="BM88" s="236"/>
      <c r="BN88" s="236"/>
      <c r="BO88" s="236"/>
      <c r="BP88" s="236"/>
      <c r="BQ88" s="237"/>
      <c r="BR88" s="238"/>
      <c r="BS88" s="236"/>
      <c r="BT88" s="236"/>
      <c r="BU88" s="236"/>
      <c r="BV88" s="236"/>
      <c r="BW88" s="236"/>
      <c r="BX88" s="236"/>
      <c r="BY88" s="236"/>
      <c r="BZ88" s="236"/>
      <c r="CA88" s="236"/>
      <c r="CB88" s="236"/>
      <c r="CC88" s="237">
        <f t="shared" ref="CC88" si="63">G88-SUM(H88:CB88)</f>
        <v>0</v>
      </c>
    </row>
    <row r="89" spans="1:83" ht="30">
      <c r="B89" s="57" t="s">
        <v>167</v>
      </c>
      <c r="C89" s="58" t="s">
        <v>168</v>
      </c>
      <c r="D89" s="72" t="s">
        <v>169</v>
      </c>
      <c r="E89" s="72">
        <v>6</v>
      </c>
      <c r="F89" s="230"/>
      <c r="G89" s="122">
        <f>+SUM(H89:CC89)</f>
        <v>0</v>
      </c>
      <c r="H89" s="300"/>
      <c r="I89" s="303"/>
      <c r="J89" s="235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7"/>
      <c r="V89" s="238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7"/>
      <c r="AH89" s="238"/>
      <c r="AI89" s="236"/>
      <c r="AJ89" s="236"/>
      <c r="AK89" s="236"/>
      <c r="AL89" s="236"/>
      <c r="AM89" s="236"/>
      <c r="AN89" s="236"/>
      <c r="AO89" s="236"/>
      <c r="AP89" s="236"/>
      <c r="AQ89" s="236"/>
      <c r="AR89" s="236"/>
      <c r="AS89" s="237"/>
      <c r="AT89" s="238"/>
      <c r="AU89" s="236"/>
      <c r="AV89" s="236"/>
      <c r="AW89" s="236"/>
      <c r="AX89" s="236"/>
      <c r="AY89" s="236"/>
      <c r="AZ89" s="236"/>
      <c r="BA89" s="236"/>
      <c r="BB89" s="236"/>
      <c r="BC89" s="236"/>
      <c r="BD89" s="236"/>
      <c r="BE89" s="237"/>
      <c r="BF89" s="238"/>
      <c r="BG89" s="236"/>
      <c r="BH89" s="236"/>
      <c r="BI89" s="236"/>
      <c r="BJ89" s="236"/>
      <c r="BK89" s="236"/>
      <c r="BL89" s="236"/>
      <c r="BM89" s="236"/>
      <c r="BN89" s="236"/>
      <c r="BO89" s="236"/>
      <c r="BP89" s="236"/>
      <c r="BQ89" s="237"/>
      <c r="BR89" s="238"/>
      <c r="BS89" s="236"/>
      <c r="BT89" s="236"/>
      <c r="BU89" s="236"/>
      <c r="BV89" s="236"/>
      <c r="BW89" s="236"/>
      <c r="BX89" s="236"/>
      <c r="BY89" s="236"/>
      <c r="BZ89" s="236"/>
      <c r="CA89" s="236"/>
      <c r="CB89" s="236"/>
      <c r="CC89" s="237"/>
    </row>
    <row r="90" spans="1:83" ht="30">
      <c r="B90" s="57" t="s">
        <v>170</v>
      </c>
      <c r="C90" s="58" t="s">
        <v>171</v>
      </c>
      <c r="D90" s="72" t="s">
        <v>53</v>
      </c>
      <c r="E90" s="72">
        <v>36</v>
      </c>
      <c r="F90" s="230"/>
      <c r="G90" s="122">
        <f>+SUM(H90:CC90)</f>
        <v>0</v>
      </c>
      <c r="H90" s="120"/>
      <c r="I90" s="13"/>
      <c r="J90" s="299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1"/>
      <c r="V90" s="302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1"/>
      <c r="AH90" s="302"/>
      <c r="AI90" s="300"/>
      <c r="AJ90" s="300"/>
      <c r="AK90" s="300"/>
      <c r="AL90" s="300"/>
      <c r="AM90" s="300"/>
      <c r="AN90" s="300"/>
      <c r="AO90" s="300"/>
      <c r="AP90" s="300"/>
      <c r="AQ90" s="300"/>
      <c r="AR90" s="300"/>
      <c r="AS90" s="301"/>
      <c r="AT90" s="238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7"/>
      <c r="BF90" s="238"/>
      <c r="BG90" s="236"/>
      <c r="BH90" s="236"/>
      <c r="BI90" s="236"/>
      <c r="BJ90" s="236"/>
      <c r="BK90" s="236"/>
      <c r="BL90" s="236"/>
      <c r="BM90" s="236"/>
      <c r="BN90" s="236"/>
      <c r="BO90" s="236"/>
      <c r="BP90" s="236"/>
      <c r="BQ90" s="237"/>
      <c r="BR90" s="238"/>
      <c r="BS90" s="236"/>
      <c r="BT90" s="236"/>
      <c r="BU90" s="236"/>
      <c r="BV90" s="236"/>
      <c r="BW90" s="236"/>
      <c r="BX90" s="236"/>
      <c r="BY90" s="236"/>
      <c r="BZ90" s="236"/>
      <c r="CA90" s="236"/>
      <c r="CB90" s="236"/>
      <c r="CC90" s="237"/>
      <c r="CE90" s="329"/>
    </row>
    <row r="91" spans="1:83" ht="30">
      <c r="B91" s="57" t="s">
        <v>172</v>
      </c>
      <c r="C91" s="58" t="s">
        <v>173</v>
      </c>
      <c r="D91" s="72" t="s">
        <v>53</v>
      </c>
      <c r="E91" s="72">
        <v>6</v>
      </c>
      <c r="F91" s="230"/>
      <c r="G91" s="122">
        <f>+SUM(H91:CC91)</f>
        <v>0</v>
      </c>
      <c r="H91" s="120"/>
      <c r="I91" s="13"/>
      <c r="J91" s="235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7"/>
      <c r="V91" s="238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7"/>
      <c r="AH91" s="238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7"/>
      <c r="AT91" s="238"/>
      <c r="AU91" s="236"/>
      <c r="AV91" s="236"/>
      <c r="AW91" s="236"/>
      <c r="AX91" s="236"/>
      <c r="AY91" s="236"/>
      <c r="AZ91" s="236"/>
      <c r="BA91" s="236"/>
      <c r="BB91" s="300"/>
      <c r="BC91" s="300"/>
      <c r="BD91" s="300"/>
      <c r="BE91" s="301"/>
      <c r="BF91" s="302"/>
      <c r="BG91" s="300"/>
      <c r="BH91" s="236"/>
      <c r="BI91" s="236"/>
      <c r="BJ91" s="236"/>
      <c r="BK91" s="236"/>
      <c r="BL91" s="236"/>
      <c r="BM91" s="236"/>
      <c r="BN91" s="236"/>
      <c r="BO91" s="236"/>
      <c r="BP91" s="236"/>
      <c r="BQ91" s="237"/>
      <c r="BR91" s="238"/>
      <c r="BS91" s="236"/>
      <c r="BT91" s="236"/>
      <c r="BU91" s="236"/>
      <c r="BV91" s="236"/>
      <c r="BW91" s="236"/>
      <c r="BX91" s="236"/>
      <c r="BY91" s="236"/>
      <c r="BZ91" s="236"/>
      <c r="CA91" s="236"/>
      <c r="CB91" s="236"/>
      <c r="CC91" s="237"/>
    </row>
    <row r="92" spans="1:83" ht="30">
      <c r="B92" s="57" t="s">
        <v>174</v>
      </c>
      <c r="C92" s="58" t="s">
        <v>175</v>
      </c>
      <c r="D92" s="72" t="s">
        <v>53</v>
      </c>
      <c r="E92" s="72">
        <v>8</v>
      </c>
      <c r="F92" s="230"/>
      <c r="G92" s="122">
        <f>+SUM(H92:CC92)</f>
        <v>0</v>
      </c>
      <c r="H92" s="120"/>
      <c r="I92" s="13"/>
      <c r="J92" s="235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7"/>
      <c r="V92" s="238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7"/>
      <c r="AH92" s="238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7"/>
      <c r="AT92" s="238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7"/>
      <c r="BF92" s="238"/>
      <c r="BG92" s="236"/>
      <c r="BH92" s="236"/>
      <c r="BI92" s="236"/>
      <c r="BJ92" s="236"/>
      <c r="BK92" s="300"/>
      <c r="BL92" s="300"/>
      <c r="BM92" s="300"/>
      <c r="BN92" s="300"/>
      <c r="BO92" s="300"/>
      <c r="BP92" s="300"/>
      <c r="BQ92" s="301"/>
      <c r="BR92" s="302"/>
      <c r="BS92" s="236"/>
      <c r="BT92" s="236"/>
      <c r="BU92" s="236"/>
      <c r="BV92" s="236"/>
      <c r="BW92" s="236"/>
      <c r="BX92" s="236"/>
      <c r="BY92" s="236"/>
      <c r="BZ92" s="236"/>
      <c r="CA92" s="236"/>
      <c r="CB92" s="236"/>
      <c r="CC92" s="237"/>
    </row>
    <row r="93" spans="1:83">
      <c r="B93" s="64" t="s">
        <v>176</v>
      </c>
      <c r="C93" s="312" t="s">
        <v>177</v>
      </c>
      <c r="D93" s="72"/>
      <c r="E93" s="72"/>
      <c r="F93" s="230"/>
      <c r="G93" s="122"/>
      <c r="H93" s="120"/>
      <c r="I93" s="13"/>
      <c r="J93" s="235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7"/>
      <c r="V93" s="238"/>
      <c r="W93" s="236"/>
      <c r="X93" s="236"/>
      <c r="Y93" s="236"/>
      <c r="Z93" s="236"/>
      <c r="AA93" s="236"/>
      <c r="AB93" s="236"/>
      <c r="AC93" s="236"/>
      <c r="AD93" s="236"/>
      <c r="AE93" s="236"/>
      <c r="AF93" s="236"/>
      <c r="AG93" s="237"/>
      <c r="AH93" s="238"/>
      <c r="AI93" s="236"/>
      <c r="AJ93" s="236"/>
      <c r="AK93" s="236"/>
      <c r="AL93" s="236"/>
      <c r="AM93" s="236"/>
      <c r="AN93" s="236"/>
      <c r="AO93" s="236"/>
      <c r="AP93" s="236"/>
      <c r="AQ93" s="236"/>
      <c r="AR93" s="236"/>
      <c r="AS93" s="237"/>
      <c r="AT93" s="238"/>
      <c r="AU93" s="236"/>
      <c r="AV93" s="236"/>
      <c r="AW93" s="236"/>
      <c r="AX93" s="236"/>
      <c r="AY93" s="236"/>
      <c r="AZ93" s="236"/>
      <c r="BA93" s="236"/>
      <c r="BB93" s="236"/>
      <c r="BC93" s="236"/>
      <c r="BD93" s="236"/>
      <c r="BE93" s="237"/>
      <c r="BF93" s="238"/>
      <c r="BG93" s="236"/>
      <c r="BH93" s="236"/>
      <c r="BI93" s="236"/>
      <c r="BJ93" s="236"/>
      <c r="BK93" s="236"/>
      <c r="BL93" s="236"/>
      <c r="BM93" s="236"/>
      <c r="BN93" s="236"/>
      <c r="BO93" s="236"/>
      <c r="BP93" s="236"/>
      <c r="BQ93" s="237"/>
      <c r="BR93" s="236"/>
      <c r="BS93" s="236"/>
      <c r="BT93" s="236"/>
      <c r="BU93" s="236"/>
      <c r="BV93" s="236"/>
      <c r="BW93" s="236"/>
      <c r="BX93" s="236"/>
      <c r="BY93" s="236"/>
      <c r="BZ93" s="236"/>
      <c r="CA93" s="236"/>
      <c r="CB93" s="236"/>
      <c r="CC93" s="237"/>
    </row>
    <row r="94" spans="1:83">
      <c r="A94" s="141" t="s">
        <v>395</v>
      </c>
      <c r="B94" s="57" t="s">
        <v>178</v>
      </c>
      <c r="C94" s="58" t="str">
        <f>"Allowance for person- hours for variations -Project Manager ("&amp;E94&amp;" hours)"</f>
        <v>Allowance for person- hours for variations -Project Manager (100 hours)</v>
      </c>
      <c r="D94" s="72" t="s">
        <v>396</v>
      </c>
      <c r="E94" s="72">
        <v>100</v>
      </c>
      <c r="F94" s="303"/>
      <c r="G94" s="122">
        <f t="shared" ref="G94:G103" si="64">+E94*F94</f>
        <v>0</v>
      </c>
      <c r="H94" s="120"/>
      <c r="I94" s="13"/>
      <c r="J94" s="235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7">
        <f t="shared" ref="U94:U103" si="65">G94/6</f>
        <v>0</v>
      </c>
      <c r="V94" s="238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7">
        <f t="shared" ref="AG94:AG103" si="66">G94/6</f>
        <v>0</v>
      </c>
      <c r="AH94" s="238"/>
      <c r="AI94" s="236"/>
      <c r="AJ94" s="236"/>
      <c r="AK94" s="236"/>
      <c r="AL94" s="236"/>
      <c r="AM94" s="236"/>
      <c r="AN94" s="236"/>
      <c r="AO94" s="236"/>
      <c r="AP94" s="236"/>
      <c r="AQ94" s="236"/>
      <c r="AR94" s="236"/>
      <c r="AS94" s="237">
        <f t="shared" ref="AS94:AS103" si="67">G94/6</f>
        <v>0</v>
      </c>
      <c r="AT94" s="238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  <c r="BE94" s="237">
        <f t="shared" ref="BE94:BE103" si="68">G94/6</f>
        <v>0</v>
      </c>
      <c r="BF94" s="238"/>
      <c r="BG94" s="236"/>
      <c r="BH94" s="236"/>
      <c r="BI94" s="236"/>
      <c r="BJ94" s="236"/>
      <c r="BK94" s="236"/>
      <c r="BL94" s="236"/>
      <c r="BM94" s="236"/>
      <c r="BN94" s="236"/>
      <c r="BO94" s="236"/>
      <c r="BP94" s="236"/>
      <c r="BQ94" s="237">
        <f t="shared" ref="BQ94:BQ103" si="69">G94/6</f>
        <v>0</v>
      </c>
      <c r="BR94" s="238"/>
      <c r="BS94" s="236"/>
      <c r="BT94" s="236"/>
      <c r="BU94" s="236"/>
      <c r="BV94" s="236"/>
      <c r="BW94" s="236"/>
      <c r="BX94" s="236"/>
      <c r="BY94" s="236"/>
      <c r="BZ94" s="236"/>
      <c r="CA94" s="236"/>
      <c r="CB94" s="236"/>
      <c r="CC94" s="237">
        <f t="shared" ref="CC94:CC157" si="70">G94-SUM(H94:CB94)</f>
        <v>0</v>
      </c>
    </row>
    <row r="95" spans="1:83">
      <c r="A95" s="141" t="s">
        <v>395</v>
      </c>
      <c r="B95" s="57" t="s">
        <v>180</v>
      </c>
      <c r="C95" s="58" t="str">
        <f>"Allowance for person- hours for variations -Senior Hardware and/or Software Engineer ("&amp;E95&amp;" hours)"</f>
        <v>Allowance for person- hours for variations -Senior Hardware and/or Software Engineer (100 hours)</v>
      </c>
      <c r="D95" s="72" t="s">
        <v>396</v>
      </c>
      <c r="E95" s="72">
        <v>100</v>
      </c>
      <c r="F95" s="303"/>
      <c r="G95" s="122">
        <f t="shared" si="64"/>
        <v>0</v>
      </c>
      <c r="H95" s="120"/>
      <c r="I95" s="13"/>
      <c r="J95" s="235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7">
        <f t="shared" si="65"/>
        <v>0</v>
      </c>
      <c r="V95" s="238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7">
        <f t="shared" si="66"/>
        <v>0</v>
      </c>
      <c r="AH95" s="238"/>
      <c r="AI95" s="236"/>
      <c r="AJ95" s="236"/>
      <c r="AK95" s="236"/>
      <c r="AL95" s="236"/>
      <c r="AM95" s="236"/>
      <c r="AN95" s="236"/>
      <c r="AO95" s="236"/>
      <c r="AP95" s="236"/>
      <c r="AQ95" s="236"/>
      <c r="AR95" s="236"/>
      <c r="AS95" s="237">
        <f t="shared" si="67"/>
        <v>0</v>
      </c>
      <c r="AT95" s="238"/>
      <c r="AU95" s="236"/>
      <c r="AV95" s="236"/>
      <c r="AW95" s="236"/>
      <c r="AX95" s="236"/>
      <c r="AY95" s="236"/>
      <c r="AZ95" s="236"/>
      <c r="BA95" s="236"/>
      <c r="BB95" s="236"/>
      <c r="BC95" s="236"/>
      <c r="BD95" s="236"/>
      <c r="BE95" s="237">
        <f t="shared" si="68"/>
        <v>0</v>
      </c>
      <c r="BF95" s="238"/>
      <c r="BG95" s="236"/>
      <c r="BH95" s="236"/>
      <c r="BI95" s="236"/>
      <c r="BJ95" s="236"/>
      <c r="BK95" s="236"/>
      <c r="BL95" s="236"/>
      <c r="BM95" s="236"/>
      <c r="BN95" s="236"/>
      <c r="BO95" s="236"/>
      <c r="BP95" s="236"/>
      <c r="BQ95" s="237">
        <f t="shared" si="69"/>
        <v>0</v>
      </c>
      <c r="BR95" s="238"/>
      <c r="BS95" s="236"/>
      <c r="BT95" s="236"/>
      <c r="BU95" s="236"/>
      <c r="BV95" s="236"/>
      <c r="BW95" s="236"/>
      <c r="BX95" s="236"/>
      <c r="BY95" s="236"/>
      <c r="BZ95" s="236"/>
      <c r="CA95" s="236"/>
      <c r="CB95" s="236"/>
      <c r="CC95" s="237">
        <f t="shared" si="70"/>
        <v>0</v>
      </c>
    </row>
    <row r="96" spans="1:83">
      <c r="A96" s="141" t="s">
        <v>395</v>
      </c>
      <c r="B96" s="57" t="s">
        <v>181</v>
      </c>
      <c r="C96" s="58" t="str">
        <f>"Allowance for person- hours for variations -Junior Hardware and/or Software Engineer ("&amp;E96&amp;" hours)"</f>
        <v>Allowance for person- hours for variations -Junior Hardware and/or Software Engineer (100 hours)</v>
      </c>
      <c r="D96" s="72" t="s">
        <v>396</v>
      </c>
      <c r="E96" s="72">
        <v>100</v>
      </c>
      <c r="F96" s="303"/>
      <c r="G96" s="122">
        <f t="shared" si="64"/>
        <v>0</v>
      </c>
      <c r="H96" s="120"/>
      <c r="I96" s="13"/>
      <c r="J96" s="235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7">
        <f t="shared" si="65"/>
        <v>0</v>
      </c>
      <c r="V96" s="238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7">
        <f t="shared" si="66"/>
        <v>0</v>
      </c>
      <c r="AH96" s="238"/>
      <c r="AI96" s="236"/>
      <c r="AJ96" s="236"/>
      <c r="AK96" s="236"/>
      <c r="AL96" s="236"/>
      <c r="AM96" s="236"/>
      <c r="AN96" s="236"/>
      <c r="AO96" s="236"/>
      <c r="AP96" s="236"/>
      <c r="AQ96" s="236"/>
      <c r="AR96" s="236"/>
      <c r="AS96" s="237">
        <f t="shared" si="67"/>
        <v>0</v>
      </c>
      <c r="AT96" s="238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7">
        <f t="shared" si="68"/>
        <v>0</v>
      </c>
      <c r="BF96" s="238"/>
      <c r="BG96" s="236"/>
      <c r="BH96" s="236"/>
      <c r="BI96" s="236"/>
      <c r="BJ96" s="236"/>
      <c r="BK96" s="236"/>
      <c r="BL96" s="236"/>
      <c r="BM96" s="236"/>
      <c r="BN96" s="236"/>
      <c r="BO96" s="236"/>
      <c r="BP96" s="236"/>
      <c r="BQ96" s="237">
        <f t="shared" si="69"/>
        <v>0</v>
      </c>
      <c r="BR96" s="238"/>
      <c r="BS96" s="236"/>
      <c r="BT96" s="236"/>
      <c r="BU96" s="236"/>
      <c r="BV96" s="236"/>
      <c r="BW96" s="236"/>
      <c r="BX96" s="236"/>
      <c r="BY96" s="236"/>
      <c r="BZ96" s="236"/>
      <c r="CA96" s="236"/>
      <c r="CB96" s="236"/>
      <c r="CC96" s="237">
        <f t="shared" si="70"/>
        <v>0</v>
      </c>
    </row>
    <row r="97" spans="1:81">
      <c r="A97" s="141" t="s">
        <v>395</v>
      </c>
      <c r="B97" s="57" t="s">
        <v>182</v>
      </c>
      <c r="C97" s="58" t="str">
        <f>"Allowance for person- hours for variations -Installation and/or Training Manager ("&amp;E97&amp;" hours)"</f>
        <v>Allowance for person- hours for variations -Installation and/or Training Manager (100 hours)</v>
      </c>
      <c r="D97" s="72" t="s">
        <v>396</v>
      </c>
      <c r="E97" s="72">
        <v>100</v>
      </c>
      <c r="F97" s="303"/>
      <c r="G97" s="122">
        <f t="shared" si="64"/>
        <v>0</v>
      </c>
      <c r="H97" s="120"/>
      <c r="I97" s="13"/>
      <c r="J97" s="235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7">
        <f t="shared" si="65"/>
        <v>0</v>
      </c>
      <c r="V97" s="238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7">
        <f t="shared" si="66"/>
        <v>0</v>
      </c>
      <c r="AH97" s="238"/>
      <c r="AI97" s="236"/>
      <c r="AJ97" s="236"/>
      <c r="AK97" s="236"/>
      <c r="AL97" s="236"/>
      <c r="AM97" s="236"/>
      <c r="AN97" s="236"/>
      <c r="AO97" s="236"/>
      <c r="AP97" s="236"/>
      <c r="AQ97" s="236"/>
      <c r="AR97" s="236"/>
      <c r="AS97" s="237">
        <f t="shared" si="67"/>
        <v>0</v>
      </c>
      <c r="AT97" s="238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7">
        <f t="shared" si="68"/>
        <v>0</v>
      </c>
      <c r="BF97" s="238"/>
      <c r="BG97" s="236"/>
      <c r="BH97" s="236"/>
      <c r="BI97" s="236"/>
      <c r="BJ97" s="236"/>
      <c r="BK97" s="236"/>
      <c r="BL97" s="236"/>
      <c r="BM97" s="236"/>
      <c r="BN97" s="236"/>
      <c r="BO97" s="236"/>
      <c r="BP97" s="236"/>
      <c r="BQ97" s="237">
        <f t="shared" si="69"/>
        <v>0</v>
      </c>
      <c r="BR97" s="238"/>
      <c r="BS97" s="236"/>
      <c r="BT97" s="236"/>
      <c r="BU97" s="236"/>
      <c r="BV97" s="236"/>
      <c r="BW97" s="236"/>
      <c r="BX97" s="236"/>
      <c r="BY97" s="236"/>
      <c r="BZ97" s="236"/>
      <c r="CA97" s="236"/>
      <c r="CB97" s="236"/>
      <c r="CC97" s="237">
        <f t="shared" si="70"/>
        <v>0</v>
      </c>
    </row>
    <row r="98" spans="1:81">
      <c r="A98" s="141" t="s">
        <v>395</v>
      </c>
      <c r="B98" s="57" t="s">
        <v>183</v>
      </c>
      <c r="C98" s="58" t="str">
        <f>"Allowance for person- hours for variations -Installer ("&amp;E98&amp;" hours)"</f>
        <v>Allowance for person- hours for variations -Installer (100 hours)</v>
      </c>
      <c r="D98" s="72" t="s">
        <v>396</v>
      </c>
      <c r="E98" s="72">
        <v>100</v>
      </c>
      <c r="F98" s="303"/>
      <c r="G98" s="122">
        <f t="shared" si="64"/>
        <v>0</v>
      </c>
      <c r="H98" s="120"/>
      <c r="I98" s="13"/>
      <c r="J98" s="235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7">
        <f t="shared" si="65"/>
        <v>0</v>
      </c>
      <c r="V98" s="238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7">
        <f t="shared" si="66"/>
        <v>0</v>
      </c>
      <c r="AH98" s="238"/>
      <c r="AI98" s="236"/>
      <c r="AJ98" s="236"/>
      <c r="AK98" s="236"/>
      <c r="AL98" s="236"/>
      <c r="AM98" s="236"/>
      <c r="AN98" s="236"/>
      <c r="AO98" s="236"/>
      <c r="AP98" s="236"/>
      <c r="AQ98" s="236"/>
      <c r="AR98" s="236"/>
      <c r="AS98" s="237">
        <f t="shared" si="67"/>
        <v>0</v>
      </c>
      <c r="AT98" s="238"/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  <c r="BE98" s="237">
        <f t="shared" si="68"/>
        <v>0</v>
      </c>
      <c r="BF98" s="238"/>
      <c r="BG98" s="236"/>
      <c r="BH98" s="236"/>
      <c r="BI98" s="236"/>
      <c r="BJ98" s="236"/>
      <c r="BK98" s="236"/>
      <c r="BL98" s="236"/>
      <c r="BM98" s="236"/>
      <c r="BN98" s="236"/>
      <c r="BO98" s="236"/>
      <c r="BP98" s="236"/>
      <c r="BQ98" s="237">
        <f t="shared" si="69"/>
        <v>0</v>
      </c>
      <c r="BR98" s="238"/>
      <c r="BS98" s="236"/>
      <c r="BT98" s="236"/>
      <c r="BU98" s="236"/>
      <c r="BV98" s="236"/>
      <c r="BW98" s="236"/>
      <c r="BX98" s="236"/>
      <c r="BY98" s="236"/>
      <c r="BZ98" s="236"/>
      <c r="CA98" s="236"/>
      <c r="CB98" s="236"/>
      <c r="CC98" s="237">
        <f t="shared" si="70"/>
        <v>0</v>
      </c>
    </row>
    <row r="99" spans="1:81">
      <c r="A99" s="141" t="s">
        <v>395</v>
      </c>
      <c r="B99" s="57" t="s">
        <v>184</v>
      </c>
      <c r="C99" s="58" t="str">
        <f>"Allowance for person- hours for variations -Labourer ("&amp;E99&amp;" hours)"</f>
        <v>Allowance for person- hours for variations -Labourer (100 hours)</v>
      </c>
      <c r="D99" s="72" t="s">
        <v>396</v>
      </c>
      <c r="E99" s="72">
        <v>100</v>
      </c>
      <c r="F99" s="303"/>
      <c r="G99" s="122">
        <f t="shared" si="64"/>
        <v>0</v>
      </c>
      <c r="H99" s="120"/>
      <c r="I99" s="13"/>
      <c r="J99" s="235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7">
        <f t="shared" si="65"/>
        <v>0</v>
      </c>
      <c r="V99" s="238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7">
        <f t="shared" si="66"/>
        <v>0</v>
      </c>
      <c r="AH99" s="238"/>
      <c r="AI99" s="236"/>
      <c r="AJ99" s="236"/>
      <c r="AK99" s="236"/>
      <c r="AL99" s="236"/>
      <c r="AM99" s="236"/>
      <c r="AN99" s="236"/>
      <c r="AO99" s="236"/>
      <c r="AP99" s="236"/>
      <c r="AQ99" s="236"/>
      <c r="AR99" s="236"/>
      <c r="AS99" s="237">
        <f t="shared" si="67"/>
        <v>0</v>
      </c>
      <c r="AT99" s="238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  <c r="BE99" s="237">
        <f t="shared" si="68"/>
        <v>0</v>
      </c>
      <c r="BF99" s="238"/>
      <c r="BG99" s="236"/>
      <c r="BH99" s="236"/>
      <c r="BI99" s="236"/>
      <c r="BJ99" s="236"/>
      <c r="BK99" s="236"/>
      <c r="BL99" s="236"/>
      <c r="BM99" s="236"/>
      <c r="BN99" s="236"/>
      <c r="BO99" s="236"/>
      <c r="BP99" s="236"/>
      <c r="BQ99" s="237">
        <f t="shared" si="69"/>
        <v>0</v>
      </c>
      <c r="BR99" s="238"/>
      <c r="BS99" s="236"/>
      <c r="BT99" s="236"/>
      <c r="BU99" s="236"/>
      <c r="BV99" s="236"/>
      <c r="BW99" s="236"/>
      <c r="BX99" s="236"/>
      <c r="BY99" s="236"/>
      <c r="BZ99" s="236"/>
      <c r="CA99" s="236"/>
      <c r="CB99" s="236"/>
      <c r="CC99" s="237">
        <f t="shared" si="70"/>
        <v>0</v>
      </c>
    </row>
    <row r="100" spans="1:81">
      <c r="A100" s="141" t="s">
        <v>395</v>
      </c>
      <c r="B100" s="57" t="s">
        <v>185</v>
      </c>
      <c r="C100" s="58" t="str">
        <f>"Allowance for person- hours for variations -Maintenance Technician ("&amp;E100&amp;" hours)"</f>
        <v>Allowance for person- hours for variations -Maintenance Technician (100 hours)</v>
      </c>
      <c r="D100" s="72" t="s">
        <v>396</v>
      </c>
      <c r="E100" s="72">
        <v>100</v>
      </c>
      <c r="F100" s="303"/>
      <c r="G100" s="122">
        <f t="shared" si="64"/>
        <v>0</v>
      </c>
      <c r="H100" s="120"/>
      <c r="I100" s="13"/>
      <c r="J100" s="235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7">
        <f t="shared" si="65"/>
        <v>0</v>
      </c>
      <c r="V100" s="238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7">
        <f t="shared" si="66"/>
        <v>0</v>
      </c>
      <c r="AH100" s="238"/>
      <c r="AI100" s="236"/>
      <c r="AJ100" s="236"/>
      <c r="AK100" s="236"/>
      <c r="AL100" s="236"/>
      <c r="AM100" s="236"/>
      <c r="AN100" s="236"/>
      <c r="AO100" s="236"/>
      <c r="AP100" s="236"/>
      <c r="AQ100" s="236"/>
      <c r="AR100" s="236"/>
      <c r="AS100" s="237">
        <f t="shared" si="67"/>
        <v>0</v>
      </c>
      <c r="AT100" s="238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  <c r="BE100" s="237">
        <f t="shared" si="68"/>
        <v>0</v>
      </c>
      <c r="BF100" s="238"/>
      <c r="BG100" s="236"/>
      <c r="BH100" s="236"/>
      <c r="BI100" s="236"/>
      <c r="BJ100" s="236"/>
      <c r="BK100" s="236"/>
      <c r="BL100" s="236"/>
      <c r="BM100" s="236"/>
      <c r="BN100" s="236"/>
      <c r="BO100" s="236"/>
      <c r="BP100" s="236"/>
      <c r="BQ100" s="237">
        <f t="shared" si="69"/>
        <v>0</v>
      </c>
      <c r="BR100" s="238"/>
      <c r="BS100" s="236"/>
      <c r="BT100" s="236"/>
      <c r="BU100" s="236"/>
      <c r="BV100" s="236"/>
      <c r="BW100" s="236"/>
      <c r="BX100" s="236"/>
      <c r="BY100" s="236"/>
      <c r="BZ100" s="236"/>
      <c r="CA100" s="236"/>
      <c r="CB100" s="236"/>
      <c r="CC100" s="237">
        <f t="shared" si="70"/>
        <v>0</v>
      </c>
    </row>
    <row r="101" spans="1:81">
      <c r="A101" s="141" t="s">
        <v>395</v>
      </c>
      <c r="B101" s="57" t="s">
        <v>186</v>
      </c>
      <c r="C101" s="58" t="str">
        <f>"Allowance for person- hours for variations -Trainer ("&amp;E101&amp;" hours)"</f>
        <v>Allowance for person- hours for variations -Trainer (100 hours)</v>
      </c>
      <c r="D101" s="72" t="s">
        <v>396</v>
      </c>
      <c r="E101" s="72">
        <v>100</v>
      </c>
      <c r="F101" s="303"/>
      <c r="G101" s="122">
        <f t="shared" si="64"/>
        <v>0</v>
      </c>
      <c r="H101" s="120"/>
      <c r="I101" s="13"/>
      <c r="J101" s="235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7">
        <f t="shared" si="65"/>
        <v>0</v>
      </c>
      <c r="V101" s="238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7">
        <f t="shared" si="66"/>
        <v>0</v>
      </c>
      <c r="AH101" s="238"/>
      <c r="AI101" s="236"/>
      <c r="AJ101" s="236"/>
      <c r="AK101" s="236"/>
      <c r="AL101" s="236"/>
      <c r="AM101" s="236"/>
      <c r="AN101" s="236"/>
      <c r="AO101" s="236"/>
      <c r="AP101" s="236"/>
      <c r="AQ101" s="236"/>
      <c r="AR101" s="236"/>
      <c r="AS101" s="237">
        <f t="shared" si="67"/>
        <v>0</v>
      </c>
      <c r="AT101" s="238"/>
      <c r="AU101" s="236"/>
      <c r="AV101" s="236"/>
      <c r="AW101" s="236"/>
      <c r="AX101" s="236"/>
      <c r="AY101" s="236"/>
      <c r="AZ101" s="236"/>
      <c r="BA101" s="236"/>
      <c r="BB101" s="236"/>
      <c r="BC101" s="236"/>
      <c r="BD101" s="236"/>
      <c r="BE101" s="237">
        <f t="shared" si="68"/>
        <v>0</v>
      </c>
      <c r="BF101" s="238"/>
      <c r="BG101" s="236"/>
      <c r="BH101" s="236"/>
      <c r="BI101" s="236"/>
      <c r="BJ101" s="236"/>
      <c r="BK101" s="236"/>
      <c r="BL101" s="236"/>
      <c r="BM101" s="236"/>
      <c r="BN101" s="236"/>
      <c r="BO101" s="236"/>
      <c r="BP101" s="236"/>
      <c r="BQ101" s="237">
        <f t="shared" si="69"/>
        <v>0</v>
      </c>
      <c r="BR101" s="238"/>
      <c r="BS101" s="236"/>
      <c r="BT101" s="236"/>
      <c r="BU101" s="236"/>
      <c r="BV101" s="236"/>
      <c r="BW101" s="236"/>
      <c r="BX101" s="236"/>
      <c r="BY101" s="236"/>
      <c r="BZ101" s="236"/>
      <c r="CA101" s="236"/>
      <c r="CB101" s="236"/>
      <c r="CC101" s="237">
        <f t="shared" si="70"/>
        <v>0</v>
      </c>
    </row>
    <row r="102" spans="1:81">
      <c r="A102" s="141" t="s">
        <v>395</v>
      </c>
      <c r="B102" s="57" t="s">
        <v>187</v>
      </c>
      <c r="C102" s="58" t="str">
        <f>"Allowance for person- hours for variations -QA Manager ("&amp;E102&amp;" hours)"</f>
        <v>Allowance for person- hours for variations -QA Manager (100 hours)</v>
      </c>
      <c r="D102" s="72" t="s">
        <v>396</v>
      </c>
      <c r="E102" s="72">
        <v>100</v>
      </c>
      <c r="F102" s="303"/>
      <c r="G102" s="122">
        <f t="shared" si="64"/>
        <v>0</v>
      </c>
      <c r="H102" s="120"/>
      <c r="I102" s="13"/>
      <c r="J102" s="235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7">
        <f t="shared" si="65"/>
        <v>0</v>
      </c>
      <c r="V102" s="238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7">
        <f t="shared" si="66"/>
        <v>0</v>
      </c>
      <c r="AH102" s="238"/>
      <c r="AI102" s="236"/>
      <c r="AJ102" s="236"/>
      <c r="AK102" s="236"/>
      <c r="AL102" s="236"/>
      <c r="AM102" s="236"/>
      <c r="AN102" s="236"/>
      <c r="AO102" s="236"/>
      <c r="AP102" s="236"/>
      <c r="AQ102" s="236"/>
      <c r="AR102" s="236"/>
      <c r="AS102" s="237">
        <f t="shared" si="67"/>
        <v>0</v>
      </c>
      <c r="AT102" s="238"/>
      <c r="AU102" s="236"/>
      <c r="AV102" s="236"/>
      <c r="AW102" s="236"/>
      <c r="AX102" s="236"/>
      <c r="AY102" s="236"/>
      <c r="AZ102" s="236"/>
      <c r="BA102" s="236"/>
      <c r="BB102" s="236"/>
      <c r="BC102" s="236"/>
      <c r="BD102" s="236"/>
      <c r="BE102" s="237">
        <f t="shared" si="68"/>
        <v>0</v>
      </c>
      <c r="BF102" s="238"/>
      <c r="BG102" s="236"/>
      <c r="BH102" s="236"/>
      <c r="BI102" s="236"/>
      <c r="BJ102" s="236"/>
      <c r="BK102" s="236"/>
      <c r="BL102" s="236"/>
      <c r="BM102" s="236"/>
      <c r="BN102" s="236"/>
      <c r="BO102" s="236"/>
      <c r="BP102" s="236"/>
      <c r="BQ102" s="237">
        <f t="shared" si="69"/>
        <v>0</v>
      </c>
      <c r="BR102" s="238"/>
      <c r="BS102" s="236"/>
      <c r="BT102" s="236"/>
      <c r="BU102" s="236"/>
      <c r="BV102" s="236"/>
      <c r="BW102" s="236"/>
      <c r="BX102" s="236"/>
      <c r="BY102" s="236"/>
      <c r="BZ102" s="236"/>
      <c r="CA102" s="236"/>
      <c r="CB102" s="236"/>
      <c r="CC102" s="237">
        <f t="shared" si="70"/>
        <v>0</v>
      </c>
    </row>
    <row r="103" spans="1:81">
      <c r="A103" s="141" t="s">
        <v>395</v>
      </c>
      <c r="B103" s="57" t="s">
        <v>188</v>
      </c>
      <c r="C103" s="58" t="str">
        <f>"Allowance for person- hours for variations -Testers ("&amp;E103&amp;" hours)"</f>
        <v>Allowance for person- hours for variations -Testers (100 hours)</v>
      </c>
      <c r="D103" s="72" t="s">
        <v>396</v>
      </c>
      <c r="E103" s="72">
        <v>100</v>
      </c>
      <c r="F103" s="303"/>
      <c r="G103" s="122">
        <f t="shared" si="64"/>
        <v>0</v>
      </c>
      <c r="H103" s="120"/>
      <c r="I103" s="13"/>
      <c r="J103" s="235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7">
        <f t="shared" si="65"/>
        <v>0</v>
      </c>
      <c r="V103" s="238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7">
        <f t="shared" si="66"/>
        <v>0</v>
      </c>
      <c r="AH103" s="238"/>
      <c r="AI103" s="236"/>
      <c r="AJ103" s="236"/>
      <c r="AK103" s="236"/>
      <c r="AL103" s="236"/>
      <c r="AM103" s="236"/>
      <c r="AN103" s="236"/>
      <c r="AO103" s="236"/>
      <c r="AP103" s="236"/>
      <c r="AQ103" s="236"/>
      <c r="AR103" s="236"/>
      <c r="AS103" s="237">
        <f t="shared" si="67"/>
        <v>0</v>
      </c>
      <c r="AT103" s="238"/>
      <c r="AU103" s="236"/>
      <c r="AV103" s="236"/>
      <c r="AW103" s="236"/>
      <c r="AX103" s="236"/>
      <c r="AY103" s="236"/>
      <c r="AZ103" s="236"/>
      <c r="BA103" s="236"/>
      <c r="BB103" s="236"/>
      <c r="BC103" s="236"/>
      <c r="BD103" s="236"/>
      <c r="BE103" s="237">
        <f t="shared" si="68"/>
        <v>0</v>
      </c>
      <c r="BF103" s="238"/>
      <c r="BG103" s="236"/>
      <c r="BH103" s="236"/>
      <c r="BI103" s="236"/>
      <c r="BJ103" s="236"/>
      <c r="BK103" s="236"/>
      <c r="BL103" s="236"/>
      <c r="BM103" s="236"/>
      <c r="BN103" s="236"/>
      <c r="BO103" s="236"/>
      <c r="BP103" s="236"/>
      <c r="BQ103" s="237">
        <f t="shared" si="69"/>
        <v>0</v>
      </c>
      <c r="BR103" s="238"/>
      <c r="BS103" s="236"/>
      <c r="BT103" s="236"/>
      <c r="BU103" s="236"/>
      <c r="BV103" s="236"/>
      <c r="BW103" s="236"/>
      <c r="BX103" s="236"/>
      <c r="BY103" s="236"/>
      <c r="BZ103" s="236"/>
      <c r="CA103" s="236"/>
      <c r="CB103" s="236"/>
      <c r="CC103" s="237">
        <f t="shared" si="70"/>
        <v>0</v>
      </c>
    </row>
    <row r="104" spans="1:81">
      <c r="A104" s="249"/>
      <c r="B104" s="64" t="s">
        <v>189</v>
      </c>
      <c r="C104" s="312" t="s">
        <v>190</v>
      </c>
      <c r="D104" s="173"/>
      <c r="E104" s="173"/>
      <c r="F104" s="230"/>
      <c r="G104" s="122"/>
      <c r="H104" s="120"/>
      <c r="I104" s="13"/>
      <c r="J104" s="235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7"/>
      <c r="V104" s="238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7"/>
      <c r="AH104" s="238"/>
      <c r="AI104" s="236"/>
      <c r="AJ104" s="236"/>
      <c r="AK104" s="236"/>
      <c r="AL104" s="236"/>
      <c r="AM104" s="236"/>
      <c r="AN104" s="236"/>
      <c r="AO104" s="236"/>
      <c r="AP104" s="236"/>
      <c r="AQ104" s="236"/>
      <c r="AR104" s="236"/>
      <c r="AS104" s="237"/>
      <c r="AT104" s="238"/>
      <c r="AU104" s="236"/>
      <c r="AV104" s="236"/>
      <c r="AW104" s="236"/>
      <c r="AX104" s="236"/>
      <c r="AY104" s="236"/>
      <c r="AZ104" s="236"/>
      <c r="BA104" s="236"/>
      <c r="BB104" s="236"/>
      <c r="BC104" s="236"/>
      <c r="BD104" s="236"/>
      <c r="BE104" s="237"/>
      <c r="BF104" s="238"/>
      <c r="BG104" s="236"/>
      <c r="BH104" s="236"/>
      <c r="BI104" s="236"/>
      <c r="BJ104" s="236"/>
      <c r="BK104" s="236"/>
      <c r="BL104" s="236"/>
      <c r="BM104" s="236"/>
      <c r="BN104" s="236"/>
      <c r="BO104" s="236"/>
      <c r="BP104" s="236"/>
      <c r="BQ104" s="237"/>
      <c r="BR104" s="238"/>
      <c r="BS104" s="236"/>
      <c r="BT104" s="236"/>
      <c r="BU104" s="236"/>
      <c r="BV104" s="236"/>
      <c r="BW104" s="236"/>
      <c r="BX104" s="236"/>
      <c r="BY104" s="236"/>
      <c r="BZ104" s="236"/>
      <c r="CA104" s="236"/>
      <c r="CB104" s="236"/>
      <c r="CC104" s="237"/>
    </row>
    <row r="105" spans="1:81" ht="30">
      <c r="A105" s="249"/>
      <c r="B105" s="57" t="s">
        <v>191</v>
      </c>
      <c r="C105" s="58" t="s">
        <v>192</v>
      </c>
      <c r="D105" s="74" t="s">
        <v>128</v>
      </c>
      <c r="E105" s="72">
        <v>1</v>
      </c>
      <c r="F105" s="303"/>
      <c r="G105" s="122">
        <f>+E105*F105</f>
        <v>0</v>
      </c>
      <c r="H105" s="120"/>
      <c r="I105" s="13"/>
      <c r="J105" s="235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7">
        <f>G105/2.5</f>
        <v>0</v>
      </c>
      <c r="V105" s="238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7">
        <f>G105/2.5</f>
        <v>0</v>
      </c>
      <c r="AH105" s="238"/>
      <c r="AI105" s="236"/>
      <c r="AJ105" s="236"/>
      <c r="AK105" s="236"/>
      <c r="AL105" s="236"/>
      <c r="AM105" s="236">
        <f>G105-SUM(J105:AL105)</f>
        <v>0</v>
      </c>
      <c r="AN105" s="236"/>
      <c r="AO105" s="236"/>
      <c r="AP105" s="236"/>
      <c r="AQ105" s="236"/>
      <c r="AR105" s="236"/>
      <c r="AS105" s="237"/>
      <c r="AT105" s="238"/>
      <c r="AU105" s="236"/>
      <c r="AV105" s="236"/>
      <c r="AW105" s="236"/>
      <c r="AX105" s="236"/>
      <c r="AY105" s="236"/>
      <c r="AZ105" s="236"/>
      <c r="BA105" s="236"/>
      <c r="BB105" s="236"/>
      <c r="BC105" s="236"/>
      <c r="BD105" s="236"/>
      <c r="BE105" s="237"/>
      <c r="BF105" s="238"/>
      <c r="BG105" s="236"/>
      <c r="BH105" s="236"/>
      <c r="BI105" s="236"/>
      <c r="BJ105" s="236"/>
      <c r="BK105" s="236"/>
      <c r="BL105" s="236"/>
      <c r="BM105" s="236"/>
      <c r="BN105" s="236"/>
      <c r="BO105" s="236"/>
      <c r="BP105" s="236"/>
      <c r="BQ105" s="237"/>
      <c r="BR105" s="238"/>
      <c r="BS105" s="236"/>
      <c r="BT105" s="236"/>
      <c r="BU105" s="236"/>
      <c r="BV105" s="236"/>
      <c r="BW105" s="236"/>
      <c r="BX105" s="236"/>
      <c r="BY105" s="236"/>
      <c r="BZ105" s="236"/>
      <c r="CA105" s="236"/>
      <c r="CB105" s="236"/>
      <c r="CC105" s="237">
        <f t="shared" si="70"/>
        <v>0</v>
      </c>
    </row>
    <row r="106" spans="1:81">
      <c r="A106" s="249"/>
      <c r="B106" s="57" t="s">
        <v>193</v>
      </c>
      <c r="C106" s="58" t="s">
        <v>194</v>
      </c>
      <c r="D106" s="74" t="s">
        <v>128</v>
      </c>
      <c r="E106" s="72">
        <v>1</v>
      </c>
      <c r="F106" s="303"/>
      <c r="G106" s="122">
        <f>+E106*F106</f>
        <v>0</v>
      </c>
      <c r="H106" s="120"/>
      <c r="I106" s="13"/>
      <c r="J106" s="235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7">
        <f>G106/2.5</f>
        <v>0</v>
      </c>
      <c r="V106" s="238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7">
        <f>G106/2.5</f>
        <v>0</v>
      </c>
      <c r="AH106" s="238"/>
      <c r="AI106" s="236"/>
      <c r="AJ106" s="236"/>
      <c r="AK106" s="236"/>
      <c r="AL106" s="236"/>
      <c r="AM106" s="236">
        <f>G106-SUM(J106:AL106)</f>
        <v>0</v>
      </c>
      <c r="AN106" s="236"/>
      <c r="AO106" s="236"/>
      <c r="AP106" s="236"/>
      <c r="AQ106" s="236"/>
      <c r="AR106" s="236"/>
      <c r="AS106" s="237"/>
      <c r="AT106" s="238"/>
      <c r="AU106" s="236"/>
      <c r="AV106" s="236"/>
      <c r="AW106" s="236"/>
      <c r="AX106" s="236"/>
      <c r="AY106" s="236"/>
      <c r="AZ106" s="236"/>
      <c r="BA106" s="236"/>
      <c r="BB106" s="236"/>
      <c r="BC106" s="236"/>
      <c r="BD106" s="236"/>
      <c r="BE106" s="237"/>
      <c r="BF106" s="238"/>
      <c r="BG106" s="236"/>
      <c r="BH106" s="236"/>
      <c r="BI106" s="236"/>
      <c r="BJ106" s="236"/>
      <c r="BK106" s="236"/>
      <c r="BL106" s="236"/>
      <c r="BM106" s="236"/>
      <c r="BN106" s="236"/>
      <c r="BO106" s="236"/>
      <c r="BP106" s="236"/>
      <c r="BQ106" s="237"/>
      <c r="BR106" s="238"/>
      <c r="BS106" s="236"/>
      <c r="BT106" s="236"/>
      <c r="BU106" s="236"/>
      <c r="BV106" s="236"/>
      <c r="BW106" s="236"/>
      <c r="BX106" s="236"/>
      <c r="BY106" s="236"/>
      <c r="BZ106" s="236"/>
      <c r="CA106" s="236"/>
      <c r="CB106" s="236"/>
      <c r="CC106" s="237">
        <f t="shared" si="70"/>
        <v>0</v>
      </c>
    </row>
    <row r="107" spans="1:81">
      <c r="A107" s="249"/>
      <c r="B107" s="57" t="s">
        <v>195</v>
      </c>
      <c r="C107" s="58" t="s">
        <v>196</v>
      </c>
      <c r="D107" s="74" t="s">
        <v>128</v>
      </c>
      <c r="E107" s="72">
        <v>1</v>
      </c>
      <c r="F107" s="303"/>
      <c r="G107" s="122">
        <f>+E107*F107</f>
        <v>0</v>
      </c>
      <c r="H107" s="120"/>
      <c r="I107" s="13"/>
      <c r="J107" s="235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7">
        <f>G107/2.5</f>
        <v>0</v>
      </c>
      <c r="V107" s="238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7">
        <f>G107/2.5</f>
        <v>0</v>
      </c>
      <c r="AH107" s="238"/>
      <c r="AI107" s="236"/>
      <c r="AJ107" s="236"/>
      <c r="AK107" s="236"/>
      <c r="AL107" s="236"/>
      <c r="AM107" s="236">
        <f>G107-SUM(J107:AL107)</f>
        <v>0</v>
      </c>
      <c r="AN107" s="236"/>
      <c r="AO107" s="236"/>
      <c r="AP107" s="236"/>
      <c r="AQ107" s="236"/>
      <c r="AR107" s="236"/>
      <c r="AS107" s="237"/>
      <c r="AT107" s="238"/>
      <c r="AU107" s="236"/>
      <c r="AV107" s="236"/>
      <c r="AW107" s="236"/>
      <c r="AX107" s="236"/>
      <c r="AY107" s="236"/>
      <c r="AZ107" s="236"/>
      <c r="BA107" s="236"/>
      <c r="BB107" s="236"/>
      <c r="BC107" s="236"/>
      <c r="BD107" s="236"/>
      <c r="BE107" s="237"/>
      <c r="BF107" s="238"/>
      <c r="BG107" s="236"/>
      <c r="BH107" s="236"/>
      <c r="BI107" s="236"/>
      <c r="BJ107" s="236"/>
      <c r="BK107" s="236"/>
      <c r="BL107" s="236"/>
      <c r="BM107" s="236"/>
      <c r="BN107" s="236"/>
      <c r="BO107" s="236"/>
      <c r="BP107" s="236"/>
      <c r="BQ107" s="237"/>
      <c r="BR107" s="238"/>
      <c r="BS107" s="236"/>
      <c r="BT107" s="236"/>
      <c r="BU107" s="236"/>
      <c r="BV107" s="236"/>
      <c r="BW107" s="236"/>
      <c r="BX107" s="236"/>
      <c r="BY107" s="236"/>
      <c r="BZ107" s="236"/>
      <c r="CA107" s="236"/>
      <c r="CB107" s="236"/>
      <c r="CC107" s="237">
        <f t="shared" si="70"/>
        <v>0</v>
      </c>
    </row>
    <row r="108" spans="1:81">
      <c r="A108" s="249"/>
      <c r="B108" s="57" t="s">
        <v>197</v>
      </c>
      <c r="C108" s="58" t="s">
        <v>198</v>
      </c>
      <c r="D108" s="74" t="s">
        <v>128</v>
      </c>
      <c r="E108" s="72">
        <v>1</v>
      </c>
      <c r="F108" s="303"/>
      <c r="G108" s="122">
        <f>+E108*F108</f>
        <v>0</v>
      </c>
      <c r="H108" s="120"/>
      <c r="I108" s="13"/>
      <c r="J108" s="235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7">
        <f>G108/2.5</f>
        <v>0</v>
      </c>
      <c r="V108" s="238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7">
        <f>G108/2.5</f>
        <v>0</v>
      </c>
      <c r="AH108" s="238"/>
      <c r="AI108" s="236"/>
      <c r="AJ108" s="236"/>
      <c r="AK108" s="236"/>
      <c r="AL108" s="236"/>
      <c r="AM108" s="236">
        <f>G108-SUM(J108:AL108)</f>
        <v>0</v>
      </c>
      <c r="AN108" s="236"/>
      <c r="AO108" s="236"/>
      <c r="AP108" s="236"/>
      <c r="AQ108" s="236"/>
      <c r="AR108" s="236"/>
      <c r="AS108" s="237"/>
      <c r="AT108" s="238"/>
      <c r="AU108" s="236"/>
      <c r="AV108" s="236"/>
      <c r="AW108" s="236"/>
      <c r="AX108" s="236"/>
      <c r="AY108" s="236"/>
      <c r="AZ108" s="236"/>
      <c r="BA108" s="236"/>
      <c r="BB108" s="236"/>
      <c r="BC108" s="236"/>
      <c r="BD108" s="236"/>
      <c r="BE108" s="237"/>
      <c r="BF108" s="238"/>
      <c r="BG108" s="236"/>
      <c r="BH108" s="236"/>
      <c r="BI108" s="236"/>
      <c r="BJ108" s="236"/>
      <c r="BK108" s="236"/>
      <c r="BL108" s="236"/>
      <c r="BM108" s="236"/>
      <c r="BN108" s="236"/>
      <c r="BO108" s="236"/>
      <c r="BP108" s="236"/>
      <c r="BQ108" s="237"/>
      <c r="BR108" s="238"/>
      <c r="BS108" s="236"/>
      <c r="BT108" s="236"/>
      <c r="BU108" s="236"/>
      <c r="BV108" s="236"/>
      <c r="BW108" s="236"/>
      <c r="BX108" s="236"/>
      <c r="BY108" s="236"/>
      <c r="BZ108" s="236"/>
      <c r="CA108" s="236"/>
      <c r="CB108" s="236"/>
      <c r="CC108" s="237">
        <f t="shared" si="70"/>
        <v>0</v>
      </c>
    </row>
    <row r="109" spans="1:81" ht="29" customHeight="1">
      <c r="A109" s="249"/>
      <c r="B109" s="57" t="s">
        <v>199</v>
      </c>
      <c r="C109" s="58" t="s">
        <v>200</v>
      </c>
      <c r="D109" s="74" t="s">
        <v>128</v>
      </c>
      <c r="E109" s="72">
        <v>1</v>
      </c>
      <c r="F109" s="303"/>
      <c r="G109" s="122">
        <f>+E109*F109</f>
        <v>0</v>
      </c>
      <c r="H109" s="120"/>
      <c r="I109" s="13"/>
      <c r="J109" s="235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7">
        <f>G109/2.5</f>
        <v>0</v>
      </c>
      <c r="V109" s="238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7">
        <f>G109/2.5</f>
        <v>0</v>
      </c>
      <c r="AH109" s="238"/>
      <c r="AI109" s="236"/>
      <c r="AJ109" s="236"/>
      <c r="AK109" s="236"/>
      <c r="AL109" s="236"/>
      <c r="AM109" s="236">
        <f>G109-SUM(J109:AL109)</f>
        <v>0</v>
      </c>
      <c r="AN109" s="236"/>
      <c r="AO109" s="236"/>
      <c r="AP109" s="236"/>
      <c r="AQ109" s="236"/>
      <c r="AR109" s="236"/>
      <c r="AS109" s="237"/>
      <c r="AT109" s="238"/>
      <c r="AU109" s="236"/>
      <c r="AV109" s="236"/>
      <c r="AW109" s="236"/>
      <c r="AX109" s="236"/>
      <c r="AY109" s="236"/>
      <c r="AZ109" s="236"/>
      <c r="BA109" s="236"/>
      <c r="BB109" s="236"/>
      <c r="BC109" s="236"/>
      <c r="BD109" s="236"/>
      <c r="BE109" s="237"/>
      <c r="BF109" s="238"/>
      <c r="BG109" s="236"/>
      <c r="BH109" s="236"/>
      <c r="BI109" s="236"/>
      <c r="BJ109" s="236"/>
      <c r="BK109" s="236"/>
      <c r="BL109" s="236"/>
      <c r="BM109" s="236"/>
      <c r="BN109" s="236"/>
      <c r="BO109" s="236"/>
      <c r="BP109" s="236"/>
      <c r="BQ109" s="237"/>
      <c r="BR109" s="238"/>
      <c r="BS109" s="236"/>
      <c r="BT109" s="236"/>
      <c r="BU109" s="236"/>
      <c r="BV109" s="236"/>
      <c r="BW109" s="236"/>
      <c r="BX109" s="236"/>
      <c r="BY109" s="236"/>
      <c r="BZ109" s="236"/>
      <c r="CA109" s="236"/>
      <c r="CB109" s="236"/>
      <c r="CC109" s="237">
        <f t="shared" si="70"/>
        <v>0</v>
      </c>
    </row>
    <row r="110" spans="1:81" ht="29" customHeight="1">
      <c r="A110" s="249"/>
      <c r="B110" s="64" t="s">
        <v>201</v>
      </c>
      <c r="C110" s="312" t="s">
        <v>202</v>
      </c>
      <c r="D110" s="72"/>
      <c r="E110" s="72"/>
      <c r="F110" s="230"/>
      <c r="G110" s="122"/>
      <c r="H110" s="120"/>
      <c r="I110" s="13"/>
      <c r="J110" s="235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7"/>
      <c r="V110" s="238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7"/>
      <c r="AH110" s="238"/>
      <c r="AI110" s="236"/>
      <c r="AJ110" s="236"/>
      <c r="AK110" s="236"/>
      <c r="AL110" s="236"/>
      <c r="AM110" s="236"/>
      <c r="AN110" s="236"/>
      <c r="AO110" s="236"/>
      <c r="AP110" s="236"/>
      <c r="AQ110" s="236"/>
      <c r="AR110" s="236"/>
      <c r="AS110" s="237"/>
      <c r="AT110" s="238"/>
      <c r="AU110" s="236"/>
      <c r="AV110" s="236"/>
      <c r="AW110" s="236"/>
      <c r="AX110" s="236"/>
      <c r="AY110" s="236"/>
      <c r="AZ110" s="236"/>
      <c r="BA110" s="236"/>
      <c r="BB110" s="236"/>
      <c r="BC110" s="236"/>
      <c r="BD110" s="236"/>
      <c r="BE110" s="237"/>
      <c r="BF110" s="238"/>
      <c r="BG110" s="236"/>
      <c r="BH110" s="236"/>
      <c r="BI110" s="236"/>
      <c r="BJ110" s="236"/>
      <c r="BK110" s="236"/>
      <c r="BL110" s="236"/>
      <c r="BM110" s="236"/>
      <c r="BN110" s="236"/>
      <c r="BO110" s="236"/>
      <c r="BP110" s="236"/>
      <c r="BQ110" s="237"/>
      <c r="BR110" s="238"/>
      <c r="BS110" s="236"/>
      <c r="BT110" s="236"/>
      <c r="BU110" s="236"/>
      <c r="BV110" s="236"/>
      <c r="BW110" s="236"/>
      <c r="BX110" s="236"/>
      <c r="BY110" s="236"/>
      <c r="BZ110" s="236"/>
      <c r="CA110" s="236"/>
      <c r="CB110" s="236"/>
      <c r="CC110" s="237"/>
    </row>
    <row r="111" spans="1:81" ht="30">
      <c r="A111" s="249"/>
      <c r="B111" s="57" t="s">
        <v>203</v>
      </c>
      <c r="C111" s="58" t="s">
        <v>204</v>
      </c>
      <c r="D111" s="74" t="s">
        <v>128</v>
      </c>
      <c r="E111" s="72">
        <v>1</v>
      </c>
      <c r="F111" s="303"/>
      <c r="G111" s="122">
        <f>+E111*F111</f>
        <v>0</v>
      </c>
      <c r="H111" s="120"/>
      <c r="I111" s="13"/>
      <c r="J111" s="235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7">
        <f>G111/2.5</f>
        <v>0</v>
      </c>
      <c r="V111" s="238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7">
        <f>G111/2.5</f>
        <v>0</v>
      </c>
      <c r="AH111" s="238"/>
      <c r="AI111" s="236"/>
      <c r="AJ111" s="236"/>
      <c r="AK111" s="236"/>
      <c r="AL111" s="236"/>
      <c r="AM111" s="236">
        <f>G111-SUM(J111:AL111)</f>
        <v>0</v>
      </c>
      <c r="AN111" s="236"/>
      <c r="AO111" s="236"/>
      <c r="AP111" s="236"/>
      <c r="AQ111" s="236"/>
      <c r="AR111" s="236"/>
      <c r="AS111" s="237"/>
      <c r="AT111" s="238"/>
      <c r="AU111" s="236"/>
      <c r="AV111" s="236"/>
      <c r="AW111" s="236"/>
      <c r="AX111" s="236"/>
      <c r="AY111" s="236"/>
      <c r="AZ111" s="236"/>
      <c r="BA111" s="236"/>
      <c r="BB111" s="236"/>
      <c r="BC111" s="236"/>
      <c r="BD111" s="236"/>
      <c r="BE111" s="237"/>
      <c r="BF111" s="238"/>
      <c r="BG111" s="236"/>
      <c r="BH111" s="236"/>
      <c r="BI111" s="236"/>
      <c r="BJ111" s="236"/>
      <c r="BK111" s="236"/>
      <c r="BL111" s="236"/>
      <c r="BM111" s="236"/>
      <c r="BN111" s="236"/>
      <c r="BO111" s="236"/>
      <c r="BP111" s="236"/>
      <c r="BQ111" s="237"/>
      <c r="BR111" s="238"/>
      <c r="BS111" s="236"/>
      <c r="BT111" s="236"/>
      <c r="BU111" s="236"/>
      <c r="BV111" s="236"/>
      <c r="BW111" s="236"/>
      <c r="BX111" s="236"/>
      <c r="BY111" s="236"/>
      <c r="BZ111" s="236"/>
      <c r="CA111" s="236"/>
      <c r="CB111" s="236"/>
      <c r="CC111" s="237">
        <f t="shared" si="70"/>
        <v>0</v>
      </c>
    </row>
    <row r="112" spans="1:81">
      <c r="A112" s="249"/>
      <c r="B112" s="57" t="s">
        <v>205</v>
      </c>
      <c r="C112" s="58" t="s">
        <v>194</v>
      </c>
      <c r="D112" s="74" t="s">
        <v>128</v>
      </c>
      <c r="E112" s="72">
        <v>1</v>
      </c>
      <c r="F112" s="303"/>
      <c r="G112" s="122">
        <f>+E112*F112</f>
        <v>0</v>
      </c>
      <c r="H112" s="120"/>
      <c r="I112" s="13"/>
      <c r="J112" s="235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7">
        <f>G112/2.5</f>
        <v>0</v>
      </c>
      <c r="V112" s="238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7">
        <f>G112/2.5</f>
        <v>0</v>
      </c>
      <c r="AH112" s="238"/>
      <c r="AI112" s="236"/>
      <c r="AJ112" s="236"/>
      <c r="AK112" s="236"/>
      <c r="AL112" s="236"/>
      <c r="AM112" s="236">
        <f>G112-SUM(J112:AL112)</f>
        <v>0</v>
      </c>
      <c r="AN112" s="236"/>
      <c r="AO112" s="236"/>
      <c r="AP112" s="236"/>
      <c r="AQ112" s="236"/>
      <c r="AR112" s="236"/>
      <c r="AS112" s="237"/>
      <c r="AT112" s="238"/>
      <c r="AU112" s="236"/>
      <c r="AV112" s="236"/>
      <c r="AW112" s="236"/>
      <c r="AX112" s="236"/>
      <c r="AY112" s="236"/>
      <c r="AZ112" s="236"/>
      <c r="BA112" s="236"/>
      <c r="BB112" s="236"/>
      <c r="BC112" s="236"/>
      <c r="BD112" s="236"/>
      <c r="BE112" s="237"/>
      <c r="BF112" s="238"/>
      <c r="BG112" s="236"/>
      <c r="BH112" s="236"/>
      <c r="BI112" s="236"/>
      <c r="BJ112" s="236"/>
      <c r="BK112" s="236"/>
      <c r="BL112" s="236"/>
      <c r="BM112" s="236"/>
      <c r="BN112" s="236"/>
      <c r="BO112" s="236"/>
      <c r="BP112" s="236"/>
      <c r="BQ112" s="237"/>
      <c r="BR112" s="238"/>
      <c r="BS112" s="236"/>
      <c r="BT112" s="236"/>
      <c r="BU112" s="236"/>
      <c r="BV112" s="236"/>
      <c r="BW112" s="236"/>
      <c r="BX112" s="236"/>
      <c r="BY112" s="236"/>
      <c r="BZ112" s="236"/>
      <c r="CA112" s="236"/>
      <c r="CB112" s="236"/>
      <c r="CC112" s="237">
        <f t="shared" si="70"/>
        <v>0</v>
      </c>
    </row>
    <row r="113" spans="1:81">
      <c r="A113" s="249"/>
      <c r="B113" s="57" t="s">
        <v>206</v>
      </c>
      <c r="C113" s="58" t="s">
        <v>196</v>
      </c>
      <c r="D113" s="74" t="s">
        <v>128</v>
      </c>
      <c r="E113" s="72">
        <v>1</v>
      </c>
      <c r="F113" s="303"/>
      <c r="G113" s="122">
        <f>+E113*F113</f>
        <v>0</v>
      </c>
      <c r="H113" s="120"/>
      <c r="I113" s="13"/>
      <c r="J113" s="235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7">
        <f>G113/2.5</f>
        <v>0</v>
      </c>
      <c r="V113" s="238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7">
        <f>G113/2.5</f>
        <v>0</v>
      </c>
      <c r="AH113" s="238"/>
      <c r="AI113" s="236"/>
      <c r="AJ113" s="236"/>
      <c r="AK113" s="236"/>
      <c r="AL113" s="236"/>
      <c r="AM113" s="236">
        <f>G113-SUM(J113:AL113)</f>
        <v>0</v>
      </c>
      <c r="AN113" s="236"/>
      <c r="AO113" s="236"/>
      <c r="AP113" s="236"/>
      <c r="AQ113" s="236"/>
      <c r="AR113" s="236"/>
      <c r="AS113" s="237"/>
      <c r="AT113" s="238"/>
      <c r="AU113" s="236"/>
      <c r="AV113" s="236"/>
      <c r="AW113" s="236"/>
      <c r="AX113" s="236"/>
      <c r="AY113" s="236"/>
      <c r="AZ113" s="236"/>
      <c r="BA113" s="236"/>
      <c r="BB113" s="236"/>
      <c r="BC113" s="236"/>
      <c r="BD113" s="236"/>
      <c r="BE113" s="237"/>
      <c r="BF113" s="238"/>
      <c r="BG113" s="236"/>
      <c r="BH113" s="236"/>
      <c r="BI113" s="236"/>
      <c r="BJ113" s="236"/>
      <c r="BK113" s="236"/>
      <c r="BL113" s="236"/>
      <c r="BM113" s="236"/>
      <c r="BN113" s="236"/>
      <c r="BO113" s="236"/>
      <c r="BP113" s="236"/>
      <c r="BQ113" s="237"/>
      <c r="BR113" s="238"/>
      <c r="BS113" s="236"/>
      <c r="BT113" s="236"/>
      <c r="BU113" s="236"/>
      <c r="BV113" s="236"/>
      <c r="BW113" s="236"/>
      <c r="BX113" s="236"/>
      <c r="BY113" s="236"/>
      <c r="BZ113" s="236"/>
      <c r="CA113" s="236"/>
      <c r="CB113" s="236"/>
      <c r="CC113" s="237">
        <f t="shared" si="70"/>
        <v>0</v>
      </c>
    </row>
    <row r="114" spans="1:81">
      <c r="A114" s="249"/>
      <c r="B114" s="57" t="s">
        <v>207</v>
      </c>
      <c r="C114" s="58" t="s">
        <v>198</v>
      </c>
      <c r="D114" s="74" t="s">
        <v>128</v>
      </c>
      <c r="E114" s="72">
        <v>1</v>
      </c>
      <c r="F114" s="303"/>
      <c r="G114" s="122">
        <f>+E114*F114</f>
        <v>0</v>
      </c>
      <c r="H114" s="120"/>
      <c r="I114" s="13"/>
      <c r="J114" s="235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7">
        <f>G114/2.5</f>
        <v>0</v>
      </c>
      <c r="V114" s="238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7">
        <f>G114/2.5</f>
        <v>0</v>
      </c>
      <c r="AH114" s="238"/>
      <c r="AI114" s="236"/>
      <c r="AJ114" s="236"/>
      <c r="AK114" s="236"/>
      <c r="AL114" s="236"/>
      <c r="AM114" s="236">
        <f>G114-SUM(J114:AL114)</f>
        <v>0</v>
      </c>
      <c r="AN114" s="236"/>
      <c r="AO114" s="236"/>
      <c r="AP114" s="236"/>
      <c r="AQ114" s="236"/>
      <c r="AR114" s="236"/>
      <c r="AS114" s="237"/>
      <c r="AT114" s="238"/>
      <c r="AU114" s="236"/>
      <c r="AV114" s="236"/>
      <c r="AW114" s="236"/>
      <c r="AX114" s="236"/>
      <c r="AY114" s="236"/>
      <c r="AZ114" s="236"/>
      <c r="BA114" s="236"/>
      <c r="BB114" s="236"/>
      <c r="BC114" s="236"/>
      <c r="BD114" s="236"/>
      <c r="BE114" s="237"/>
      <c r="BF114" s="238"/>
      <c r="BG114" s="236"/>
      <c r="BH114" s="236"/>
      <c r="BI114" s="236"/>
      <c r="BJ114" s="236"/>
      <c r="BK114" s="236"/>
      <c r="BL114" s="236"/>
      <c r="BM114" s="236"/>
      <c r="BN114" s="236"/>
      <c r="BO114" s="236"/>
      <c r="BP114" s="236"/>
      <c r="BQ114" s="237"/>
      <c r="BR114" s="238"/>
      <c r="BS114" s="236"/>
      <c r="BT114" s="236"/>
      <c r="BU114" s="236"/>
      <c r="BV114" s="236"/>
      <c r="BW114" s="236"/>
      <c r="BX114" s="236"/>
      <c r="BY114" s="236"/>
      <c r="BZ114" s="236"/>
      <c r="CA114" s="236"/>
      <c r="CB114" s="236"/>
      <c r="CC114" s="237">
        <f t="shared" si="70"/>
        <v>0</v>
      </c>
    </row>
    <row r="115" spans="1:81" ht="30">
      <c r="A115" s="249"/>
      <c r="B115" s="57" t="s">
        <v>208</v>
      </c>
      <c r="C115" s="58" t="s">
        <v>209</v>
      </c>
      <c r="D115" s="74" t="s">
        <v>128</v>
      </c>
      <c r="E115" s="72">
        <v>1</v>
      </c>
      <c r="F115" s="303"/>
      <c r="G115" s="122">
        <f>+E115*F115</f>
        <v>0</v>
      </c>
      <c r="H115" s="120"/>
      <c r="I115" s="13"/>
      <c r="J115" s="235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7">
        <f>G115/2.5</f>
        <v>0</v>
      </c>
      <c r="V115" s="238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7">
        <f>G115/2.5</f>
        <v>0</v>
      </c>
      <c r="AH115" s="238"/>
      <c r="AI115" s="236"/>
      <c r="AJ115" s="236"/>
      <c r="AK115" s="236"/>
      <c r="AL115" s="236"/>
      <c r="AM115" s="236">
        <f>G115-SUM(J115:AL115)</f>
        <v>0</v>
      </c>
      <c r="AN115" s="236"/>
      <c r="AO115" s="236"/>
      <c r="AP115" s="236"/>
      <c r="AQ115" s="236"/>
      <c r="AR115" s="236"/>
      <c r="AS115" s="237"/>
      <c r="AT115" s="238"/>
      <c r="AU115" s="236"/>
      <c r="AV115" s="236"/>
      <c r="AW115" s="236"/>
      <c r="AX115" s="236"/>
      <c r="AY115" s="236"/>
      <c r="AZ115" s="236"/>
      <c r="BA115" s="236"/>
      <c r="BB115" s="236"/>
      <c r="BC115" s="236"/>
      <c r="BD115" s="236"/>
      <c r="BE115" s="237"/>
      <c r="BF115" s="238"/>
      <c r="BG115" s="236"/>
      <c r="BH115" s="236"/>
      <c r="BI115" s="236"/>
      <c r="BJ115" s="236"/>
      <c r="BK115" s="236"/>
      <c r="BL115" s="236"/>
      <c r="BM115" s="236"/>
      <c r="BN115" s="236"/>
      <c r="BO115" s="236"/>
      <c r="BP115" s="236"/>
      <c r="BQ115" s="237"/>
      <c r="BR115" s="238"/>
      <c r="BS115" s="236"/>
      <c r="BT115" s="236"/>
      <c r="BU115" s="236"/>
      <c r="BV115" s="236"/>
      <c r="BW115" s="236"/>
      <c r="BX115" s="236"/>
      <c r="BY115" s="236"/>
      <c r="BZ115" s="236"/>
      <c r="CA115" s="236"/>
      <c r="CB115" s="236"/>
      <c r="CC115" s="237">
        <f t="shared" si="70"/>
        <v>0</v>
      </c>
    </row>
    <row r="116" spans="1:81">
      <c r="B116" s="177" t="s">
        <v>210</v>
      </c>
      <c r="C116" s="178" t="s">
        <v>211</v>
      </c>
      <c r="D116" s="176"/>
      <c r="E116" s="71"/>
      <c r="F116" s="229"/>
      <c r="G116" s="169">
        <f>+SUM(G117:G149)</f>
        <v>0</v>
      </c>
      <c r="H116" s="123">
        <f t="shared" ref="H116:AL116" si="71">+SUM(H117:H149)</f>
        <v>0</v>
      </c>
      <c r="I116" s="19">
        <f t="shared" si="71"/>
        <v>0</v>
      </c>
      <c r="J116" s="19">
        <f t="shared" si="71"/>
        <v>0</v>
      </c>
      <c r="K116" s="19">
        <f t="shared" si="71"/>
        <v>0</v>
      </c>
      <c r="L116" s="19">
        <f t="shared" si="71"/>
        <v>0</v>
      </c>
      <c r="M116" s="19">
        <f t="shared" si="71"/>
        <v>0</v>
      </c>
      <c r="N116" s="19">
        <f t="shared" si="71"/>
        <v>0</v>
      </c>
      <c r="O116" s="19">
        <f t="shared" si="71"/>
        <v>0</v>
      </c>
      <c r="P116" s="19">
        <f t="shared" si="71"/>
        <v>0</v>
      </c>
      <c r="Q116" s="19">
        <f t="shared" si="71"/>
        <v>0</v>
      </c>
      <c r="R116" s="19">
        <f t="shared" si="71"/>
        <v>0</v>
      </c>
      <c r="S116" s="19">
        <f t="shared" si="71"/>
        <v>0</v>
      </c>
      <c r="T116" s="19">
        <f t="shared" si="71"/>
        <v>0</v>
      </c>
      <c r="U116" s="19">
        <f t="shared" si="71"/>
        <v>0</v>
      </c>
      <c r="V116" s="19">
        <f t="shared" si="71"/>
        <v>0</v>
      </c>
      <c r="W116" s="19">
        <f t="shared" si="71"/>
        <v>0</v>
      </c>
      <c r="X116" s="19">
        <f t="shared" si="71"/>
        <v>0</v>
      </c>
      <c r="Y116" s="19">
        <f t="shared" si="71"/>
        <v>0</v>
      </c>
      <c r="Z116" s="19">
        <f t="shared" si="71"/>
        <v>0</v>
      </c>
      <c r="AA116" s="19">
        <f t="shared" si="71"/>
        <v>0</v>
      </c>
      <c r="AB116" s="19">
        <f t="shared" si="71"/>
        <v>0</v>
      </c>
      <c r="AC116" s="19">
        <f t="shared" si="71"/>
        <v>0</v>
      </c>
      <c r="AD116" s="19">
        <f t="shared" si="71"/>
        <v>0</v>
      </c>
      <c r="AE116" s="19">
        <f t="shared" si="71"/>
        <v>0</v>
      </c>
      <c r="AF116" s="19">
        <f t="shared" si="71"/>
        <v>0</v>
      </c>
      <c r="AG116" s="19">
        <f t="shared" si="71"/>
        <v>0</v>
      </c>
      <c r="AH116" s="19">
        <f t="shared" si="71"/>
        <v>0</v>
      </c>
      <c r="AI116" s="19">
        <f t="shared" si="71"/>
        <v>0</v>
      </c>
      <c r="AJ116" s="19">
        <f t="shared" si="71"/>
        <v>0</v>
      </c>
      <c r="AK116" s="19">
        <f t="shared" si="71"/>
        <v>0</v>
      </c>
      <c r="AL116" s="19">
        <f t="shared" si="71"/>
        <v>0</v>
      </c>
      <c r="AM116" s="19">
        <f t="shared" ref="AM116:BR116" si="72">+SUM(AM117:AM149)</f>
        <v>0</v>
      </c>
      <c r="AN116" s="19">
        <f t="shared" si="72"/>
        <v>0</v>
      </c>
      <c r="AO116" s="19">
        <f t="shared" si="72"/>
        <v>0</v>
      </c>
      <c r="AP116" s="19">
        <f t="shared" si="72"/>
        <v>0</v>
      </c>
      <c r="AQ116" s="19">
        <f t="shared" si="72"/>
        <v>0</v>
      </c>
      <c r="AR116" s="19">
        <f t="shared" si="72"/>
        <v>0</v>
      </c>
      <c r="AS116" s="19">
        <f t="shared" si="72"/>
        <v>0</v>
      </c>
      <c r="AT116" s="19">
        <f t="shared" si="72"/>
        <v>0</v>
      </c>
      <c r="AU116" s="19">
        <f t="shared" si="72"/>
        <v>0</v>
      </c>
      <c r="AV116" s="19">
        <f t="shared" si="72"/>
        <v>0</v>
      </c>
      <c r="AW116" s="19">
        <f t="shared" si="72"/>
        <v>0</v>
      </c>
      <c r="AX116" s="19">
        <f t="shared" si="72"/>
        <v>0</v>
      </c>
      <c r="AY116" s="19">
        <f t="shared" si="72"/>
        <v>0</v>
      </c>
      <c r="AZ116" s="19">
        <f t="shared" si="72"/>
        <v>0</v>
      </c>
      <c r="BA116" s="19">
        <f t="shared" si="72"/>
        <v>0</v>
      </c>
      <c r="BB116" s="19">
        <f t="shared" si="72"/>
        <v>0</v>
      </c>
      <c r="BC116" s="19">
        <f t="shared" si="72"/>
        <v>0</v>
      </c>
      <c r="BD116" s="19">
        <f t="shared" si="72"/>
        <v>0</v>
      </c>
      <c r="BE116" s="19">
        <f t="shared" si="72"/>
        <v>0</v>
      </c>
      <c r="BF116" s="19">
        <f t="shared" si="72"/>
        <v>0</v>
      </c>
      <c r="BG116" s="19">
        <f t="shared" si="72"/>
        <v>0</v>
      </c>
      <c r="BH116" s="19">
        <f t="shared" si="72"/>
        <v>0</v>
      </c>
      <c r="BI116" s="19">
        <f t="shared" si="72"/>
        <v>0</v>
      </c>
      <c r="BJ116" s="19">
        <f t="shared" si="72"/>
        <v>0</v>
      </c>
      <c r="BK116" s="19">
        <f t="shared" si="72"/>
        <v>0</v>
      </c>
      <c r="BL116" s="19">
        <f t="shared" si="72"/>
        <v>0</v>
      </c>
      <c r="BM116" s="19">
        <f t="shared" si="72"/>
        <v>0</v>
      </c>
      <c r="BN116" s="19">
        <f t="shared" si="72"/>
        <v>0</v>
      </c>
      <c r="BO116" s="19">
        <f t="shared" si="72"/>
        <v>0</v>
      </c>
      <c r="BP116" s="19">
        <f t="shared" si="72"/>
        <v>0</v>
      </c>
      <c r="BQ116" s="19">
        <f t="shared" si="72"/>
        <v>0</v>
      </c>
      <c r="BR116" s="19">
        <f t="shared" si="72"/>
        <v>0</v>
      </c>
      <c r="BS116" s="19">
        <f t="shared" ref="BS116:CC116" si="73">+SUM(BS117:BS149)</f>
        <v>0</v>
      </c>
      <c r="BT116" s="19">
        <f t="shared" si="73"/>
        <v>0</v>
      </c>
      <c r="BU116" s="19">
        <f t="shared" si="73"/>
        <v>0</v>
      </c>
      <c r="BV116" s="19">
        <f t="shared" si="73"/>
        <v>0</v>
      </c>
      <c r="BW116" s="19">
        <f t="shared" si="73"/>
        <v>0</v>
      </c>
      <c r="BX116" s="19">
        <f t="shared" si="73"/>
        <v>0</v>
      </c>
      <c r="BY116" s="19">
        <f t="shared" si="73"/>
        <v>0</v>
      </c>
      <c r="BZ116" s="19">
        <f t="shared" si="73"/>
        <v>0</v>
      </c>
      <c r="CA116" s="19">
        <f t="shared" si="73"/>
        <v>0</v>
      </c>
      <c r="CB116" s="19">
        <f t="shared" si="73"/>
        <v>0</v>
      </c>
      <c r="CC116" s="20">
        <f t="shared" si="73"/>
        <v>0</v>
      </c>
    </row>
    <row r="117" spans="1:81">
      <c r="A117" s="141"/>
      <c r="B117" s="57" t="s">
        <v>212</v>
      </c>
      <c r="C117" s="100" t="s">
        <v>213</v>
      </c>
      <c r="D117" s="74" t="s">
        <v>128</v>
      </c>
      <c r="E117" s="72">
        <v>1</v>
      </c>
      <c r="F117" s="303"/>
      <c r="G117" s="122">
        <f t="shared" ref="G117:G124" si="74">+E117*F117</f>
        <v>0</v>
      </c>
      <c r="H117" s="120"/>
      <c r="I117" s="13"/>
      <c r="J117" s="235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7">
        <f t="shared" ref="U117:U124" si="75">G117/2.5</f>
        <v>0</v>
      </c>
      <c r="V117" s="238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7">
        <f t="shared" ref="AG117:AG124" si="76">G117/2.5</f>
        <v>0</v>
      </c>
      <c r="AH117" s="238"/>
      <c r="AI117" s="236"/>
      <c r="AJ117" s="236"/>
      <c r="AK117" s="236"/>
      <c r="AL117" s="236"/>
      <c r="AM117" s="236">
        <f t="shared" ref="AM117:AM124" si="77">G117-SUM(J117:AL117)</f>
        <v>0</v>
      </c>
      <c r="AN117" s="236"/>
      <c r="AO117" s="236"/>
      <c r="AP117" s="236"/>
      <c r="AQ117" s="236"/>
      <c r="AR117" s="236"/>
      <c r="AS117" s="237"/>
      <c r="AT117" s="238"/>
      <c r="AU117" s="236"/>
      <c r="AV117" s="236"/>
      <c r="AW117" s="236"/>
      <c r="AX117" s="236"/>
      <c r="AY117" s="236"/>
      <c r="AZ117" s="236"/>
      <c r="BA117" s="236"/>
      <c r="BB117" s="236"/>
      <c r="BC117" s="236"/>
      <c r="BD117" s="236"/>
      <c r="BE117" s="237"/>
      <c r="BF117" s="238"/>
      <c r="BG117" s="236"/>
      <c r="BH117" s="236"/>
      <c r="BI117" s="236"/>
      <c r="BJ117" s="236"/>
      <c r="BK117" s="236"/>
      <c r="BL117" s="236"/>
      <c r="BM117" s="236"/>
      <c r="BN117" s="236"/>
      <c r="BO117" s="236"/>
      <c r="BP117" s="236"/>
      <c r="BQ117" s="237"/>
      <c r="BR117" s="238"/>
      <c r="BS117" s="236"/>
      <c r="BT117" s="236"/>
      <c r="BU117" s="236"/>
      <c r="BV117" s="236"/>
      <c r="BW117" s="236"/>
      <c r="BX117" s="236"/>
      <c r="BY117" s="236"/>
      <c r="BZ117" s="236"/>
      <c r="CA117" s="236"/>
      <c r="CB117" s="236"/>
      <c r="CC117" s="237">
        <f t="shared" si="70"/>
        <v>0</v>
      </c>
    </row>
    <row r="118" spans="1:81">
      <c r="A118" s="141"/>
      <c r="B118" s="57" t="s">
        <v>214</v>
      </c>
      <c r="C118" s="100" t="s">
        <v>215</v>
      </c>
      <c r="D118" s="74" t="s">
        <v>128</v>
      </c>
      <c r="E118" s="72">
        <v>1</v>
      </c>
      <c r="F118" s="303"/>
      <c r="G118" s="122">
        <f t="shared" si="74"/>
        <v>0</v>
      </c>
      <c r="H118" s="120"/>
      <c r="I118" s="13"/>
      <c r="J118" s="235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7">
        <f t="shared" si="75"/>
        <v>0</v>
      </c>
      <c r="V118" s="238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7">
        <f t="shared" si="76"/>
        <v>0</v>
      </c>
      <c r="AH118" s="238"/>
      <c r="AI118" s="236"/>
      <c r="AJ118" s="236"/>
      <c r="AK118" s="236"/>
      <c r="AL118" s="236"/>
      <c r="AM118" s="236">
        <f t="shared" si="77"/>
        <v>0</v>
      </c>
      <c r="AN118" s="236"/>
      <c r="AO118" s="236"/>
      <c r="AP118" s="236"/>
      <c r="AQ118" s="236"/>
      <c r="AR118" s="236"/>
      <c r="AS118" s="237"/>
      <c r="AT118" s="238"/>
      <c r="AU118" s="236"/>
      <c r="AV118" s="236"/>
      <c r="AW118" s="236"/>
      <c r="AX118" s="236"/>
      <c r="AY118" s="236"/>
      <c r="AZ118" s="236"/>
      <c r="BA118" s="236"/>
      <c r="BB118" s="236"/>
      <c r="BC118" s="236"/>
      <c r="BD118" s="236"/>
      <c r="BE118" s="237"/>
      <c r="BF118" s="238"/>
      <c r="BG118" s="236"/>
      <c r="BH118" s="236"/>
      <c r="BI118" s="236"/>
      <c r="BJ118" s="236"/>
      <c r="BK118" s="236"/>
      <c r="BL118" s="236"/>
      <c r="BM118" s="236"/>
      <c r="BN118" s="236"/>
      <c r="BO118" s="236"/>
      <c r="BP118" s="236"/>
      <c r="BQ118" s="237"/>
      <c r="BR118" s="238"/>
      <c r="BS118" s="236"/>
      <c r="BT118" s="236"/>
      <c r="BU118" s="236"/>
      <c r="BV118" s="236"/>
      <c r="BW118" s="236"/>
      <c r="BX118" s="236"/>
      <c r="BY118" s="236"/>
      <c r="BZ118" s="236"/>
      <c r="CA118" s="236"/>
      <c r="CB118" s="236"/>
      <c r="CC118" s="237">
        <f t="shared" si="70"/>
        <v>0</v>
      </c>
    </row>
    <row r="119" spans="1:81">
      <c r="A119" s="141"/>
      <c r="B119" s="57" t="s">
        <v>216</v>
      </c>
      <c r="C119" s="100" t="s">
        <v>217</v>
      </c>
      <c r="D119" s="74" t="s">
        <v>128</v>
      </c>
      <c r="E119" s="72">
        <v>1</v>
      </c>
      <c r="F119" s="303"/>
      <c r="G119" s="122">
        <f t="shared" si="74"/>
        <v>0</v>
      </c>
      <c r="H119" s="120"/>
      <c r="I119" s="13"/>
      <c r="J119" s="235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7">
        <f t="shared" si="75"/>
        <v>0</v>
      </c>
      <c r="V119" s="238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7">
        <f t="shared" si="76"/>
        <v>0</v>
      </c>
      <c r="AH119" s="238"/>
      <c r="AI119" s="236"/>
      <c r="AJ119" s="236"/>
      <c r="AK119" s="236"/>
      <c r="AL119" s="236"/>
      <c r="AM119" s="236">
        <f t="shared" si="77"/>
        <v>0</v>
      </c>
      <c r="AN119" s="236"/>
      <c r="AO119" s="236"/>
      <c r="AP119" s="236"/>
      <c r="AQ119" s="236"/>
      <c r="AR119" s="236"/>
      <c r="AS119" s="237"/>
      <c r="AT119" s="238"/>
      <c r="AU119" s="236"/>
      <c r="AV119" s="236"/>
      <c r="AW119" s="236"/>
      <c r="AX119" s="236"/>
      <c r="AY119" s="236"/>
      <c r="AZ119" s="236"/>
      <c r="BA119" s="236"/>
      <c r="BB119" s="236"/>
      <c r="BC119" s="236"/>
      <c r="BD119" s="236"/>
      <c r="BE119" s="237"/>
      <c r="BF119" s="238"/>
      <c r="BG119" s="236"/>
      <c r="BH119" s="236"/>
      <c r="BI119" s="236"/>
      <c r="BJ119" s="236"/>
      <c r="BK119" s="236"/>
      <c r="BL119" s="236"/>
      <c r="BM119" s="236"/>
      <c r="BN119" s="236"/>
      <c r="BO119" s="236"/>
      <c r="BP119" s="236"/>
      <c r="BQ119" s="237"/>
      <c r="BR119" s="238"/>
      <c r="BS119" s="236"/>
      <c r="BT119" s="236"/>
      <c r="BU119" s="236"/>
      <c r="BV119" s="236"/>
      <c r="BW119" s="236"/>
      <c r="BX119" s="236"/>
      <c r="BY119" s="236"/>
      <c r="BZ119" s="236"/>
      <c r="CA119" s="236"/>
      <c r="CB119" s="236"/>
      <c r="CC119" s="237">
        <f t="shared" si="70"/>
        <v>0</v>
      </c>
    </row>
    <row r="120" spans="1:81">
      <c r="A120" s="141"/>
      <c r="B120" s="57" t="s">
        <v>218</v>
      </c>
      <c r="C120" s="100" t="s">
        <v>219</v>
      </c>
      <c r="D120" s="74" t="s">
        <v>128</v>
      </c>
      <c r="E120" s="72">
        <v>1</v>
      </c>
      <c r="F120" s="303"/>
      <c r="G120" s="122">
        <f t="shared" si="74"/>
        <v>0</v>
      </c>
      <c r="H120" s="120"/>
      <c r="I120" s="13"/>
      <c r="J120" s="235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7">
        <f t="shared" si="75"/>
        <v>0</v>
      </c>
      <c r="V120" s="238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7">
        <f t="shared" si="76"/>
        <v>0</v>
      </c>
      <c r="AH120" s="238"/>
      <c r="AI120" s="236"/>
      <c r="AJ120" s="236"/>
      <c r="AK120" s="236"/>
      <c r="AL120" s="236"/>
      <c r="AM120" s="236">
        <f t="shared" si="77"/>
        <v>0</v>
      </c>
      <c r="AN120" s="236"/>
      <c r="AO120" s="236"/>
      <c r="AP120" s="236"/>
      <c r="AQ120" s="236"/>
      <c r="AR120" s="236"/>
      <c r="AS120" s="237"/>
      <c r="AT120" s="238"/>
      <c r="AU120" s="236"/>
      <c r="AV120" s="236"/>
      <c r="AW120" s="236"/>
      <c r="AX120" s="236"/>
      <c r="AY120" s="236"/>
      <c r="AZ120" s="236"/>
      <c r="BA120" s="236"/>
      <c r="BB120" s="236"/>
      <c r="BC120" s="236"/>
      <c r="BD120" s="236"/>
      <c r="BE120" s="237"/>
      <c r="BF120" s="238"/>
      <c r="BG120" s="236"/>
      <c r="BH120" s="236"/>
      <c r="BI120" s="236"/>
      <c r="BJ120" s="236"/>
      <c r="BK120" s="236"/>
      <c r="BL120" s="236"/>
      <c r="BM120" s="236"/>
      <c r="BN120" s="236"/>
      <c r="BO120" s="236"/>
      <c r="BP120" s="236"/>
      <c r="BQ120" s="237"/>
      <c r="BR120" s="238"/>
      <c r="BS120" s="236"/>
      <c r="BT120" s="236"/>
      <c r="BU120" s="236"/>
      <c r="BV120" s="236"/>
      <c r="BW120" s="236"/>
      <c r="BX120" s="236"/>
      <c r="BY120" s="236"/>
      <c r="BZ120" s="236"/>
      <c r="CA120" s="236"/>
      <c r="CB120" s="236"/>
      <c r="CC120" s="237">
        <f t="shared" si="70"/>
        <v>0</v>
      </c>
    </row>
    <row r="121" spans="1:81" ht="27" customHeight="1">
      <c r="A121" s="141"/>
      <c r="B121" s="57" t="s">
        <v>220</v>
      </c>
      <c r="C121" s="100" t="s">
        <v>221</v>
      </c>
      <c r="D121" s="74" t="s">
        <v>128</v>
      </c>
      <c r="E121" s="72">
        <v>1</v>
      </c>
      <c r="F121" s="303"/>
      <c r="G121" s="122">
        <f t="shared" si="74"/>
        <v>0</v>
      </c>
      <c r="H121" s="120"/>
      <c r="I121" s="13"/>
      <c r="J121" s="235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7">
        <f t="shared" si="75"/>
        <v>0</v>
      </c>
      <c r="V121" s="238"/>
      <c r="W121" s="236"/>
      <c r="X121" s="236"/>
      <c r="Y121" s="236"/>
      <c r="Z121" s="236"/>
      <c r="AA121" s="236"/>
      <c r="AB121" s="236"/>
      <c r="AC121" s="236"/>
      <c r="AD121" s="236"/>
      <c r="AE121" s="236"/>
      <c r="AF121" s="236"/>
      <c r="AG121" s="237">
        <f t="shared" si="76"/>
        <v>0</v>
      </c>
      <c r="AH121" s="238"/>
      <c r="AI121" s="236"/>
      <c r="AJ121" s="236"/>
      <c r="AK121" s="236"/>
      <c r="AL121" s="236"/>
      <c r="AM121" s="236">
        <f t="shared" si="77"/>
        <v>0</v>
      </c>
      <c r="AN121" s="236"/>
      <c r="AO121" s="236"/>
      <c r="AP121" s="236"/>
      <c r="AQ121" s="236"/>
      <c r="AR121" s="236"/>
      <c r="AS121" s="237"/>
      <c r="AT121" s="238"/>
      <c r="AU121" s="236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7"/>
      <c r="BF121" s="238"/>
      <c r="BG121" s="236"/>
      <c r="BH121" s="236"/>
      <c r="BI121" s="236"/>
      <c r="BJ121" s="236"/>
      <c r="BK121" s="236"/>
      <c r="BL121" s="236"/>
      <c r="BM121" s="236"/>
      <c r="BN121" s="236"/>
      <c r="BO121" s="236"/>
      <c r="BP121" s="236"/>
      <c r="BQ121" s="237"/>
      <c r="BR121" s="238"/>
      <c r="BS121" s="236"/>
      <c r="BT121" s="236"/>
      <c r="BU121" s="236"/>
      <c r="BV121" s="236"/>
      <c r="BW121" s="236"/>
      <c r="BX121" s="236"/>
      <c r="BY121" s="236"/>
      <c r="BZ121" s="236"/>
      <c r="CA121" s="236"/>
      <c r="CB121" s="236"/>
      <c r="CC121" s="237">
        <f t="shared" si="70"/>
        <v>0</v>
      </c>
    </row>
    <row r="122" spans="1:81">
      <c r="A122" s="141"/>
      <c r="B122" s="64" t="s">
        <v>222</v>
      </c>
      <c r="C122" s="324" t="s">
        <v>223</v>
      </c>
      <c r="D122" s="74"/>
      <c r="E122" s="72"/>
      <c r="F122" s="252"/>
      <c r="G122" s="122"/>
      <c r="H122" s="120"/>
      <c r="I122" s="13"/>
      <c r="J122" s="235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7"/>
      <c r="V122" s="238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7"/>
      <c r="AH122" s="238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7"/>
      <c r="AT122" s="238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7"/>
      <c r="BF122" s="238"/>
      <c r="BG122" s="236"/>
      <c r="BH122" s="236"/>
      <c r="BI122" s="236"/>
      <c r="BJ122" s="236"/>
      <c r="BK122" s="236"/>
      <c r="BL122" s="236"/>
      <c r="BM122" s="236"/>
      <c r="BN122" s="236"/>
      <c r="BO122" s="236"/>
      <c r="BP122" s="236"/>
      <c r="BQ122" s="237"/>
      <c r="BR122" s="238"/>
      <c r="BS122" s="236"/>
      <c r="BT122" s="236"/>
      <c r="BU122" s="236"/>
      <c r="BV122" s="236"/>
      <c r="BW122" s="236"/>
      <c r="BX122" s="236"/>
      <c r="BY122" s="236"/>
      <c r="BZ122" s="236"/>
      <c r="CA122" s="236"/>
      <c r="CB122" s="236"/>
      <c r="CC122" s="237"/>
    </row>
    <row r="123" spans="1:81">
      <c r="A123" s="141"/>
      <c r="B123" s="57" t="s">
        <v>224</v>
      </c>
      <c r="C123" s="100" t="s">
        <v>225</v>
      </c>
      <c r="D123" s="72" t="s">
        <v>128</v>
      </c>
      <c r="E123" s="72">
        <v>1</v>
      </c>
      <c r="F123" s="303"/>
      <c r="G123" s="122">
        <f t="shared" si="74"/>
        <v>0</v>
      </c>
      <c r="H123" s="120"/>
      <c r="I123" s="13"/>
      <c r="J123" s="235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7">
        <f t="shared" si="75"/>
        <v>0</v>
      </c>
      <c r="V123" s="238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7">
        <f t="shared" si="76"/>
        <v>0</v>
      </c>
      <c r="AH123" s="238"/>
      <c r="AI123" s="236"/>
      <c r="AJ123" s="236"/>
      <c r="AK123" s="236"/>
      <c r="AL123" s="236"/>
      <c r="AM123" s="236">
        <f t="shared" si="77"/>
        <v>0</v>
      </c>
      <c r="AN123" s="236"/>
      <c r="AO123" s="236"/>
      <c r="AP123" s="236"/>
      <c r="AQ123" s="236"/>
      <c r="AR123" s="236"/>
      <c r="AS123" s="237"/>
      <c r="AT123" s="238"/>
      <c r="AU123" s="236"/>
      <c r="AV123" s="236"/>
      <c r="AW123" s="236"/>
      <c r="AX123" s="236"/>
      <c r="AY123" s="236"/>
      <c r="AZ123" s="236"/>
      <c r="BA123" s="236"/>
      <c r="BB123" s="236"/>
      <c r="BC123" s="236"/>
      <c r="BD123" s="236"/>
      <c r="BE123" s="237"/>
      <c r="BF123" s="238"/>
      <c r="BG123" s="236"/>
      <c r="BH123" s="236"/>
      <c r="BI123" s="236"/>
      <c r="BJ123" s="236"/>
      <c r="BK123" s="236"/>
      <c r="BL123" s="236"/>
      <c r="BM123" s="236"/>
      <c r="BN123" s="236"/>
      <c r="BO123" s="236"/>
      <c r="BP123" s="236"/>
      <c r="BQ123" s="237"/>
      <c r="BR123" s="238"/>
      <c r="BS123" s="236"/>
      <c r="BT123" s="236"/>
      <c r="BU123" s="236"/>
      <c r="BV123" s="236"/>
      <c r="BW123" s="236"/>
      <c r="BX123" s="236"/>
      <c r="BY123" s="236"/>
      <c r="BZ123" s="236"/>
      <c r="CA123" s="236"/>
      <c r="CB123" s="236"/>
      <c r="CC123" s="237">
        <f t="shared" si="70"/>
        <v>0</v>
      </c>
    </row>
    <row r="124" spans="1:81">
      <c r="A124" s="141"/>
      <c r="B124" s="57" t="s">
        <v>226</v>
      </c>
      <c r="C124" s="100" t="s">
        <v>227</v>
      </c>
      <c r="D124" s="72" t="s">
        <v>128</v>
      </c>
      <c r="E124" s="72">
        <v>1</v>
      </c>
      <c r="F124" s="303"/>
      <c r="G124" s="122">
        <f t="shared" si="74"/>
        <v>0</v>
      </c>
      <c r="H124" s="120"/>
      <c r="I124" s="13"/>
      <c r="J124" s="235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7">
        <f t="shared" si="75"/>
        <v>0</v>
      </c>
      <c r="V124" s="238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7">
        <f t="shared" si="76"/>
        <v>0</v>
      </c>
      <c r="AH124" s="238"/>
      <c r="AI124" s="236"/>
      <c r="AJ124" s="236"/>
      <c r="AK124" s="236"/>
      <c r="AL124" s="236"/>
      <c r="AM124" s="236">
        <f t="shared" si="77"/>
        <v>0</v>
      </c>
      <c r="AN124" s="236"/>
      <c r="AO124" s="236"/>
      <c r="AP124" s="236"/>
      <c r="AQ124" s="236"/>
      <c r="AR124" s="236"/>
      <c r="AS124" s="237"/>
      <c r="AT124" s="238"/>
      <c r="AU124" s="236"/>
      <c r="AV124" s="236"/>
      <c r="AW124" s="236"/>
      <c r="AX124" s="236"/>
      <c r="AY124" s="236"/>
      <c r="AZ124" s="236"/>
      <c r="BA124" s="236"/>
      <c r="BB124" s="236"/>
      <c r="BC124" s="236"/>
      <c r="BD124" s="236"/>
      <c r="BE124" s="237"/>
      <c r="BF124" s="238"/>
      <c r="BG124" s="236"/>
      <c r="BH124" s="236"/>
      <c r="BI124" s="236"/>
      <c r="BJ124" s="236"/>
      <c r="BK124" s="236"/>
      <c r="BL124" s="236"/>
      <c r="BM124" s="236"/>
      <c r="BN124" s="236"/>
      <c r="BO124" s="236"/>
      <c r="BP124" s="236"/>
      <c r="BQ124" s="237"/>
      <c r="BR124" s="238"/>
      <c r="BS124" s="236"/>
      <c r="BT124" s="236"/>
      <c r="BU124" s="236"/>
      <c r="BV124" s="236"/>
      <c r="BW124" s="236"/>
      <c r="BX124" s="236"/>
      <c r="BY124" s="236"/>
      <c r="BZ124" s="236"/>
      <c r="CA124" s="236"/>
      <c r="CB124" s="236"/>
      <c r="CC124" s="237">
        <f t="shared" si="70"/>
        <v>0</v>
      </c>
    </row>
    <row r="125" spans="1:81">
      <c r="A125" s="251"/>
      <c r="B125" s="194" t="s">
        <v>228</v>
      </c>
      <c r="C125" s="195" t="s">
        <v>229</v>
      </c>
      <c r="D125" s="196" t="s">
        <v>128</v>
      </c>
      <c r="E125" s="196">
        <v>0</v>
      </c>
      <c r="F125" s="252"/>
      <c r="G125" s="253">
        <f>E125*F125</f>
        <v>0</v>
      </c>
      <c r="H125" s="254"/>
      <c r="I125" s="255"/>
      <c r="J125" s="256"/>
      <c r="K125" s="257"/>
      <c r="L125" s="257"/>
      <c r="M125" s="257"/>
      <c r="N125" s="257"/>
      <c r="O125" s="257"/>
      <c r="P125" s="257"/>
      <c r="Q125" s="257"/>
      <c r="R125" s="257"/>
      <c r="S125" s="257"/>
      <c r="T125" s="257"/>
      <c r="U125" s="258"/>
      <c r="V125" s="259"/>
      <c r="W125" s="257"/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58"/>
      <c r="AH125" s="259"/>
      <c r="AI125" s="257"/>
      <c r="AJ125" s="257"/>
      <c r="AK125" s="257"/>
      <c r="AL125" s="257"/>
      <c r="AM125" s="257"/>
      <c r="AN125" s="257"/>
      <c r="AO125" s="257"/>
      <c r="AP125" s="257"/>
      <c r="AQ125" s="257"/>
      <c r="AR125" s="257"/>
      <c r="AS125" s="258"/>
      <c r="AT125" s="259"/>
      <c r="AU125" s="257"/>
      <c r="AV125" s="257"/>
      <c r="AW125" s="257"/>
      <c r="AX125" s="257"/>
      <c r="AY125" s="257"/>
      <c r="AZ125" s="257"/>
      <c r="BA125" s="257"/>
      <c r="BB125" s="257"/>
      <c r="BC125" s="257"/>
      <c r="BD125" s="257"/>
      <c r="BE125" s="258"/>
      <c r="BF125" s="259"/>
      <c r="BG125" s="257"/>
      <c r="BH125" s="257"/>
      <c r="BI125" s="257"/>
      <c r="BJ125" s="257"/>
      <c r="BK125" s="257"/>
      <c r="BL125" s="257"/>
      <c r="BM125" s="257"/>
      <c r="BN125" s="257"/>
      <c r="BO125" s="257"/>
      <c r="BP125" s="257"/>
      <c r="BQ125" s="258"/>
      <c r="BR125" s="259"/>
      <c r="BS125" s="257"/>
      <c r="BT125" s="257"/>
      <c r="BU125" s="257"/>
      <c r="BV125" s="257"/>
      <c r="BW125" s="257"/>
      <c r="BX125" s="257"/>
      <c r="BY125" s="257"/>
      <c r="BZ125" s="257"/>
      <c r="CA125" s="257"/>
      <c r="CB125" s="257"/>
      <c r="CC125" s="237"/>
    </row>
    <row r="126" spans="1:81" ht="30">
      <c r="A126" s="141"/>
      <c r="B126" s="57" t="s">
        <v>230</v>
      </c>
      <c r="C126" s="100" t="s">
        <v>231</v>
      </c>
      <c r="D126" s="72" t="s">
        <v>232</v>
      </c>
      <c r="E126" s="72">
        <v>4</v>
      </c>
      <c r="F126" s="306"/>
      <c r="G126" s="122">
        <f t="shared" ref="G126:G140" si="78">+E126*F126</f>
        <v>0</v>
      </c>
      <c r="H126" s="120"/>
      <c r="I126" s="13"/>
      <c r="J126" s="235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7">
        <f t="shared" ref="U126:U139" si="79">G126/2.5</f>
        <v>0</v>
      </c>
      <c r="V126" s="238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7">
        <f t="shared" ref="AG126:AG139" si="80">G126/2.5</f>
        <v>0</v>
      </c>
      <c r="AH126" s="238"/>
      <c r="AI126" s="236"/>
      <c r="AJ126" s="236"/>
      <c r="AK126" s="236"/>
      <c r="AL126" s="236"/>
      <c r="AM126" s="236">
        <f>G126-SUM(H126:AL126)</f>
        <v>0</v>
      </c>
      <c r="AN126" s="236"/>
      <c r="AO126" s="236"/>
      <c r="AP126" s="236"/>
      <c r="AQ126" s="236"/>
      <c r="AR126" s="236"/>
      <c r="AS126" s="237"/>
      <c r="AT126" s="238"/>
      <c r="AU126" s="236"/>
      <c r="AV126" s="236"/>
      <c r="AW126" s="236"/>
      <c r="AX126" s="236"/>
      <c r="AY126" s="236"/>
      <c r="AZ126" s="236"/>
      <c r="BA126" s="236"/>
      <c r="BB126" s="236"/>
      <c r="BC126" s="236"/>
      <c r="BD126" s="236"/>
      <c r="BE126" s="237"/>
      <c r="BF126" s="238"/>
      <c r="BG126" s="236"/>
      <c r="BH126" s="236"/>
      <c r="BI126" s="236"/>
      <c r="BJ126" s="236"/>
      <c r="BK126" s="236"/>
      <c r="BL126" s="236"/>
      <c r="BM126" s="236"/>
      <c r="BN126" s="236"/>
      <c r="BO126" s="236"/>
      <c r="BP126" s="236"/>
      <c r="BQ126" s="237"/>
      <c r="BR126" s="238"/>
      <c r="BS126" s="236"/>
      <c r="BT126" s="236"/>
      <c r="BU126" s="236"/>
      <c r="BV126" s="236"/>
      <c r="BW126" s="236"/>
      <c r="BX126" s="236"/>
      <c r="BY126" s="236"/>
      <c r="BZ126" s="236"/>
      <c r="CA126" s="236"/>
      <c r="CB126" s="236"/>
      <c r="CC126" s="237">
        <f t="shared" si="70"/>
        <v>0</v>
      </c>
    </row>
    <row r="127" spans="1:81" ht="30">
      <c r="A127" s="141"/>
      <c r="B127" s="57" t="s">
        <v>233</v>
      </c>
      <c r="C127" s="66" t="s">
        <v>234</v>
      </c>
      <c r="D127" s="74" t="s">
        <v>128</v>
      </c>
      <c r="E127" s="74">
        <v>1</v>
      </c>
      <c r="F127" s="303"/>
      <c r="G127" s="152">
        <f t="shared" si="78"/>
        <v>0</v>
      </c>
      <c r="H127" s="120"/>
      <c r="I127" s="13"/>
      <c r="J127" s="235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7">
        <f t="shared" si="79"/>
        <v>0</v>
      </c>
      <c r="V127" s="238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7">
        <f t="shared" si="80"/>
        <v>0</v>
      </c>
      <c r="AH127" s="238"/>
      <c r="AI127" s="236"/>
      <c r="AJ127" s="236"/>
      <c r="AK127" s="236"/>
      <c r="AL127" s="236"/>
      <c r="AM127" s="236">
        <f t="shared" ref="AM127:AM139" si="81">G127-SUM(J127:AL127)</f>
        <v>0</v>
      </c>
      <c r="AN127" s="236"/>
      <c r="AO127" s="236"/>
      <c r="AP127" s="236"/>
      <c r="AQ127" s="236"/>
      <c r="AR127" s="236"/>
      <c r="AS127" s="237"/>
      <c r="AT127" s="238"/>
      <c r="AU127" s="236"/>
      <c r="AV127" s="236"/>
      <c r="AW127" s="236"/>
      <c r="AX127" s="236"/>
      <c r="AY127" s="236"/>
      <c r="AZ127" s="236"/>
      <c r="BA127" s="236"/>
      <c r="BB127" s="236"/>
      <c r="BC127" s="236"/>
      <c r="BD127" s="236"/>
      <c r="BE127" s="237"/>
      <c r="BF127" s="238"/>
      <c r="BG127" s="236"/>
      <c r="BH127" s="236"/>
      <c r="BI127" s="236"/>
      <c r="BJ127" s="236"/>
      <c r="BK127" s="236"/>
      <c r="BL127" s="236"/>
      <c r="BM127" s="236"/>
      <c r="BN127" s="236"/>
      <c r="BO127" s="236"/>
      <c r="BP127" s="236"/>
      <c r="BQ127" s="237"/>
      <c r="BR127" s="238"/>
      <c r="BS127" s="236"/>
      <c r="BT127" s="236"/>
      <c r="BU127" s="236"/>
      <c r="BV127" s="236"/>
      <c r="BW127" s="236"/>
      <c r="BX127" s="236"/>
      <c r="BY127" s="236"/>
      <c r="BZ127" s="236"/>
      <c r="CA127" s="236"/>
      <c r="CB127" s="236"/>
      <c r="CC127" s="237">
        <f t="shared" si="70"/>
        <v>0</v>
      </c>
    </row>
    <row r="128" spans="1:81">
      <c r="A128" s="141"/>
      <c r="B128" s="57" t="s">
        <v>235</v>
      </c>
      <c r="C128" s="66" t="s">
        <v>236</v>
      </c>
      <c r="D128" s="74" t="s">
        <v>128</v>
      </c>
      <c r="E128" s="74">
        <v>1</v>
      </c>
      <c r="F128" s="303"/>
      <c r="G128" s="152">
        <f t="shared" si="78"/>
        <v>0</v>
      </c>
      <c r="H128" s="120"/>
      <c r="I128" s="13"/>
      <c r="J128" s="235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7">
        <f t="shared" si="79"/>
        <v>0</v>
      </c>
      <c r="V128" s="238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7">
        <f t="shared" si="80"/>
        <v>0</v>
      </c>
      <c r="AH128" s="238"/>
      <c r="AI128" s="236"/>
      <c r="AJ128" s="236"/>
      <c r="AK128" s="236"/>
      <c r="AL128" s="236"/>
      <c r="AM128" s="236">
        <f t="shared" si="81"/>
        <v>0</v>
      </c>
      <c r="AN128" s="236"/>
      <c r="AO128" s="236"/>
      <c r="AP128" s="236"/>
      <c r="AQ128" s="236"/>
      <c r="AR128" s="236"/>
      <c r="AS128" s="237"/>
      <c r="AT128" s="238"/>
      <c r="AU128" s="236"/>
      <c r="AV128" s="236"/>
      <c r="AW128" s="236"/>
      <c r="AX128" s="236"/>
      <c r="AY128" s="236"/>
      <c r="AZ128" s="236"/>
      <c r="BA128" s="236"/>
      <c r="BB128" s="236"/>
      <c r="BC128" s="236"/>
      <c r="BD128" s="236"/>
      <c r="BE128" s="237"/>
      <c r="BF128" s="238"/>
      <c r="BG128" s="236"/>
      <c r="BH128" s="236"/>
      <c r="BI128" s="236"/>
      <c r="BJ128" s="236"/>
      <c r="BK128" s="236"/>
      <c r="BL128" s="236"/>
      <c r="BM128" s="236"/>
      <c r="BN128" s="236"/>
      <c r="BO128" s="236"/>
      <c r="BP128" s="236"/>
      <c r="BQ128" s="237"/>
      <c r="BR128" s="238"/>
      <c r="BS128" s="236"/>
      <c r="BT128" s="236"/>
      <c r="BU128" s="236"/>
      <c r="BV128" s="236"/>
      <c r="BW128" s="236"/>
      <c r="BX128" s="236"/>
      <c r="BY128" s="236"/>
      <c r="BZ128" s="236"/>
      <c r="CA128" s="236"/>
      <c r="CB128" s="236"/>
      <c r="CC128" s="237">
        <f t="shared" si="70"/>
        <v>0</v>
      </c>
    </row>
    <row r="129" spans="1:81">
      <c r="A129" s="141"/>
      <c r="B129" s="57" t="s">
        <v>237</v>
      </c>
      <c r="C129" s="66" t="s">
        <v>238</v>
      </c>
      <c r="D129" s="74" t="s">
        <v>128</v>
      </c>
      <c r="E129" s="74">
        <v>1</v>
      </c>
      <c r="F129" s="303"/>
      <c r="G129" s="152">
        <f t="shared" si="78"/>
        <v>0</v>
      </c>
      <c r="H129" s="120"/>
      <c r="I129" s="13"/>
      <c r="J129" s="235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7">
        <f t="shared" si="79"/>
        <v>0</v>
      </c>
      <c r="V129" s="238"/>
      <c r="W129" s="236"/>
      <c r="X129" s="236"/>
      <c r="Y129" s="236"/>
      <c r="Z129" s="236"/>
      <c r="AA129" s="236"/>
      <c r="AB129" s="236"/>
      <c r="AC129" s="236"/>
      <c r="AD129" s="236"/>
      <c r="AE129" s="236"/>
      <c r="AF129" s="236"/>
      <c r="AG129" s="237">
        <f t="shared" si="80"/>
        <v>0</v>
      </c>
      <c r="AH129" s="238"/>
      <c r="AI129" s="236"/>
      <c r="AJ129" s="236"/>
      <c r="AK129" s="236"/>
      <c r="AL129" s="236"/>
      <c r="AM129" s="236">
        <f t="shared" si="81"/>
        <v>0</v>
      </c>
      <c r="AN129" s="236"/>
      <c r="AO129" s="236"/>
      <c r="AP129" s="236"/>
      <c r="AQ129" s="236"/>
      <c r="AR129" s="236"/>
      <c r="AS129" s="237"/>
      <c r="AT129" s="238"/>
      <c r="AU129" s="236"/>
      <c r="AV129" s="236"/>
      <c r="AW129" s="236"/>
      <c r="AX129" s="236"/>
      <c r="AY129" s="236"/>
      <c r="AZ129" s="236"/>
      <c r="BA129" s="236"/>
      <c r="BB129" s="236"/>
      <c r="BC129" s="236"/>
      <c r="BD129" s="236"/>
      <c r="BE129" s="237"/>
      <c r="BF129" s="238"/>
      <c r="BG129" s="236"/>
      <c r="BH129" s="236"/>
      <c r="BI129" s="236"/>
      <c r="BJ129" s="236"/>
      <c r="BK129" s="236"/>
      <c r="BL129" s="236"/>
      <c r="BM129" s="236"/>
      <c r="BN129" s="236"/>
      <c r="BO129" s="236"/>
      <c r="BP129" s="236"/>
      <c r="BQ129" s="237"/>
      <c r="BR129" s="238"/>
      <c r="BS129" s="236"/>
      <c r="BT129" s="236"/>
      <c r="BU129" s="236"/>
      <c r="BV129" s="236"/>
      <c r="BW129" s="236"/>
      <c r="BX129" s="236"/>
      <c r="BY129" s="236"/>
      <c r="BZ129" s="236"/>
      <c r="CA129" s="236"/>
      <c r="CB129" s="236"/>
      <c r="CC129" s="237">
        <f t="shared" si="70"/>
        <v>0</v>
      </c>
    </row>
    <row r="130" spans="1:81">
      <c r="A130" s="141"/>
      <c r="B130" s="57" t="s">
        <v>239</v>
      </c>
      <c r="C130" s="66" t="s">
        <v>240</v>
      </c>
      <c r="D130" s="74" t="s">
        <v>128</v>
      </c>
      <c r="E130" s="74">
        <v>1</v>
      </c>
      <c r="F130" s="303"/>
      <c r="G130" s="152">
        <f t="shared" si="78"/>
        <v>0</v>
      </c>
      <c r="H130" s="120"/>
      <c r="I130" s="13"/>
      <c r="J130" s="235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7">
        <f t="shared" si="79"/>
        <v>0</v>
      </c>
      <c r="V130" s="238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7">
        <f t="shared" si="80"/>
        <v>0</v>
      </c>
      <c r="AH130" s="238"/>
      <c r="AI130" s="236"/>
      <c r="AJ130" s="236"/>
      <c r="AK130" s="236"/>
      <c r="AL130" s="236"/>
      <c r="AM130" s="236">
        <f t="shared" si="81"/>
        <v>0</v>
      </c>
      <c r="AN130" s="236"/>
      <c r="AO130" s="236"/>
      <c r="AP130" s="236"/>
      <c r="AQ130" s="236"/>
      <c r="AR130" s="236"/>
      <c r="AS130" s="237"/>
      <c r="AT130" s="238"/>
      <c r="AU130" s="236"/>
      <c r="AV130" s="236"/>
      <c r="AW130" s="236"/>
      <c r="AX130" s="236"/>
      <c r="AY130" s="236"/>
      <c r="AZ130" s="236"/>
      <c r="BA130" s="236"/>
      <c r="BB130" s="236"/>
      <c r="BC130" s="236"/>
      <c r="BD130" s="236"/>
      <c r="BE130" s="237"/>
      <c r="BF130" s="238"/>
      <c r="BG130" s="236"/>
      <c r="BH130" s="236"/>
      <c r="BI130" s="236"/>
      <c r="BJ130" s="236"/>
      <c r="BK130" s="236"/>
      <c r="BL130" s="236"/>
      <c r="BM130" s="236"/>
      <c r="BN130" s="236"/>
      <c r="BO130" s="236"/>
      <c r="BP130" s="236"/>
      <c r="BQ130" s="237"/>
      <c r="BR130" s="238"/>
      <c r="BS130" s="236"/>
      <c r="BT130" s="236"/>
      <c r="BU130" s="236"/>
      <c r="BV130" s="236"/>
      <c r="BW130" s="236"/>
      <c r="BX130" s="236"/>
      <c r="BY130" s="236"/>
      <c r="BZ130" s="236"/>
      <c r="CA130" s="236"/>
      <c r="CB130" s="236"/>
      <c r="CC130" s="237">
        <f t="shared" si="70"/>
        <v>0</v>
      </c>
    </row>
    <row r="131" spans="1:81">
      <c r="A131" s="141"/>
      <c r="B131" s="57" t="s">
        <v>241</v>
      </c>
      <c r="C131" s="66" t="s">
        <v>242</v>
      </c>
      <c r="D131" s="74" t="s">
        <v>128</v>
      </c>
      <c r="E131" s="74">
        <v>1</v>
      </c>
      <c r="F131" s="303"/>
      <c r="G131" s="152">
        <f t="shared" si="78"/>
        <v>0</v>
      </c>
      <c r="H131" s="120"/>
      <c r="I131" s="13"/>
      <c r="J131" s="235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7">
        <f t="shared" si="79"/>
        <v>0</v>
      </c>
      <c r="V131" s="238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7">
        <f t="shared" si="80"/>
        <v>0</v>
      </c>
      <c r="AH131" s="238"/>
      <c r="AI131" s="236"/>
      <c r="AJ131" s="236"/>
      <c r="AK131" s="236"/>
      <c r="AL131" s="236"/>
      <c r="AM131" s="236">
        <f t="shared" si="81"/>
        <v>0</v>
      </c>
      <c r="AN131" s="236"/>
      <c r="AO131" s="236"/>
      <c r="AP131" s="236"/>
      <c r="AQ131" s="236"/>
      <c r="AR131" s="236"/>
      <c r="AS131" s="237"/>
      <c r="AT131" s="238"/>
      <c r="AU131" s="236"/>
      <c r="AV131" s="236"/>
      <c r="AW131" s="236"/>
      <c r="AX131" s="236"/>
      <c r="AY131" s="236"/>
      <c r="AZ131" s="236"/>
      <c r="BA131" s="236"/>
      <c r="BB131" s="236"/>
      <c r="BC131" s="236"/>
      <c r="BD131" s="236"/>
      <c r="BE131" s="237"/>
      <c r="BF131" s="238"/>
      <c r="BG131" s="236"/>
      <c r="BH131" s="236"/>
      <c r="BI131" s="236"/>
      <c r="BJ131" s="236"/>
      <c r="BK131" s="236"/>
      <c r="BL131" s="236"/>
      <c r="BM131" s="236"/>
      <c r="BN131" s="236"/>
      <c r="BO131" s="236"/>
      <c r="BP131" s="236"/>
      <c r="BQ131" s="237"/>
      <c r="BR131" s="238"/>
      <c r="BS131" s="236"/>
      <c r="BT131" s="236"/>
      <c r="BU131" s="236"/>
      <c r="BV131" s="236"/>
      <c r="BW131" s="236"/>
      <c r="BX131" s="236"/>
      <c r="BY131" s="236"/>
      <c r="BZ131" s="236"/>
      <c r="CA131" s="236"/>
      <c r="CB131" s="236"/>
      <c r="CC131" s="237">
        <f t="shared" si="70"/>
        <v>0</v>
      </c>
    </row>
    <row r="132" spans="1:81">
      <c r="A132" s="141"/>
      <c r="B132" s="61" t="s">
        <v>243</v>
      </c>
      <c r="C132" s="66" t="s">
        <v>244</v>
      </c>
      <c r="D132" s="74" t="s">
        <v>128</v>
      </c>
      <c r="E132" s="74">
        <v>1</v>
      </c>
      <c r="F132" s="303"/>
      <c r="G132" s="152">
        <f t="shared" si="78"/>
        <v>0</v>
      </c>
      <c r="H132" s="120"/>
      <c r="I132" s="13"/>
      <c r="J132" s="235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7">
        <f t="shared" si="79"/>
        <v>0</v>
      </c>
      <c r="V132" s="238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7">
        <f t="shared" si="80"/>
        <v>0</v>
      </c>
      <c r="AH132" s="235"/>
      <c r="AI132" s="236"/>
      <c r="AJ132" s="236"/>
      <c r="AK132" s="236"/>
      <c r="AL132" s="236"/>
      <c r="AM132" s="236">
        <f t="shared" si="81"/>
        <v>0</v>
      </c>
      <c r="AN132" s="236"/>
      <c r="AO132" s="236"/>
      <c r="AP132" s="236"/>
      <c r="AQ132" s="236"/>
      <c r="AR132" s="236"/>
      <c r="AS132" s="237"/>
      <c r="AT132" s="238"/>
      <c r="AU132" s="236"/>
      <c r="AV132" s="236"/>
      <c r="AW132" s="236"/>
      <c r="AX132" s="236"/>
      <c r="AY132" s="236"/>
      <c r="AZ132" s="236"/>
      <c r="BA132" s="236"/>
      <c r="BB132" s="236"/>
      <c r="BC132" s="236"/>
      <c r="BD132" s="236"/>
      <c r="BE132" s="237"/>
      <c r="BF132" s="238"/>
      <c r="BG132" s="236"/>
      <c r="BH132" s="236"/>
      <c r="BI132" s="236"/>
      <c r="BJ132" s="236"/>
      <c r="BK132" s="236"/>
      <c r="BL132" s="236"/>
      <c r="BM132" s="236"/>
      <c r="BN132" s="236"/>
      <c r="BO132" s="236"/>
      <c r="BP132" s="236"/>
      <c r="BQ132" s="237"/>
      <c r="BR132" s="238"/>
      <c r="BS132" s="236"/>
      <c r="BT132" s="236"/>
      <c r="BU132" s="236"/>
      <c r="BV132" s="236"/>
      <c r="BW132" s="236"/>
      <c r="BX132" s="236"/>
      <c r="BY132" s="236"/>
      <c r="BZ132" s="236"/>
      <c r="CA132" s="236"/>
      <c r="CB132" s="236"/>
      <c r="CC132" s="237">
        <f t="shared" si="70"/>
        <v>0</v>
      </c>
    </row>
    <row r="133" spans="1:81" ht="28.5" customHeight="1">
      <c r="A133" s="141"/>
      <c r="B133" s="61" t="s">
        <v>245</v>
      </c>
      <c r="C133" s="66" t="s">
        <v>397</v>
      </c>
      <c r="D133" s="74" t="s">
        <v>128</v>
      </c>
      <c r="E133" s="74">
        <v>1</v>
      </c>
      <c r="F133" s="303"/>
      <c r="G133" s="152">
        <f t="shared" si="78"/>
        <v>0</v>
      </c>
      <c r="H133" s="120"/>
      <c r="I133" s="13"/>
      <c r="J133" s="235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7">
        <f t="shared" si="79"/>
        <v>0</v>
      </c>
      <c r="V133" s="238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7">
        <f t="shared" si="80"/>
        <v>0</v>
      </c>
      <c r="AH133" s="235"/>
      <c r="AI133" s="236"/>
      <c r="AJ133" s="236"/>
      <c r="AK133" s="236"/>
      <c r="AL133" s="236"/>
      <c r="AM133" s="236">
        <f t="shared" si="81"/>
        <v>0</v>
      </c>
      <c r="AN133" s="236"/>
      <c r="AO133" s="236"/>
      <c r="AP133" s="236"/>
      <c r="AQ133" s="236"/>
      <c r="AR133" s="236"/>
      <c r="AS133" s="237"/>
      <c r="AT133" s="238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7"/>
      <c r="BF133" s="238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7"/>
      <c r="BR133" s="238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7">
        <f t="shared" si="70"/>
        <v>0</v>
      </c>
    </row>
    <row r="134" spans="1:81">
      <c r="A134" s="141"/>
      <c r="B134" s="61" t="s">
        <v>247</v>
      </c>
      <c r="C134" s="66" t="s">
        <v>248</v>
      </c>
      <c r="D134" s="74" t="s">
        <v>128</v>
      </c>
      <c r="E134" s="74">
        <v>1</v>
      </c>
      <c r="F134" s="303"/>
      <c r="G134" s="152">
        <f t="shared" si="78"/>
        <v>0</v>
      </c>
      <c r="H134" s="120"/>
      <c r="I134" s="13"/>
      <c r="J134" s="235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7">
        <f t="shared" si="79"/>
        <v>0</v>
      </c>
      <c r="V134" s="238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7">
        <f t="shared" si="80"/>
        <v>0</v>
      </c>
      <c r="AH134" s="235"/>
      <c r="AI134" s="236"/>
      <c r="AJ134" s="236"/>
      <c r="AK134" s="236"/>
      <c r="AL134" s="236"/>
      <c r="AM134" s="236">
        <f t="shared" si="81"/>
        <v>0</v>
      </c>
      <c r="AN134" s="236"/>
      <c r="AO134" s="236"/>
      <c r="AP134" s="236"/>
      <c r="AQ134" s="236"/>
      <c r="AR134" s="236"/>
      <c r="AS134" s="237"/>
      <c r="AT134" s="238"/>
      <c r="AU134" s="236"/>
      <c r="AV134" s="236"/>
      <c r="AW134" s="236"/>
      <c r="AX134" s="236"/>
      <c r="AY134" s="236"/>
      <c r="AZ134" s="236"/>
      <c r="BA134" s="236"/>
      <c r="BB134" s="236"/>
      <c r="BC134" s="236"/>
      <c r="BD134" s="236"/>
      <c r="BE134" s="237"/>
      <c r="BF134" s="238"/>
      <c r="BG134" s="236"/>
      <c r="BH134" s="236"/>
      <c r="BI134" s="236"/>
      <c r="BJ134" s="236"/>
      <c r="BK134" s="236"/>
      <c r="BL134" s="236"/>
      <c r="BM134" s="236"/>
      <c r="BN134" s="236"/>
      <c r="BO134" s="236"/>
      <c r="BP134" s="236"/>
      <c r="BQ134" s="237"/>
      <c r="BR134" s="238"/>
      <c r="BS134" s="236"/>
      <c r="BT134" s="236"/>
      <c r="BU134" s="236"/>
      <c r="BV134" s="236"/>
      <c r="BW134" s="236"/>
      <c r="BX134" s="236"/>
      <c r="BY134" s="236"/>
      <c r="BZ134" s="236"/>
      <c r="CA134" s="236"/>
      <c r="CB134" s="236"/>
      <c r="CC134" s="237">
        <f t="shared" si="70"/>
        <v>0</v>
      </c>
    </row>
    <row r="135" spans="1:81">
      <c r="A135" s="141"/>
      <c r="B135" s="61" t="s">
        <v>249</v>
      </c>
      <c r="C135" s="66" t="s">
        <v>250</v>
      </c>
      <c r="D135" s="74" t="s">
        <v>128</v>
      </c>
      <c r="E135" s="74">
        <v>1</v>
      </c>
      <c r="F135" s="303"/>
      <c r="G135" s="152">
        <f t="shared" si="78"/>
        <v>0</v>
      </c>
      <c r="H135" s="120"/>
      <c r="I135" s="13"/>
      <c r="J135" s="235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7">
        <f t="shared" si="79"/>
        <v>0</v>
      </c>
      <c r="V135" s="238"/>
      <c r="W135" s="236"/>
      <c r="X135" s="236"/>
      <c r="Y135" s="236"/>
      <c r="Z135" s="236"/>
      <c r="AA135" s="236"/>
      <c r="AB135" s="236"/>
      <c r="AC135" s="236"/>
      <c r="AD135" s="236"/>
      <c r="AE135" s="236"/>
      <c r="AF135" s="236"/>
      <c r="AG135" s="237">
        <f t="shared" si="80"/>
        <v>0</v>
      </c>
      <c r="AH135" s="235"/>
      <c r="AI135" s="236"/>
      <c r="AJ135" s="236"/>
      <c r="AK135" s="236"/>
      <c r="AL135" s="236"/>
      <c r="AM135" s="236">
        <f t="shared" si="81"/>
        <v>0</v>
      </c>
      <c r="AN135" s="236"/>
      <c r="AO135" s="236"/>
      <c r="AP135" s="236"/>
      <c r="AQ135" s="236"/>
      <c r="AR135" s="236"/>
      <c r="AS135" s="237"/>
      <c r="AT135" s="238"/>
      <c r="AU135" s="236"/>
      <c r="AV135" s="236"/>
      <c r="AW135" s="236"/>
      <c r="AX135" s="236"/>
      <c r="AY135" s="236"/>
      <c r="AZ135" s="236"/>
      <c r="BA135" s="236"/>
      <c r="BB135" s="236"/>
      <c r="BC135" s="236"/>
      <c r="BD135" s="236"/>
      <c r="BE135" s="237"/>
      <c r="BF135" s="238"/>
      <c r="BG135" s="236"/>
      <c r="BH135" s="236"/>
      <c r="BI135" s="236"/>
      <c r="BJ135" s="236"/>
      <c r="BK135" s="236"/>
      <c r="BL135" s="236"/>
      <c r="BM135" s="236"/>
      <c r="BN135" s="236"/>
      <c r="BO135" s="236"/>
      <c r="BP135" s="236"/>
      <c r="BQ135" s="237"/>
      <c r="BR135" s="238"/>
      <c r="BS135" s="236"/>
      <c r="BT135" s="236"/>
      <c r="BU135" s="236"/>
      <c r="BV135" s="236"/>
      <c r="BW135" s="236"/>
      <c r="BX135" s="236"/>
      <c r="BY135" s="236"/>
      <c r="BZ135" s="236"/>
      <c r="CA135" s="236"/>
      <c r="CB135" s="236"/>
      <c r="CC135" s="237">
        <f t="shared" si="70"/>
        <v>0</v>
      </c>
    </row>
    <row r="136" spans="1:81" ht="27" customHeight="1">
      <c r="A136" s="141"/>
      <c r="B136" s="61" t="s">
        <v>251</v>
      </c>
      <c r="C136" s="66" t="s">
        <v>252</v>
      </c>
      <c r="D136" s="74" t="s">
        <v>128</v>
      </c>
      <c r="E136" s="74">
        <v>1</v>
      </c>
      <c r="F136" s="303"/>
      <c r="G136" s="152">
        <f t="shared" si="78"/>
        <v>0</v>
      </c>
      <c r="H136" s="120"/>
      <c r="I136" s="13"/>
      <c r="J136" s="235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7">
        <f t="shared" si="79"/>
        <v>0</v>
      </c>
      <c r="V136" s="238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7">
        <f t="shared" si="80"/>
        <v>0</v>
      </c>
      <c r="AH136" s="235"/>
      <c r="AI136" s="236"/>
      <c r="AJ136" s="236"/>
      <c r="AK136" s="236"/>
      <c r="AL136" s="236"/>
      <c r="AM136" s="236">
        <f t="shared" si="81"/>
        <v>0</v>
      </c>
      <c r="AN136" s="236"/>
      <c r="AO136" s="236"/>
      <c r="AP136" s="236"/>
      <c r="AQ136" s="236"/>
      <c r="AR136" s="236"/>
      <c r="AS136" s="237"/>
      <c r="AT136" s="238"/>
      <c r="AU136" s="236"/>
      <c r="AV136" s="236"/>
      <c r="AW136" s="236"/>
      <c r="AX136" s="236"/>
      <c r="AY136" s="236"/>
      <c r="AZ136" s="236"/>
      <c r="BA136" s="236"/>
      <c r="BB136" s="236"/>
      <c r="BC136" s="236"/>
      <c r="BD136" s="236"/>
      <c r="BE136" s="237"/>
      <c r="BF136" s="238"/>
      <c r="BG136" s="236"/>
      <c r="BH136" s="236"/>
      <c r="BI136" s="236"/>
      <c r="BJ136" s="236"/>
      <c r="BK136" s="236"/>
      <c r="BL136" s="236"/>
      <c r="BM136" s="236"/>
      <c r="BN136" s="236"/>
      <c r="BO136" s="236"/>
      <c r="BP136" s="236"/>
      <c r="BQ136" s="237"/>
      <c r="BR136" s="238"/>
      <c r="BS136" s="236"/>
      <c r="BT136" s="236"/>
      <c r="BU136" s="236"/>
      <c r="BV136" s="236"/>
      <c r="BW136" s="236"/>
      <c r="BX136" s="236"/>
      <c r="BY136" s="236"/>
      <c r="BZ136" s="236"/>
      <c r="CA136" s="236"/>
      <c r="CB136" s="236"/>
      <c r="CC136" s="237">
        <f t="shared" si="70"/>
        <v>0</v>
      </c>
    </row>
    <row r="137" spans="1:81">
      <c r="A137" s="141"/>
      <c r="B137" s="61" t="s">
        <v>253</v>
      </c>
      <c r="C137" s="66" t="s">
        <v>254</v>
      </c>
      <c r="D137" s="74" t="s">
        <v>128</v>
      </c>
      <c r="E137" s="74">
        <v>1</v>
      </c>
      <c r="F137" s="303"/>
      <c r="G137" s="152">
        <f t="shared" si="78"/>
        <v>0</v>
      </c>
      <c r="H137" s="120"/>
      <c r="I137" s="13"/>
      <c r="J137" s="235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7">
        <f t="shared" si="79"/>
        <v>0</v>
      </c>
      <c r="V137" s="238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7">
        <f t="shared" si="80"/>
        <v>0</v>
      </c>
      <c r="AH137" s="235"/>
      <c r="AI137" s="236"/>
      <c r="AJ137" s="236"/>
      <c r="AK137" s="236"/>
      <c r="AL137" s="236"/>
      <c r="AM137" s="236">
        <f t="shared" si="81"/>
        <v>0</v>
      </c>
      <c r="AN137" s="236"/>
      <c r="AO137" s="236"/>
      <c r="AP137" s="236"/>
      <c r="AQ137" s="236"/>
      <c r="AR137" s="236"/>
      <c r="AS137" s="237"/>
      <c r="AT137" s="238"/>
      <c r="AU137" s="236"/>
      <c r="AV137" s="236"/>
      <c r="AW137" s="236"/>
      <c r="AX137" s="236"/>
      <c r="AY137" s="236"/>
      <c r="AZ137" s="236"/>
      <c r="BA137" s="236"/>
      <c r="BB137" s="236"/>
      <c r="BC137" s="236"/>
      <c r="BD137" s="236"/>
      <c r="BE137" s="237"/>
      <c r="BF137" s="238"/>
      <c r="BG137" s="236"/>
      <c r="BH137" s="236"/>
      <c r="BI137" s="236"/>
      <c r="BJ137" s="236"/>
      <c r="BK137" s="236"/>
      <c r="BL137" s="236"/>
      <c r="BM137" s="236"/>
      <c r="BN137" s="236"/>
      <c r="BO137" s="236"/>
      <c r="BP137" s="236"/>
      <c r="BQ137" s="237"/>
      <c r="BR137" s="238"/>
      <c r="BS137" s="236"/>
      <c r="BT137" s="236"/>
      <c r="BU137" s="236"/>
      <c r="BV137" s="236"/>
      <c r="BW137" s="236"/>
      <c r="BX137" s="236"/>
      <c r="BY137" s="236"/>
      <c r="BZ137" s="236"/>
      <c r="CA137" s="236"/>
      <c r="CB137" s="236"/>
      <c r="CC137" s="237">
        <f t="shared" si="70"/>
        <v>0</v>
      </c>
    </row>
    <row r="138" spans="1:81">
      <c r="A138" s="141"/>
      <c r="B138" s="61" t="s">
        <v>255</v>
      </c>
      <c r="C138" s="66" t="s">
        <v>256</v>
      </c>
      <c r="D138" s="74" t="s">
        <v>128</v>
      </c>
      <c r="E138" s="74">
        <v>1</v>
      </c>
      <c r="F138" s="303"/>
      <c r="G138" s="152">
        <f t="shared" si="78"/>
        <v>0</v>
      </c>
      <c r="H138" s="120"/>
      <c r="I138" s="13"/>
      <c r="J138" s="235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7">
        <f t="shared" si="79"/>
        <v>0</v>
      </c>
      <c r="V138" s="238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7">
        <f t="shared" si="80"/>
        <v>0</v>
      </c>
      <c r="AH138" s="235"/>
      <c r="AI138" s="236"/>
      <c r="AJ138" s="236"/>
      <c r="AK138" s="236"/>
      <c r="AL138" s="236"/>
      <c r="AM138" s="236">
        <f t="shared" si="81"/>
        <v>0</v>
      </c>
      <c r="AN138" s="236"/>
      <c r="AO138" s="236"/>
      <c r="AP138" s="236"/>
      <c r="AQ138" s="236"/>
      <c r="AR138" s="236"/>
      <c r="AS138" s="237"/>
      <c r="AT138" s="238"/>
      <c r="AU138" s="236"/>
      <c r="AV138" s="236"/>
      <c r="AW138" s="236"/>
      <c r="AX138" s="236"/>
      <c r="AY138" s="236"/>
      <c r="AZ138" s="236"/>
      <c r="BA138" s="236"/>
      <c r="BB138" s="236"/>
      <c r="BC138" s="236"/>
      <c r="BD138" s="236"/>
      <c r="BE138" s="237"/>
      <c r="BF138" s="238"/>
      <c r="BG138" s="236"/>
      <c r="BH138" s="236"/>
      <c r="BI138" s="236"/>
      <c r="BJ138" s="236"/>
      <c r="BK138" s="236"/>
      <c r="BL138" s="236"/>
      <c r="BM138" s="236"/>
      <c r="BN138" s="236"/>
      <c r="BO138" s="236"/>
      <c r="BP138" s="236"/>
      <c r="BQ138" s="237"/>
      <c r="BR138" s="238"/>
      <c r="BS138" s="236"/>
      <c r="BT138" s="236"/>
      <c r="BU138" s="236"/>
      <c r="BV138" s="236"/>
      <c r="BW138" s="236"/>
      <c r="BX138" s="236"/>
      <c r="BY138" s="236"/>
      <c r="BZ138" s="236"/>
      <c r="CA138" s="236"/>
      <c r="CB138" s="236"/>
      <c r="CC138" s="237">
        <f t="shared" si="70"/>
        <v>0</v>
      </c>
    </row>
    <row r="139" spans="1:81">
      <c r="A139" s="141"/>
      <c r="B139" s="61" t="s">
        <v>257</v>
      </c>
      <c r="C139" s="66" t="s">
        <v>258</v>
      </c>
      <c r="D139" s="74" t="s">
        <v>128</v>
      </c>
      <c r="E139" s="74">
        <v>1</v>
      </c>
      <c r="F139" s="303"/>
      <c r="G139" s="152">
        <f t="shared" si="78"/>
        <v>0</v>
      </c>
      <c r="H139" s="120"/>
      <c r="I139" s="13"/>
      <c r="J139" s="235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7">
        <f t="shared" si="79"/>
        <v>0</v>
      </c>
      <c r="V139" s="238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7">
        <f t="shared" si="80"/>
        <v>0</v>
      </c>
      <c r="AH139" s="238"/>
      <c r="AI139" s="236"/>
      <c r="AJ139" s="236"/>
      <c r="AK139" s="236"/>
      <c r="AL139" s="236"/>
      <c r="AM139" s="236">
        <f t="shared" si="81"/>
        <v>0</v>
      </c>
      <c r="AN139" s="236"/>
      <c r="AO139" s="236"/>
      <c r="AP139" s="236"/>
      <c r="AQ139" s="236"/>
      <c r="AR139" s="236"/>
      <c r="AS139" s="237"/>
      <c r="AT139" s="238"/>
      <c r="AU139" s="236"/>
      <c r="AV139" s="236"/>
      <c r="AW139" s="236"/>
      <c r="AX139" s="236"/>
      <c r="AY139" s="236"/>
      <c r="AZ139" s="236"/>
      <c r="BA139" s="236"/>
      <c r="BB139" s="236"/>
      <c r="BC139" s="236"/>
      <c r="BD139" s="236"/>
      <c r="BE139" s="237"/>
      <c r="BF139" s="238"/>
      <c r="BG139" s="236"/>
      <c r="BH139" s="236"/>
      <c r="BI139" s="236"/>
      <c r="BJ139" s="236"/>
      <c r="BK139" s="236"/>
      <c r="BL139" s="236"/>
      <c r="BM139" s="236"/>
      <c r="BN139" s="236"/>
      <c r="BO139" s="236"/>
      <c r="BP139" s="236"/>
      <c r="BQ139" s="237"/>
      <c r="BR139" s="238"/>
      <c r="BS139" s="236"/>
      <c r="BT139" s="236"/>
      <c r="BU139" s="236"/>
      <c r="BV139" s="236"/>
      <c r="BW139" s="236"/>
      <c r="BX139" s="236"/>
      <c r="BY139" s="236"/>
      <c r="BZ139" s="236"/>
      <c r="CA139" s="236"/>
      <c r="CB139" s="236"/>
      <c r="CC139" s="237">
        <f t="shared" si="70"/>
        <v>0</v>
      </c>
    </row>
    <row r="140" spans="1:81">
      <c r="A140" s="251"/>
      <c r="B140" s="194" t="s">
        <v>260</v>
      </c>
      <c r="C140" s="195" t="s">
        <v>261</v>
      </c>
      <c r="D140" s="196" t="s">
        <v>262</v>
      </c>
      <c r="E140" s="196">
        <v>0</v>
      </c>
      <c r="F140" s="252"/>
      <c r="G140" s="253">
        <f t="shared" si="78"/>
        <v>0</v>
      </c>
      <c r="H140" s="254"/>
      <c r="I140" s="255"/>
      <c r="J140" s="256"/>
      <c r="K140" s="257"/>
      <c r="L140" s="257"/>
      <c r="M140" s="257"/>
      <c r="N140" s="257"/>
      <c r="O140" s="257"/>
      <c r="P140" s="257"/>
      <c r="Q140" s="257"/>
      <c r="R140" s="257"/>
      <c r="S140" s="257"/>
      <c r="T140" s="257"/>
      <c r="U140" s="258"/>
      <c r="V140" s="259"/>
      <c r="W140" s="257"/>
      <c r="X140" s="257"/>
      <c r="Y140" s="257"/>
      <c r="Z140" s="257"/>
      <c r="AA140" s="257"/>
      <c r="AB140" s="257"/>
      <c r="AC140" s="257"/>
      <c r="AD140" s="257"/>
      <c r="AE140" s="257"/>
      <c r="AF140" s="257"/>
      <c r="AG140" s="258"/>
      <c r="AH140" s="259"/>
      <c r="AI140" s="257"/>
      <c r="AJ140" s="257"/>
      <c r="AK140" s="257"/>
      <c r="AL140" s="257"/>
      <c r="AM140" s="257"/>
      <c r="AN140" s="257"/>
      <c r="AO140" s="257"/>
      <c r="AP140" s="257"/>
      <c r="AQ140" s="257"/>
      <c r="AR140" s="257"/>
      <c r="AS140" s="258"/>
      <c r="AT140" s="259"/>
      <c r="AU140" s="257"/>
      <c r="AV140" s="257"/>
      <c r="AW140" s="257"/>
      <c r="AX140" s="257"/>
      <c r="AY140" s="257"/>
      <c r="AZ140" s="257"/>
      <c r="BA140" s="257"/>
      <c r="BB140" s="257"/>
      <c r="BC140" s="257"/>
      <c r="BD140" s="257"/>
      <c r="BE140" s="258"/>
      <c r="BF140" s="259"/>
      <c r="BG140" s="257"/>
      <c r="BH140" s="257"/>
      <c r="BI140" s="257"/>
      <c r="BJ140" s="257"/>
      <c r="BK140" s="257"/>
      <c r="BL140" s="257"/>
      <c r="BM140" s="257"/>
      <c r="BN140" s="257"/>
      <c r="BO140" s="257"/>
      <c r="BP140" s="257"/>
      <c r="BQ140" s="258"/>
      <c r="BR140" s="259"/>
      <c r="BS140" s="257"/>
      <c r="BT140" s="257"/>
      <c r="BU140" s="257"/>
      <c r="BV140" s="257"/>
      <c r="BW140" s="257"/>
      <c r="BX140" s="257"/>
      <c r="BY140" s="257"/>
      <c r="BZ140" s="257"/>
      <c r="CA140" s="257"/>
      <c r="CB140" s="257"/>
      <c r="CC140" s="237"/>
    </row>
    <row r="141" spans="1:81">
      <c r="A141" s="251"/>
      <c r="B141" s="194" t="s">
        <v>263</v>
      </c>
      <c r="C141" s="195" t="s">
        <v>264</v>
      </c>
      <c r="D141" s="196" t="s">
        <v>128</v>
      </c>
      <c r="E141" s="196">
        <v>0</v>
      </c>
      <c r="F141" s="252"/>
      <c r="G141" s="253">
        <f>E141*F141</f>
        <v>0</v>
      </c>
      <c r="H141" s="254"/>
      <c r="I141" s="255"/>
      <c r="J141" s="256"/>
      <c r="K141" s="257"/>
      <c r="L141" s="257"/>
      <c r="M141" s="257"/>
      <c r="N141" s="257"/>
      <c r="O141" s="257"/>
      <c r="P141" s="257"/>
      <c r="Q141" s="257"/>
      <c r="R141" s="257"/>
      <c r="S141" s="257"/>
      <c r="T141" s="257"/>
      <c r="U141" s="258"/>
      <c r="V141" s="259"/>
      <c r="W141" s="257"/>
      <c r="X141" s="257"/>
      <c r="Y141" s="257"/>
      <c r="Z141" s="257"/>
      <c r="AA141" s="257"/>
      <c r="AB141" s="257"/>
      <c r="AC141" s="257"/>
      <c r="AD141" s="257"/>
      <c r="AE141" s="257"/>
      <c r="AF141" s="257"/>
      <c r="AG141" s="258"/>
      <c r="AH141" s="259"/>
      <c r="AI141" s="257"/>
      <c r="AJ141" s="257"/>
      <c r="AK141" s="257"/>
      <c r="AL141" s="257"/>
      <c r="AM141" s="257"/>
      <c r="AN141" s="257"/>
      <c r="AO141" s="257"/>
      <c r="AP141" s="257"/>
      <c r="AQ141" s="257"/>
      <c r="AR141" s="257"/>
      <c r="AS141" s="258"/>
      <c r="AT141" s="259"/>
      <c r="AU141" s="257"/>
      <c r="AV141" s="257"/>
      <c r="AW141" s="257"/>
      <c r="AX141" s="257"/>
      <c r="AY141" s="257"/>
      <c r="AZ141" s="257"/>
      <c r="BA141" s="257"/>
      <c r="BB141" s="257"/>
      <c r="BC141" s="257"/>
      <c r="BD141" s="257"/>
      <c r="BE141" s="258"/>
      <c r="BF141" s="259"/>
      <c r="BG141" s="257"/>
      <c r="BH141" s="257"/>
      <c r="BI141" s="257"/>
      <c r="BJ141" s="257"/>
      <c r="BK141" s="257"/>
      <c r="BL141" s="257"/>
      <c r="BM141" s="257"/>
      <c r="BN141" s="257"/>
      <c r="BO141" s="257"/>
      <c r="BP141" s="257"/>
      <c r="BQ141" s="258"/>
      <c r="BR141" s="259"/>
      <c r="BS141" s="257"/>
      <c r="BT141" s="257"/>
      <c r="BU141" s="257"/>
      <c r="BV141" s="257"/>
      <c r="BW141" s="257"/>
      <c r="BX141" s="257"/>
      <c r="BY141" s="257"/>
      <c r="BZ141" s="257"/>
      <c r="CA141" s="257"/>
      <c r="CB141" s="257"/>
      <c r="CC141" s="237"/>
    </row>
    <row r="142" spans="1:81">
      <c r="A142" s="251"/>
      <c r="B142" s="194" t="s">
        <v>265</v>
      </c>
      <c r="C142" s="195" t="s">
        <v>266</v>
      </c>
      <c r="D142" s="196" t="s">
        <v>128</v>
      </c>
      <c r="E142" s="196">
        <v>0</v>
      </c>
      <c r="F142" s="252"/>
      <c r="G142" s="253">
        <f>E142*F142</f>
        <v>0</v>
      </c>
      <c r="H142" s="254"/>
      <c r="I142" s="255"/>
      <c r="J142" s="256"/>
      <c r="K142" s="257"/>
      <c r="L142" s="257"/>
      <c r="M142" s="257"/>
      <c r="N142" s="257"/>
      <c r="O142" s="257"/>
      <c r="P142" s="257"/>
      <c r="Q142" s="257"/>
      <c r="R142" s="257"/>
      <c r="S142" s="257"/>
      <c r="T142" s="257"/>
      <c r="U142" s="258"/>
      <c r="V142" s="259"/>
      <c r="W142" s="257"/>
      <c r="X142" s="257"/>
      <c r="Y142" s="257"/>
      <c r="Z142" s="257"/>
      <c r="AA142" s="257"/>
      <c r="AB142" s="257"/>
      <c r="AC142" s="257"/>
      <c r="AD142" s="257"/>
      <c r="AE142" s="257"/>
      <c r="AF142" s="257"/>
      <c r="AG142" s="258"/>
      <c r="AH142" s="259"/>
      <c r="AI142" s="257"/>
      <c r="AJ142" s="257"/>
      <c r="AK142" s="257"/>
      <c r="AL142" s="257"/>
      <c r="AM142" s="257"/>
      <c r="AN142" s="257"/>
      <c r="AO142" s="257"/>
      <c r="AP142" s="257"/>
      <c r="AQ142" s="257"/>
      <c r="AR142" s="257"/>
      <c r="AS142" s="258"/>
      <c r="AT142" s="259"/>
      <c r="AU142" s="257"/>
      <c r="AV142" s="257"/>
      <c r="AW142" s="257"/>
      <c r="AX142" s="257"/>
      <c r="AY142" s="257"/>
      <c r="AZ142" s="257"/>
      <c r="BA142" s="257"/>
      <c r="BB142" s="257"/>
      <c r="BC142" s="257"/>
      <c r="BD142" s="257"/>
      <c r="BE142" s="258"/>
      <c r="BF142" s="259"/>
      <c r="BG142" s="257"/>
      <c r="BH142" s="257"/>
      <c r="BI142" s="257"/>
      <c r="BJ142" s="257"/>
      <c r="BK142" s="257"/>
      <c r="BL142" s="257"/>
      <c r="BM142" s="257"/>
      <c r="BN142" s="257"/>
      <c r="BO142" s="257"/>
      <c r="BP142" s="257"/>
      <c r="BQ142" s="258"/>
      <c r="BR142" s="259"/>
      <c r="BS142" s="257"/>
      <c r="BT142" s="257"/>
      <c r="BU142" s="257"/>
      <c r="BV142" s="257"/>
      <c r="BW142" s="257"/>
      <c r="BX142" s="257"/>
      <c r="BY142" s="257"/>
      <c r="BZ142" s="257"/>
      <c r="CA142" s="257"/>
      <c r="CB142" s="257"/>
      <c r="CC142" s="237"/>
    </row>
    <row r="143" spans="1:81">
      <c r="A143" s="141"/>
      <c r="B143" s="61" t="s">
        <v>267</v>
      </c>
      <c r="C143" s="66" t="s">
        <v>268</v>
      </c>
      <c r="D143" s="74" t="s">
        <v>128</v>
      </c>
      <c r="E143" s="74">
        <v>1</v>
      </c>
      <c r="F143" s="307"/>
      <c r="G143" s="152">
        <f>+E143*F143</f>
        <v>0</v>
      </c>
      <c r="H143" s="120"/>
      <c r="I143" s="13"/>
      <c r="J143" s="235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7">
        <f>G143/2.5</f>
        <v>0</v>
      </c>
      <c r="V143" s="238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7">
        <f>G143/2.5</f>
        <v>0</v>
      </c>
      <c r="AH143" s="238"/>
      <c r="AI143" s="236"/>
      <c r="AJ143" s="236"/>
      <c r="AK143" s="236"/>
      <c r="AL143" s="236"/>
      <c r="AM143" s="236">
        <f>G143-SUM(J143:AL143)</f>
        <v>0</v>
      </c>
      <c r="AN143" s="236"/>
      <c r="AO143" s="236"/>
      <c r="AP143" s="236"/>
      <c r="AQ143" s="236"/>
      <c r="AR143" s="236"/>
      <c r="AS143" s="237"/>
      <c r="AT143" s="238"/>
      <c r="AU143" s="236"/>
      <c r="AV143" s="236"/>
      <c r="AW143" s="236"/>
      <c r="AX143" s="236"/>
      <c r="AY143" s="236"/>
      <c r="AZ143" s="236"/>
      <c r="BA143" s="236"/>
      <c r="BB143" s="236"/>
      <c r="BC143" s="236"/>
      <c r="BD143" s="236"/>
      <c r="BE143" s="237"/>
      <c r="BF143" s="238"/>
      <c r="BG143" s="236"/>
      <c r="BH143" s="236"/>
      <c r="BI143" s="236"/>
      <c r="BJ143" s="236"/>
      <c r="BK143" s="236"/>
      <c r="BL143" s="236"/>
      <c r="BM143" s="236"/>
      <c r="BN143" s="236"/>
      <c r="BO143" s="236"/>
      <c r="BP143" s="236"/>
      <c r="BQ143" s="237"/>
      <c r="BR143" s="238"/>
      <c r="BS143" s="236"/>
      <c r="BT143" s="236"/>
      <c r="BU143" s="236"/>
      <c r="BV143" s="236"/>
      <c r="BW143" s="236"/>
      <c r="BX143" s="236"/>
      <c r="BY143" s="236"/>
      <c r="BZ143" s="236"/>
      <c r="CA143" s="236"/>
      <c r="CB143" s="236"/>
      <c r="CC143" s="237">
        <f t="shared" si="70"/>
        <v>0</v>
      </c>
    </row>
    <row r="144" spans="1:81">
      <c r="A144" s="141">
        <v>5</v>
      </c>
      <c r="B144" s="193" t="s">
        <v>269</v>
      </c>
      <c r="C144" s="197" t="s">
        <v>270</v>
      </c>
      <c r="D144" s="196" t="s">
        <v>128</v>
      </c>
      <c r="E144" s="196">
        <v>0</v>
      </c>
      <c r="F144" s="252"/>
      <c r="G144" s="253">
        <f>E144*F144</f>
        <v>0</v>
      </c>
      <c r="H144" s="120"/>
      <c r="I144" s="13"/>
      <c r="J144" s="235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7"/>
      <c r="V144" s="238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7"/>
      <c r="AH144" s="238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7"/>
      <c r="AT144" s="238"/>
      <c r="AU144" s="236"/>
      <c r="AV144" s="236"/>
      <c r="AW144" s="236"/>
      <c r="AX144" s="236"/>
      <c r="AY144" s="236"/>
      <c r="AZ144" s="236"/>
      <c r="BA144" s="236"/>
      <c r="BB144" s="236"/>
      <c r="BC144" s="236"/>
      <c r="BD144" s="236"/>
      <c r="BE144" s="237"/>
      <c r="BF144" s="235"/>
      <c r="BG144" s="236"/>
      <c r="BH144" s="236"/>
      <c r="BI144" s="236"/>
      <c r="BJ144" s="236"/>
      <c r="BK144" s="236"/>
      <c r="BL144" s="236"/>
      <c r="BM144" s="236"/>
      <c r="BN144" s="236"/>
      <c r="BO144" s="236"/>
      <c r="BP144" s="236"/>
      <c r="BQ144" s="237"/>
      <c r="BR144" s="238"/>
      <c r="BS144" s="236"/>
      <c r="BT144" s="236"/>
      <c r="BU144" s="236"/>
      <c r="BV144" s="236"/>
      <c r="BW144" s="236"/>
      <c r="BX144" s="236"/>
      <c r="BY144" s="236"/>
      <c r="BZ144" s="236"/>
      <c r="CA144" s="236"/>
      <c r="CB144" s="236"/>
      <c r="CC144" s="237"/>
    </row>
    <row r="145" spans="1:81">
      <c r="A145" s="141"/>
      <c r="B145" s="193" t="s">
        <v>271</v>
      </c>
      <c r="C145" s="197" t="s">
        <v>272</v>
      </c>
      <c r="D145" s="196" t="s">
        <v>53</v>
      </c>
      <c r="E145" s="196">
        <v>0</v>
      </c>
      <c r="F145" s="252"/>
      <c r="G145" s="234">
        <f t="shared" ref="G145" si="82">+SUM(H145:CC145)</f>
        <v>0</v>
      </c>
      <c r="H145" s="120"/>
      <c r="I145" s="13"/>
      <c r="J145" s="120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3"/>
      <c r="V145" s="14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3"/>
      <c r="AH145" s="14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3"/>
      <c r="AT145" s="14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3"/>
      <c r="BF145" s="14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237"/>
      <c r="BR145" s="14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3"/>
    </row>
    <row r="146" spans="1:81">
      <c r="A146" s="141">
        <v>5</v>
      </c>
      <c r="B146" s="193" t="s">
        <v>273</v>
      </c>
      <c r="C146" s="197" t="s">
        <v>274</v>
      </c>
      <c r="D146" s="196" t="s">
        <v>128</v>
      </c>
      <c r="E146" s="196">
        <v>0</v>
      </c>
      <c r="F146" s="252"/>
      <c r="G146" s="253">
        <f>E146*F146</f>
        <v>0</v>
      </c>
      <c r="H146" s="120"/>
      <c r="I146" s="13"/>
      <c r="J146" s="235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7"/>
      <c r="V146" s="238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7"/>
      <c r="AH146" s="238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7"/>
      <c r="AT146" s="238"/>
      <c r="AU146" s="236"/>
      <c r="AV146" s="236"/>
      <c r="AW146" s="236"/>
      <c r="AX146" s="236"/>
      <c r="AY146" s="236"/>
      <c r="AZ146" s="236"/>
      <c r="BA146" s="236"/>
      <c r="BB146" s="236"/>
      <c r="BC146" s="236"/>
      <c r="BD146" s="236"/>
      <c r="BE146" s="237"/>
      <c r="BF146" s="235"/>
      <c r="BG146" s="236"/>
      <c r="BH146" s="236"/>
      <c r="BI146" s="236"/>
      <c r="BJ146" s="236"/>
      <c r="BK146" s="236"/>
      <c r="BL146" s="236"/>
      <c r="BM146" s="236"/>
      <c r="BN146" s="236"/>
      <c r="BO146" s="236"/>
      <c r="BP146" s="236"/>
      <c r="BQ146" s="237"/>
      <c r="BR146" s="238"/>
      <c r="BS146" s="236"/>
      <c r="BT146" s="236"/>
      <c r="BU146" s="236"/>
      <c r="BV146" s="236"/>
      <c r="BW146" s="236"/>
      <c r="BX146" s="236"/>
      <c r="BY146" s="236"/>
      <c r="BZ146" s="236"/>
      <c r="CA146" s="236"/>
      <c r="CB146" s="236"/>
      <c r="CC146" s="237"/>
    </row>
    <row r="147" spans="1:81">
      <c r="A147" s="141">
        <v>5</v>
      </c>
      <c r="B147" s="193" t="s">
        <v>275</v>
      </c>
      <c r="C147" s="197" t="s">
        <v>276</v>
      </c>
      <c r="D147" s="196" t="s">
        <v>128</v>
      </c>
      <c r="E147" s="196">
        <v>0</v>
      </c>
      <c r="F147" s="252"/>
      <c r="G147" s="253">
        <f t="shared" ref="G147" si="83">E147*F147</f>
        <v>0</v>
      </c>
      <c r="H147" s="120"/>
      <c r="I147" s="13"/>
      <c r="J147" s="235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7"/>
      <c r="V147" s="238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7"/>
      <c r="AH147" s="238"/>
      <c r="AI147" s="236"/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7"/>
      <c r="AT147" s="238"/>
      <c r="AU147" s="236"/>
      <c r="AV147" s="236"/>
      <c r="AW147" s="236"/>
      <c r="AX147" s="236"/>
      <c r="AY147" s="236"/>
      <c r="AZ147" s="236"/>
      <c r="BA147" s="236"/>
      <c r="BB147" s="236"/>
      <c r="BC147" s="236"/>
      <c r="BD147" s="236"/>
      <c r="BE147" s="237"/>
      <c r="BF147" s="235"/>
      <c r="BG147" s="236"/>
      <c r="BH147" s="236"/>
      <c r="BI147" s="236"/>
      <c r="BJ147" s="236"/>
      <c r="BK147" s="236"/>
      <c r="BL147" s="236"/>
      <c r="BM147" s="236"/>
      <c r="BN147" s="236"/>
      <c r="BO147" s="236"/>
      <c r="BP147" s="236"/>
      <c r="BQ147" s="237"/>
      <c r="BR147" s="238"/>
      <c r="BS147" s="236"/>
      <c r="BT147" s="236"/>
      <c r="BU147" s="236"/>
      <c r="BV147" s="236"/>
      <c r="BW147" s="236"/>
      <c r="BX147" s="236"/>
      <c r="BY147" s="236"/>
      <c r="BZ147" s="236"/>
      <c r="CA147" s="236"/>
      <c r="CB147" s="236"/>
      <c r="CC147" s="237"/>
    </row>
    <row r="148" spans="1:81">
      <c r="A148" s="260"/>
      <c r="B148" s="193" t="s">
        <v>277</v>
      </c>
      <c r="C148" s="197" t="s">
        <v>278</v>
      </c>
      <c r="D148" s="198" t="s">
        <v>128</v>
      </c>
      <c r="E148" s="261">
        <v>0</v>
      </c>
      <c r="F148" s="262"/>
      <c r="G148" s="263">
        <f>E148*F148</f>
        <v>0</v>
      </c>
      <c r="H148" s="120"/>
      <c r="I148" s="13"/>
      <c r="J148" s="235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7"/>
      <c r="V148" s="238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7"/>
      <c r="AH148" s="238"/>
      <c r="AI148" s="236"/>
      <c r="AJ148" s="236"/>
      <c r="AK148" s="236"/>
      <c r="AL148" s="236"/>
      <c r="AM148" s="236"/>
      <c r="AN148" s="236"/>
      <c r="AO148" s="236"/>
      <c r="AP148" s="236"/>
      <c r="AQ148" s="236"/>
      <c r="AR148" s="236"/>
      <c r="AS148" s="237"/>
      <c r="AT148" s="238"/>
      <c r="AU148" s="236"/>
      <c r="AV148" s="236"/>
      <c r="AW148" s="236"/>
      <c r="AX148" s="236"/>
      <c r="AY148" s="236"/>
      <c r="AZ148" s="236"/>
      <c r="BA148" s="236"/>
      <c r="BB148" s="236"/>
      <c r="BC148" s="236"/>
      <c r="BD148" s="236"/>
      <c r="BE148" s="237"/>
      <c r="BF148" s="238"/>
      <c r="BG148" s="236"/>
      <c r="BH148" s="236"/>
      <c r="BI148" s="236"/>
      <c r="BJ148" s="236"/>
      <c r="BK148" s="236"/>
      <c r="BL148" s="236"/>
      <c r="BM148" s="236"/>
      <c r="BN148" s="236"/>
      <c r="BO148" s="236"/>
      <c r="BP148" s="236"/>
      <c r="BQ148" s="237"/>
      <c r="BR148" s="238"/>
      <c r="BS148" s="236"/>
      <c r="BT148" s="236"/>
      <c r="BU148" s="236"/>
      <c r="BV148" s="236"/>
      <c r="BW148" s="236"/>
      <c r="BX148" s="236"/>
      <c r="BY148" s="236"/>
      <c r="BZ148" s="236"/>
      <c r="CA148" s="236"/>
      <c r="CB148" s="236"/>
      <c r="CC148" s="237"/>
    </row>
    <row r="149" spans="1:81" ht="30">
      <c r="A149" s="260"/>
      <c r="B149" s="199" t="s">
        <v>279</v>
      </c>
      <c r="C149" s="200" t="s">
        <v>280</v>
      </c>
      <c r="D149" s="322" t="s">
        <v>262</v>
      </c>
      <c r="E149" s="323">
        <v>0</v>
      </c>
      <c r="F149" s="262"/>
      <c r="G149" s="263">
        <f>+E149*F149</f>
        <v>0</v>
      </c>
      <c r="H149" s="120"/>
      <c r="I149" s="13"/>
      <c r="J149" s="235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7"/>
      <c r="V149" s="238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7"/>
      <c r="AH149" s="238"/>
      <c r="AI149" s="236"/>
      <c r="AJ149" s="236"/>
      <c r="AK149" s="236"/>
      <c r="AL149" s="236"/>
      <c r="AM149" s="236"/>
      <c r="AN149" s="236"/>
      <c r="AO149" s="236"/>
      <c r="AP149" s="236"/>
      <c r="AQ149" s="236"/>
      <c r="AR149" s="236"/>
      <c r="AS149" s="237"/>
      <c r="AT149" s="238"/>
      <c r="AU149" s="236"/>
      <c r="AV149" s="236"/>
      <c r="AW149" s="236"/>
      <c r="AX149" s="236"/>
      <c r="AY149" s="236"/>
      <c r="AZ149" s="236"/>
      <c r="BA149" s="236"/>
      <c r="BB149" s="236"/>
      <c r="BC149" s="236"/>
      <c r="BD149" s="236"/>
      <c r="BE149" s="237"/>
      <c r="BF149" s="238"/>
      <c r="BG149" s="236"/>
      <c r="BH149" s="236"/>
      <c r="BI149" s="236"/>
      <c r="BJ149" s="236"/>
      <c r="BK149" s="236"/>
      <c r="BL149" s="236"/>
      <c r="BM149" s="236"/>
      <c r="BN149" s="236"/>
      <c r="BO149" s="236"/>
      <c r="BP149" s="236"/>
      <c r="BQ149" s="237"/>
      <c r="BR149" s="238"/>
      <c r="BS149" s="236"/>
      <c r="BT149" s="236"/>
      <c r="BU149" s="236"/>
      <c r="BV149" s="236"/>
      <c r="BW149" s="236"/>
      <c r="BX149" s="236"/>
      <c r="BY149" s="236"/>
      <c r="BZ149" s="236"/>
      <c r="CA149" s="236"/>
      <c r="CB149" s="236"/>
      <c r="CC149" s="237"/>
    </row>
    <row r="150" spans="1:81">
      <c r="B150" s="55" t="s">
        <v>281</v>
      </c>
      <c r="C150" s="56" t="s">
        <v>282</v>
      </c>
      <c r="D150" s="71"/>
      <c r="E150" s="71"/>
      <c r="F150" s="229"/>
      <c r="G150" s="169">
        <f>+SUM(G151:G165)</f>
        <v>0</v>
      </c>
      <c r="H150" s="123">
        <f t="shared" ref="H150:AL150" si="84">+SUM(H151:H165)</f>
        <v>0</v>
      </c>
      <c r="I150" s="20">
        <f t="shared" si="84"/>
        <v>0</v>
      </c>
      <c r="J150" s="123">
        <f t="shared" si="84"/>
        <v>0</v>
      </c>
      <c r="K150" s="19">
        <f t="shared" si="84"/>
        <v>0</v>
      </c>
      <c r="L150" s="19">
        <f t="shared" si="84"/>
        <v>0</v>
      </c>
      <c r="M150" s="19">
        <f t="shared" si="84"/>
        <v>0</v>
      </c>
      <c r="N150" s="19">
        <f>+SUM(N151:N165)</f>
        <v>0</v>
      </c>
      <c r="O150" s="19">
        <f t="shared" si="84"/>
        <v>0</v>
      </c>
      <c r="P150" s="19">
        <f t="shared" si="84"/>
        <v>0</v>
      </c>
      <c r="Q150" s="19">
        <f t="shared" si="84"/>
        <v>0</v>
      </c>
      <c r="R150" s="19">
        <f t="shared" si="84"/>
        <v>0</v>
      </c>
      <c r="S150" s="19">
        <f t="shared" si="84"/>
        <v>0</v>
      </c>
      <c r="T150" s="19">
        <f t="shared" si="84"/>
        <v>0</v>
      </c>
      <c r="U150" s="20">
        <f t="shared" si="84"/>
        <v>0</v>
      </c>
      <c r="V150" s="21">
        <f t="shared" si="84"/>
        <v>0</v>
      </c>
      <c r="W150" s="19">
        <f t="shared" si="84"/>
        <v>0</v>
      </c>
      <c r="X150" s="19">
        <f t="shared" si="84"/>
        <v>0</v>
      </c>
      <c r="Y150" s="19">
        <f t="shared" si="84"/>
        <v>0</v>
      </c>
      <c r="Z150" s="19">
        <f t="shared" si="84"/>
        <v>0</v>
      </c>
      <c r="AA150" s="19">
        <f t="shared" si="84"/>
        <v>0</v>
      </c>
      <c r="AB150" s="19">
        <f t="shared" si="84"/>
        <v>0</v>
      </c>
      <c r="AC150" s="19">
        <f t="shared" si="84"/>
        <v>0</v>
      </c>
      <c r="AD150" s="19">
        <f t="shared" si="84"/>
        <v>0</v>
      </c>
      <c r="AE150" s="19">
        <f t="shared" si="84"/>
        <v>0</v>
      </c>
      <c r="AF150" s="19">
        <f t="shared" si="84"/>
        <v>0</v>
      </c>
      <c r="AG150" s="20">
        <f t="shared" si="84"/>
        <v>0</v>
      </c>
      <c r="AH150" s="21">
        <f t="shared" si="84"/>
        <v>0</v>
      </c>
      <c r="AI150" s="19">
        <f t="shared" si="84"/>
        <v>0</v>
      </c>
      <c r="AJ150" s="19">
        <f t="shared" si="84"/>
        <v>0</v>
      </c>
      <c r="AK150" s="19">
        <f t="shared" si="84"/>
        <v>0</v>
      </c>
      <c r="AL150" s="19">
        <f t="shared" si="84"/>
        <v>0</v>
      </c>
      <c r="AM150" s="19">
        <f t="shared" ref="AM150:BR150" si="85">+SUM(AM151:AM165)</f>
        <v>0</v>
      </c>
      <c r="AN150" s="19">
        <f t="shared" si="85"/>
        <v>0</v>
      </c>
      <c r="AO150" s="19">
        <f t="shared" si="85"/>
        <v>0</v>
      </c>
      <c r="AP150" s="19">
        <f t="shared" si="85"/>
        <v>0</v>
      </c>
      <c r="AQ150" s="19">
        <f t="shared" si="85"/>
        <v>0</v>
      </c>
      <c r="AR150" s="19">
        <f t="shared" si="85"/>
        <v>0</v>
      </c>
      <c r="AS150" s="20">
        <f t="shared" si="85"/>
        <v>0</v>
      </c>
      <c r="AT150" s="21">
        <f t="shared" si="85"/>
        <v>0</v>
      </c>
      <c r="AU150" s="19">
        <f t="shared" si="85"/>
        <v>0</v>
      </c>
      <c r="AV150" s="19">
        <f t="shared" si="85"/>
        <v>0</v>
      </c>
      <c r="AW150" s="19">
        <f t="shared" si="85"/>
        <v>0</v>
      </c>
      <c r="AX150" s="19">
        <f t="shared" si="85"/>
        <v>0</v>
      </c>
      <c r="AY150" s="19">
        <f t="shared" si="85"/>
        <v>0</v>
      </c>
      <c r="AZ150" s="19">
        <f t="shared" si="85"/>
        <v>0</v>
      </c>
      <c r="BA150" s="19">
        <f t="shared" si="85"/>
        <v>0</v>
      </c>
      <c r="BB150" s="19">
        <f t="shared" si="85"/>
        <v>0</v>
      </c>
      <c r="BC150" s="19">
        <f t="shared" si="85"/>
        <v>0</v>
      </c>
      <c r="BD150" s="19">
        <f t="shared" si="85"/>
        <v>0</v>
      </c>
      <c r="BE150" s="20">
        <f t="shared" si="85"/>
        <v>0</v>
      </c>
      <c r="BF150" s="21">
        <f t="shared" si="85"/>
        <v>0</v>
      </c>
      <c r="BG150" s="19">
        <f t="shared" si="85"/>
        <v>0</v>
      </c>
      <c r="BH150" s="19">
        <f t="shared" si="85"/>
        <v>0</v>
      </c>
      <c r="BI150" s="19">
        <f t="shared" si="85"/>
        <v>0</v>
      </c>
      <c r="BJ150" s="19">
        <f t="shared" si="85"/>
        <v>0</v>
      </c>
      <c r="BK150" s="19">
        <f t="shared" si="85"/>
        <v>0</v>
      </c>
      <c r="BL150" s="19">
        <f t="shared" si="85"/>
        <v>0</v>
      </c>
      <c r="BM150" s="19">
        <f t="shared" si="85"/>
        <v>0</v>
      </c>
      <c r="BN150" s="19">
        <f t="shared" si="85"/>
        <v>0</v>
      </c>
      <c r="BO150" s="19">
        <f t="shared" si="85"/>
        <v>0</v>
      </c>
      <c r="BP150" s="19">
        <f t="shared" si="85"/>
        <v>0</v>
      </c>
      <c r="BQ150" s="20">
        <f t="shared" si="85"/>
        <v>0</v>
      </c>
      <c r="BR150" s="21">
        <f t="shared" si="85"/>
        <v>0</v>
      </c>
      <c r="BS150" s="19">
        <f t="shared" ref="BS150:CC150" si="86">+SUM(BS151:BS165)</f>
        <v>0</v>
      </c>
      <c r="BT150" s="19">
        <f t="shared" si="86"/>
        <v>0</v>
      </c>
      <c r="BU150" s="19">
        <f t="shared" si="86"/>
        <v>0</v>
      </c>
      <c r="BV150" s="19">
        <f t="shared" si="86"/>
        <v>0</v>
      </c>
      <c r="BW150" s="19">
        <f t="shared" si="86"/>
        <v>0</v>
      </c>
      <c r="BX150" s="19">
        <f t="shared" si="86"/>
        <v>0</v>
      </c>
      <c r="BY150" s="19">
        <f t="shared" si="86"/>
        <v>0</v>
      </c>
      <c r="BZ150" s="19">
        <f t="shared" si="86"/>
        <v>0</v>
      </c>
      <c r="CA150" s="19">
        <f t="shared" si="86"/>
        <v>0</v>
      </c>
      <c r="CB150" s="19">
        <f t="shared" si="86"/>
        <v>0</v>
      </c>
      <c r="CC150" s="20">
        <f t="shared" si="86"/>
        <v>0</v>
      </c>
    </row>
    <row r="151" spans="1:81" ht="31" customHeight="1">
      <c r="A151" s="141"/>
      <c r="B151" s="57" t="s">
        <v>283</v>
      </c>
      <c r="C151" s="100" t="s">
        <v>398</v>
      </c>
      <c r="D151" s="72" t="s">
        <v>232</v>
      </c>
      <c r="E151" s="72">
        <v>29</v>
      </c>
      <c r="F151" s="306"/>
      <c r="G151" s="122">
        <f t="shared" ref="G151:G165" si="87">+E151*F151</f>
        <v>0</v>
      </c>
      <c r="H151" s="120"/>
      <c r="I151" s="13"/>
      <c r="J151" s="120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3">
        <f>G151/2.5</f>
        <v>0</v>
      </c>
      <c r="V151" s="14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3">
        <f>G151/2.5</f>
        <v>0</v>
      </c>
      <c r="AH151" s="14"/>
      <c r="AI151" s="12"/>
      <c r="AJ151" s="12"/>
      <c r="AK151" s="12"/>
      <c r="AL151" s="12"/>
      <c r="AM151" s="12">
        <f>G151-SUM(H151:AL151)</f>
        <v>0</v>
      </c>
      <c r="AN151" s="12"/>
      <c r="AO151" s="12"/>
      <c r="AP151" s="12"/>
      <c r="AQ151" s="12"/>
      <c r="AR151" s="12"/>
      <c r="AS151" s="13"/>
      <c r="AT151" s="14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3"/>
      <c r="BF151" s="14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3"/>
      <c r="BR151" s="14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237">
        <f t="shared" si="70"/>
        <v>0</v>
      </c>
    </row>
    <row r="152" spans="1:81">
      <c r="A152" s="141"/>
      <c r="B152" s="57" t="s">
        <v>285</v>
      </c>
      <c r="C152" s="100" t="s">
        <v>286</v>
      </c>
      <c r="D152" s="72" t="s">
        <v>232</v>
      </c>
      <c r="E152" s="72">
        <v>23</v>
      </c>
      <c r="F152" s="306"/>
      <c r="G152" s="122">
        <f t="shared" si="87"/>
        <v>0</v>
      </c>
      <c r="H152" s="120"/>
      <c r="I152" s="13"/>
      <c r="J152" s="120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3">
        <f>G152/2.5</f>
        <v>0</v>
      </c>
      <c r="V152" s="14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3">
        <f>G152/2.5</f>
        <v>0</v>
      </c>
      <c r="AH152" s="14"/>
      <c r="AI152" s="12"/>
      <c r="AJ152" s="12"/>
      <c r="AK152" s="12"/>
      <c r="AL152" s="12"/>
      <c r="AM152" s="12">
        <f t="shared" ref="AM152:AM165" si="88">G152-SUM(H152:AL152)</f>
        <v>0</v>
      </c>
      <c r="AN152" s="12"/>
      <c r="AO152" s="12"/>
      <c r="AP152" s="12"/>
      <c r="AQ152" s="12"/>
      <c r="AR152" s="12"/>
      <c r="AS152" s="13"/>
      <c r="AT152" s="14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3"/>
      <c r="BF152" s="14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3"/>
      <c r="BR152" s="14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237">
        <f t="shared" si="70"/>
        <v>0</v>
      </c>
    </row>
    <row r="153" spans="1:81">
      <c r="A153" s="141"/>
      <c r="B153" s="57" t="s">
        <v>287</v>
      </c>
      <c r="C153" s="100" t="s">
        <v>288</v>
      </c>
      <c r="D153" s="72" t="s">
        <v>232</v>
      </c>
      <c r="E153" s="72">
        <v>4</v>
      </c>
      <c r="F153" s="306"/>
      <c r="G153" s="122">
        <f t="shared" si="87"/>
        <v>0</v>
      </c>
      <c r="H153" s="120"/>
      <c r="I153" s="13"/>
      <c r="J153" s="120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3">
        <f>G153/2.5</f>
        <v>0</v>
      </c>
      <c r="V153" s="14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3">
        <f>G153/2.5</f>
        <v>0</v>
      </c>
      <c r="AH153" s="14"/>
      <c r="AI153" s="12"/>
      <c r="AJ153" s="12"/>
      <c r="AK153" s="12"/>
      <c r="AL153" s="12"/>
      <c r="AM153" s="12">
        <f t="shared" si="88"/>
        <v>0</v>
      </c>
      <c r="AN153" s="12"/>
      <c r="AO153" s="12"/>
      <c r="AP153" s="12"/>
      <c r="AQ153" s="12"/>
      <c r="AR153" s="12"/>
      <c r="AS153" s="13"/>
      <c r="AT153" s="14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3"/>
      <c r="BF153" s="14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3"/>
      <c r="BR153" s="14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237">
        <f t="shared" si="70"/>
        <v>0</v>
      </c>
    </row>
    <row r="154" spans="1:81" ht="28.5" customHeight="1">
      <c r="A154" s="141"/>
      <c r="B154" s="57" t="s">
        <v>289</v>
      </c>
      <c r="C154" s="100" t="s">
        <v>290</v>
      </c>
      <c r="D154" s="72" t="s">
        <v>232</v>
      </c>
      <c r="E154" s="72">
        <v>2</v>
      </c>
      <c r="F154" s="306"/>
      <c r="G154" s="122">
        <f t="shared" si="87"/>
        <v>0</v>
      </c>
      <c r="H154" s="120"/>
      <c r="I154" s="13"/>
      <c r="J154" s="120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3">
        <f>G154/2.5</f>
        <v>0</v>
      </c>
      <c r="V154" s="14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3">
        <f>G154/2.5</f>
        <v>0</v>
      </c>
      <c r="AH154" s="14"/>
      <c r="AI154" s="12"/>
      <c r="AJ154" s="12"/>
      <c r="AK154" s="12"/>
      <c r="AL154" s="12"/>
      <c r="AM154" s="12">
        <f t="shared" si="88"/>
        <v>0</v>
      </c>
      <c r="AN154" s="12"/>
      <c r="AO154" s="12"/>
      <c r="AP154" s="12"/>
      <c r="AQ154" s="12"/>
      <c r="AR154" s="12"/>
      <c r="AS154" s="13"/>
      <c r="AT154" s="14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3"/>
      <c r="BF154" s="14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3"/>
      <c r="BR154" s="14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237">
        <f t="shared" si="70"/>
        <v>0</v>
      </c>
    </row>
    <row r="155" spans="1:81" ht="30" customHeight="1">
      <c r="A155" s="141"/>
      <c r="B155" s="199" t="s">
        <v>291</v>
      </c>
      <c r="C155" s="200" t="s">
        <v>292</v>
      </c>
      <c r="D155" s="322" t="s">
        <v>232</v>
      </c>
      <c r="E155" s="323">
        <v>0</v>
      </c>
      <c r="F155" s="262"/>
      <c r="G155" s="263">
        <f>E155*F155</f>
        <v>0</v>
      </c>
      <c r="H155" s="120"/>
      <c r="I155" s="13"/>
      <c r="J155" s="120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3">
        <f t="shared" ref="U155:U162" si="89">G155/2.5</f>
        <v>0</v>
      </c>
      <c r="V155" s="14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3">
        <f t="shared" ref="AG155:AG162" si="90">G155/2.5</f>
        <v>0</v>
      </c>
      <c r="AH155" s="14"/>
      <c r="AI155" s="12"/>
      <c r="AJ155" s="12"/>
      <c r="AK155" s="12"/>
      <c r="AL155" s="12"/>
      <c r="AM155" s="12">
        <f t="shared" si="88"/>
        <v>0</v>
      </c>
      <c r="AN155" s="12"/>
      <c r="AO155" s="12"/>
      <c r="AP155" s="12"/>
      <c r="AQ155" s="12"/>
      <c r="AR155" s="12"/>
      <c r="AS155" s="13"/>
      <c r="AT155" s="14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3"/>
      <c r="BF155" s="14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3"/>
      <c r="BR155" s="14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237"/>
    </row>
    <row r="156" spans="1:81">
      <c r="A156" s="141"/>
      <c r="B156" s="57" t="s">
        <v>293</v>
      </c>
      <c r="C156" s="100" t="s">
        <v>294</v>
      </c>
      <c r="D156" s="72" t="s">
        <v>128</v>
      </c>
      <c r="E156" s="72">
        <v>1</v>
      </c>
      <c r="F156" s="306"/>
      <c r="G156" s="122">
        <f t="shared" si="87"/>
        <v>0</v>
      </c>
      <c r="H156" s="120"/>
      <c r="I156" s="13"/>
      <c r="J156" s="120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3">
        <f t="shared" si="89"/>
        <v>0</v>
      </c>
      <c r="V156" s="14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3">
        <f t="shared" si="90"/>
        <v>0</v>
      </c>
      <c r="AH156" s="14"/>
      <c r="AI156" s="12"/>
      <c r="AJ156" s="12"/>
      <c r="AK156" s="12"/>
      <c r="AL156" s="12"/>
      <c r="AM156" s="12">
        <f t="shared" si="88"/>
        <v>0</v>
      </c>
      <c r="AN156" s="12"/>
      <c r="AO156" s="12"/>
      <c r="AP156" s="12"/>
      <c r="AQ156" s="12"/>
      <c r="AR156" s="12"/>
      <c r="AS156" s="13"/>
      <c r="AT156" s="14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3"/>
      <c r="BF156" s="14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3"/>
      <c r="BR156" s="14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237">
        <f t="shared" si="70"/>
        <v>0</v>
      </c>
    </row>
    <row r="157" spans="1:81">
      <c r="A157" s="141"/>
      <c r="B157" s="57" t="s">
        <v>295</v>
      </c>
      <c r="C157" s="100" t="s">
        <v>296</v>
      </c>
      <c r="D157" s="72" t="s">
        <v>128</v>
      </c>
      <c r="E157" s="72">
        <v>1</v>
      </c>
      <c r="F157" s="306"/>
      <c r="G157" s="122">
        <f t="shared" si="87"/>
        <v>0</v>
      </c>
      <c r="H157" s="120"/>
      <c r="I157" s="13"/>
      <c r="J157" s="120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3">
        <f t="shared" si="89"/>
        <v>0</v>
      </c>
      <c r="V157" s="14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3">
        <f t="shared" si="90"/>
        <v>0</v>
      </c>
      <c r="AH157" s="14"/>
      <c r="AI157" s="12"/>
      <c r="AJ157" s="12"/>
      <c r="AK157" s="12"/>
      <c r="AL157" s="12"/>
      <c r="AM157" s="12">
        <f t="shared" si="88"/>
        <v>0</v>
      </c>
      <c r="AN157" s="12"/>
      <c r="AO157" s="12"/>
      <c r="AP157" s="12"/>
      <c r="AQ157" s="12"/>
      <c r="AR157" s="12"/>
      <c r="AS157" s="13"/>
      <c r="AT157" s="14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3"/>
      <c r="BF157" s="14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3"/>
      <c r="BR157" s="14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237">
        <f t="shared" si="70"/>
        <v>0</v>
      </c>
    </row>
    <row r="158" spans="1:81">
      <c r="A158" s="141"/>
      <c r="B158" s="57" t="s">
        <v>297</v>
      </c>
      <c r="C158" s="100" t="s">
        <v>298</v>
      </c>
      <c r="D158" s="72" t="s">
        <v>128</v>
      </c>
      <c r="E158" s="72">
        <v>1</v>
      </c>
      <c r="F158" s="306"/>
      <c r="G158" s="122">
        <f t="shared" si="87"/>
        <v>0</v>
      </c>
      <c r="H158" s="120"/>
      <c r="I158" s="13"/>
      <c r="J158" s="120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3">
        <f t="shared" si="89"/>
        <v>0</v>
      </c>
      <c r="V158" s="14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3">
        <f t="shared" si="90"/>
        <v>0</v>
      </c>
      <c r="AH158" s="14"/>
      <c r="AI158" s="12"/>
      <c r="AJ158" s="12"/>
      <c r="AK158" s="12"/>
      <c r="AL158" s="12"/>
      <c r="AM158" s="12">
        <f t="shared" si="88"/>
        <v>0</v>
      </c>
      <c r="AN158" s="12"/>
      <c r="AO158" s="12"/>
      <c r="AP158" s="12"/>
      <c r="AQ158" s="12"/>
      <c r="AR158" s="12"/>
      <c r="AS158" s="13"/>
      <c r="AT158" s="14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3"/>
      <c r="BF158" s="14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3"/>
      <c r="BR158" s="14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237">
        <f t="shared" ref="CC158:CC165" si="91">G158-SUM(H158:CB158)</f>
        <v>0</v>
      </c>
    </row>
    <row r="159" spans="1:81" ht="27.75" customHeight="1">
      <c r="A159" s="266"/>
      <c r="B159" s="267" t="s">
        <v>299</v>
      </c>
      <c r="C159" s="100" t="s">
        <v>300</v>
      </c>
      <c r="D159" s="268" t="s">
        <v>232</v>
      </c>
      <c r="E159" s="72">
        <v>2</v>
      </c>
      <c r="F159" s="306"/>
      <c r="G159" s="269">
        <f t="shared" si="87"/>
        <v>0</v>
      </c>
      <c r="H159" s="120"/>
      <c r="I159" s="13"/>
      <c r="J159" s="120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3">
        <f t="shared" si="89"/>
        <v>0</v>
      </c>
      <c r="V159" s="14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3">
        <f t="shared" si="90"/>
        <v>0</v>
      </c>
      <c r="AH159" s="14"/>
      <c r="AI159" s="12"/>
      <c r="AJ159" s="12"/>
      <c r="AK159" s="12"/>
      <c r="AL159" s="12"/>
      <c r="AM159" s="12">
        <f t="shared" si="88"/>
        <v>0</v>
      </c>
      <c r="AN159" s="12"/>
      <c r="AO159" s="12"/>
      <c r="AP159" s="12"/>
      <c r="AQ159" s="12"/>
      <c r="AR159" s="12"/>
      <c r="AS159" s="13"/>
      <c r="AT159" s="14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3"/>
      <c r="BF159" s="14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3"/>
      <c r="BR159" s="14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237">
        <f t="shared" si="91"/>
        <v>0</v>
      </c>
    </row>
    <row r="160" spans="1:81">
      <c r="A160" s="217"/>
      <c r="B160" s="199" t="s">
        <v>301</v>
      </c>
      <c r="C160" s="200" t="s">
        <v>302</v>
      </c>
      <c r="D160" s="322" t="s">
        <v>232</v>
      </c>
      <c r="E160" s="323">
        <v>0</v>
      </c>
      <c r="F160" s="262"/>
      <c r="G160" s="263">
        <f>E160*F160</f>
        <v>0</v>
      </c>
      <c r="H160" s="120"/>
      <c r="I160" s="13"/>
      <c r="J160" s="120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3">
        <f t="shared" si="89"/>
        <v>0</v>
      </c>
      <c r="V160" s="14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3">
        <f t="shared" si="90"/>
        <v>0</v>
      </c>
      <c r="AH160" s="14"/>
      <c r="AI160" s="12"/>
      <c r="AJ160" s="12"/>
      <c r="AK160" s="12"/>
      <c r="AL160" s="12"/>
      <c r="AM160" s="12">
        <f t="shared" si="88"/>
        <v>0</v>
      </c>
      <c r="AN160" s="12"/>
      <c r="AO160" s="12"/>
      <c r="AP160" s="12"/>
      <c r="AQ160" s="12"/>
      <c r="AR160" s="12"/>
      <c r="AS160" s="13"/>
      <c r="AT160" s="14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3"/>
      <c r="BF160" s="14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3"/>
      <c r="BR160" s="14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237"/>
    </row>
    <row r="161" spans="1:81">
      <c r="A161" s="217"/>
      <c r="B161" s="267" t="s">
        <v>303</v>
      </c>
      <c r="C161" s="175" t="s">
        <v>304</v>
      </c>
      <c r="D161" s="268" t="s">
        <v>232</v>
      </c>
      <c r="E161" s="270">
        <v>2</v>
      </c>
      <c r="F161" s="306"/>
      <c r="G161" s="271">
        <f t="shared" si="87"/>
        <v>0</v>
      </c>
      <c r="H161" s="272"/>
      <c r="I161" s="273"/>
      <c r="J161" s="272"/>
      <c r="K161" s="274"/>
      <c r="L161" s="274"/>
      <c r="M161" s="274"/>
      <c r="N161" s="274"/>
      <c r="O161" s="274"/>
      <c r="P161" s="274"/>
      <c r="Q161" s="274"/>
      <c r="R161" s="274"/>
      <c r="S161" s="274"/>
      <c r="T161" s="274"/>
      <c r="U161" s="273">
        <f t="shared" si="89"/>
        <v>0</v>
      </c>
      <c r="V161" s="275"/>
      <c r="W161" s="274"/>
      <c r="X161" s="274"/>
      <c r="Y161" s="274"/>
      <c r="Z161" s="274"/>
      <c r="AA161" s="274"/>
      <c r="AB161" s="274"/>
      <c r="AC161" s="274"/>
      <c r="AD161" s="274"/>
      <c r="AE161" s="274"/>
      <c r="AF161" s="274"/>
      <c r="AG161" s="273">
        <f t="shared" si="90"/>
        <v>0</v>
      </c>
      <c r="AH161" s="275"/>
      <c r="AI161" s="274"/>
      <c r="AJ161" s="274"/>
      <c r="AK161" s="274"/>
      <c r="AL161" s="274"/>
      <c r="AM161" s="12">
        <f t="shared" si="88"/>
        <v>0</v>
      </c>
      <c r="AN161" s="274"/>
      <c r="AO161" s="274"/>
      <c r="AP161" s="274"/>
      <c r="AQ161" s="274"/>
      <c r="AR161" s="274"/>
      <c r="AS161" s="273"/>
      <c r="AT161" s="275"/>
      <c r="AU161" s="274"/>
      <c r="AV161" s="274"/>
      <c r="AW161" s="274"/>
      <c r="AX161" s="274"/>
      <c r="AY161" s="274"/>
      <c r="AZ161" s="274"/>
      <c r="BA161" s="274"/>
      <c r="BB161" s="274"/>
      <c r="BC161" s="274"/>
      <c r="BD161" s="274"/>
      <c r="BE161" s="273"/>
      <c r="BF161" s="275"/>
      <c r="BG161" s="274"/>
      <c r="BH161" s="274"/>
      <c r="BI161" s="274"/>
      <c r="BJ161" s="274"/>
      <c r="BK161" s="274"/>
      <c r="BL161" s="274"/>
      <c r="BM161" s="274"/>
      <c r="BN161" s="274"/>
      <c r="BO161" s="274"/>
      <c r="BP161" s="274"/>
      <c r="BQ161" s="273"/>
      <c r="BR161" s="275"/>
      <c r="BS161" s="274"/>
      <c r="BT161" s="274"/>
      <c r="BU161" s="274"/>
      <c r="BV161" s="274"/>
      <c r="BW161" s="274"/>
      <c r="BX161" s="274"/>
      <c r="BY161" s="274"/>
      <c r="BZ161" s="274"/>
      <c r="CA161" s="274"/>
      <c r="CB161" s="274"/>
      <c r="CC161" s="237">
        <f t="shared" si="91"/>
        <v>0</v>
      </c>
    </row>
    <row r="162" spans="1:81" ht="27.75" customHeight="1">
      <c r="A162" s="124"/>
      <c r="B162" s="57" t="s">
        <v>305</v>
      </c>
      <c r="C162" s="175" t="s">
        <v>306</v>
      </c>
      <c r="D162" s="72" t="s">
        <v>232</v>
      </c>
      <c r="E162" s="72">
        <v>6</v>
      </c>
      <c r="F162" s="306"/>
      <c r="G162" s="271">
        <f t="shared" si="87"/>
        <v>0</v>
      </c>
      <c r="H162" s="272"/>
      <c r="I162" s="273"/>
      <c r="J162" s="272"/>
      <c r="K162" s="274"/>
      <c r="L162" s="274"/>
      <c r="M162" s="274"/>
      <c r="N162" s="274"/>
      <c r="O162" s="274"/>
      <c r="P162" s="274"/>
      <c r="Q162" s="274"/>
      <c r="R162" s="274"/>
      <c r="S162" s="274"/>
      <c r="T162" s="274"/>
      <c r="U162" s="273">
        <f t="shared" si="89"/>
        <v>0</v>
      </c>
      <c r="V162" s="275"/>
      <c r="W162" s="274"/>
      <c r="X162" s="274"/>
      <c r="Y162" s="274"/>
      <c r="Z162" s="274"/>
      <c r="AA162" s="274"/>
      <c r="AB162" s="274"/>
      <c r="AC162" s="274"/>
      <c r="AD162" s="274"/>
      <c r="AE162" s="274"/>
      <c r="AF162" s="274"/>
      <c r="AG162" s="273">
        <f t="shared" si="90"/>
        <v>0</v>
      </c>
      <c r="AH162" s="275"/>
      <c r="AI162" s="274"/>
      <c r="AJ162" s="274"/>
      <c r="AK162" s="274"/>
      <c r="AL162" s="274"/>
      <c r="AM162" s="12">
        <f t="shared" si="88"/>
        <v>0</v>
      </c>
      <c r="AN162" s="274"/>
      <c r="AO162" s="274"/>
      <c r="AP162" s="274"/>
      <c r="AQ162" s="274"/>
      <c r="AR162" s="274"/>
      <c r="AS162" s="273"/>
      <c r="AT162" s="275"/>
      <c r="AU162" s="274"/>
      <c r="AV162" s="274"/>
      <c r="AW162" s="274"/>
      <c r="AX162" s="274"/>
      <c r="AY162" s="274"/>
      <c r="AZ162" s="274"/>
      <c r="BA162" s="274"/>
      <c r="BB162" s="274"/>
      <c r="BC162" s="274"/>
      <c r="BD162" s="274"/>
      <c r="BE162" s="273"/>
      <c r="BF162" s="275"/>
      <c r="BG162" s="274"/>
      <c r="BH162" s="274"/>
      <c r="BI162" s="274"/>
      <c r="BJ162" s="274"/>
      <c r="BK162" s="274"/>
      <c r="BL162" s="274"/>
      <c r="BM162" s="274"/>
      <c r="BN162" s="274"/>
      <c r="BO162" s="274"/>
      <c r="BP162" s="274"/>
      <c r="BQ162" s="273"/>
      <c r="BR162" s="275"/>
      <c r="BS162" s="274"/>
      <c r="BT162" s="274"/>
      <c r="BU162" s="274"/>
      <c r="BV162" s="274"/>
      <c r="BW162" s="274"/>
      <c r="BX162" s="274"/>
      <c r="BY162" s="274"/>
      <c r="BZ162" s="274"/>
      <c r="CA162" s="274"/>
      <c r="CB162" s="274"/>
      <c r="CC162" s="237">
        <f t="shared" si="91"/>
        <v>0</v>
      </c>
    </row>
    <row r="163" spans="1:81">
      <c r="A163" s="124"/>
      <c r="B163" s="57" t="s">
        <v>307</v>
      </c>
      <c r="C163" s="175" t="s">
        <v>308</v>
      </c>
      <c r="D163" s="121" t="s">
        <v>128</v>
      </c>
      <c r="E163" s="270">
        <v>1</v>
      </c>
      <c r="F163" s="306"/>
      <c r="G163" s="239">
        <f t="shared" si="87"/>
        <v>0</v>
      </c>
      <c r="H163" s="272"/>
      <c r="I163" s="273"/>
      <c r="J163" s="272"/>
      <c r="K163" s="274"/>
      <c r="L163" s="274"/>
      <c r="M163" s="274"/>
      <c r="N163" s="274"/>
      <c r="O163" s="274"/>
      <c r="P163" s="274"/>
      <c r="Q163" s="274"/>
      <c r="R163" s="274"/>
      <c r="S163" s="274"/>
      <c r="T163" s="274"/>
      <c r="U163" s="273">
        <f>G163/2.5</f>
        <v>0</v>
      </c>
      <c r="V163" s="275"/>
      <c r="W163" s="274"/>
      <c r="X163" s="274"/>
      <c r="Y163" s="274"/>
      <c r="Z163" s="274"/>
      <c r="AA163" s="274"/>
      <c r="AB163" s="274"/>
      <c r="AC163" s="274"/>
      <c r="AD163" s="274"/>
      <c r="AE163" s="274"/>
      <c r="AF163" s="274"/>
      <c r="AG163" s="273">
        <f>G163/2.5</f>
        <v>0</v>
      </c>
      <c r="AH163" s="275"/>
      <c r="AI163" s="274"/>
      <c r="AJ163" s="274"/>
      <c r="AK163" s="274"/>
      <c r="AL163" s="274"/>
      <c r="AM163" s="12">
        <f t="shared" si="88"/>
        <v>0</v>
      </c>
      <c r="AN163" s="274"/>
      <c r="AO163" s="274"/>
      <c r="AP163" s="274"/>
      <c r="AQ163" s="274"/>
      <c r="AR163" s="274"/>
      <c r="AS163" s="273"/>
      <c r="AT163" s="272"/>
      <c r="AU163" s="274"/>
      <c r="AV163" s="274"/>
      <c r="AW163" s="274"/>
      <c r="AX163" s="274"/>
      <c r="AY163" s="274"/>
      <c r="AZ163" s="274"/>
      <c r="BA163" s="274"/>
      <c r="BB163" s="274"/>
      <c r="BC163" s="274"/>
      <c r="BD163" s="274"/>
      <c r="BE163" s="273"/>
      <c r="BF163" s="275"/>
      <c r="BG163" s="274"/>
      <c r="BH163" s="274"/>
      <c r="BI163" s="274"/>
      <c r="BJ163" s="274"/>
      <c r="BK163" s="274"/>
      <c r="BL163" s="274"/>
      <c r="BM163" s="274"/>
      <c r="BN163" s="274"/>
      <c r="BO163" s="274"/>
      <c r="BP163" s="274"/>
      <c r="BQ163" s="273"/>
      <c r="BR163" s="275"/>
      <c r="BS163" s="274"/>
      <c r="BT163" s="274"/>
      <c r="BU163" s="274"/>
      <c r="BV163" s="274"/>
      <c r="BW163" s="274"/>
      <c r="BX163" s="274"/>
      <c r="BY163" s="274"/>
      <c r="BZ163" s="274"/>
      <c r="CA163" s="274"/>
      <c r="CB163" s="274"/>
      <c r="CC163" s="237">
        <f t="shared" si="91"/>
        <v>0</v>
      </c>
    </row>
    <row r="164" spans="1:81">
      <c r="A164" s="124"/>
      <c r="B164" s="57" t="s">
        <v>309</v>
      </c>
      <c r="C164" s="175" t="s">
        <v>310</v>
      </c>
      <c r="D164" s="121" t="s">
        <v>128</v>
      </c>
      <c r="E164" s="270">
        <v>1</v>
      </c>
      <c r="F164" s="306"/>
      <c r="G164" s="239">
        <f t="shared" si="87"/>
        <v>0</v>
      </c>
      <c r="H164" s="272"/>
      <c r="I164" s="273"/>
      <c r="J164" s="272"/>
      <c r="K164" s="274"/>
      <c r="L164" s="274"/>
      <c r="M164" s="274"/>
      <c r="N164" s="274"/>
      <c r="O164" s="274"/>
      <c r="P164" s="274"/>
      <c r="Q164" s="274"/>
      <c r="R164" s="274"/>
      <c r="S164" s="274"/>
      <c r="T164" s="274"/>
      <c r="U164" s="273">
        <f>G164/2.5</f>
        <v>0</v>
      </c>
      <c r="V164" s="275"/>
      <c r="W164" s="274"/>
      <c r="X164" s="274"/>
      <c r="Y164" s="274"/>
      <c r="Z164" s="274"/>
      <c r="AA164" s="274"/>
      <c r="AB164" s="274"/>
      <c r="AC164" s="274"/>
      <c r="AD164" s="274"/>
      <c r="AE164" s="274"/>
      <c r="AF164" s="274"/>
      <c r="AG164" s="273">
        <f>G164/2.5</f>
        <v>0</v>
      </c>
      <c r="AH164" s="275"/>
      <c r="AI164" s="274"/>
      <c r="AJ164" s="274"/>
      <c r="AK164" s="274"/>
      <c r="AL164" s="274"/>
      <c r="AM164" s="12">
        <f t="shared" si="88"/>
        <v>0</v>
      </c>
      <c r="AN164" s="274"/>
      <c r="AO164" s="274"/>
      <c r="AP164" s="274"/>
      <c r="AQ164" s="274"/>
      <c r="AR164" s="274"/>
      <c r="AS164" s="273"/>
      <c r="AT164" s="272"/>
      <c r="AU164" s="274"/>
      <c r="AV164" s="274"/>
      <c r="AW164" s="274"/>
      <c r="AX164" s="274"/>
      <c r="AY164" s="274"/>
      <c r="AZ164" s="274"/>
      <c r="BA164" s="274"/>
      <c r="BB164" s="274"/>
      <c r="BC164" s="274"/>
      <c r="BD164" s="274"/>
      <c r="BE164" s="273"/>
      <c r="BF164" s="275"/>
      <c r="BG164" s="274"/>
      <c r="BH164" s="274"/>
      <c r="BI164" s="274"/>
      <c r="BJ164" s="274"/>
      <c r="BK164" s="274"/>
      <c r="BL164" s="274"/>
      <c r="BM164" s="274"/>
      <c r="BN164" s="274"/>
      <c r="BO164" s="274"/>
      <c r="BP164" s="274"/>
      <c r="BQ164" s="273"/>
      <c r="BR164" s="275"/>
      <c r="BS164" s="274"/>
      <c r="BT164" s="274"/>
      <c r="BU164" s="274"/>
      <c r="BV164" s="274"/>
      <c r="BW164" s="274"/>
      <c r="BX164" s="274"/>
      <c r="BY164" s="274"/>
      <c r="BZ164" s="274"/>
      <c r="CA164" s="274"/>
      <c r="CB164" s="274"/>
      <c r="CC164" s="237">
        <f t="shared" si="91"/>
        <v>0</v>
      </c>
    </row>
    <row r="165" spans="1:81">
      <c r="A165" s="124"/>
      <c r="B165" s="57" t="s">
        <v>311</v>
      </c>
      <c r="C165" s="175" t="s">
        <v>312</v>
      </c>
      <c r="D165" s="121" t="s">
        <v>232</v>
      </c>
      <c r="E165" s="270">
        <v>2</v>
      </c>
      <c r="F165" s="306"/>
      <c r="G165" s="239">
        <f t="shared" si="87"/>
        <v>0</v>
      </c>
      <c r="H165" s="272"/>
      <c r="I165" s="273"/>
      <c r="J165" s="272"/>
      <c r="K165" s="274"/>
      <c r="L165" s="274"/>
      <c r="M165" s="274"/>
      <c r="N165" s="274"/>
      <c r="O165" s="274"/>
      <c r="P165" s="274"/>
      <c r="Q165" s="274"/>
      <c r="R165" s="274"/>
      <c r="S165" s="274"/>
      <c r="T165" s="274"/>
      <c r="U165" s="273">
        <f>G165/2.5</f>
        <v>0</v>
      </c>
      <c r="V165" s="275"/>
      <c r="W165" s="274"/>
      <c r="X165" s="274"/>
      <c r="Y165" s="274"/>
      <c r="Z165" s="274"/>
      <c r="AA165" s="274"/>
      <c r="AB165" s="274"/>
      <c r="AC165" s="274"/>
      <c r="AD165" s="274"/>
      <c r="AE165" s="274"/>
      <c r="AF165" s="274"/>
      <c r="AG165" s="273">
        <f>G165/2.5</f>
        <v>0</v>
      </c>
      <c r="AH165" s="275"/>
      <c r="AI165" s="274"/>
      <c r="AJ165" s="274"/>
      <c r="AK165" s="274"/>
      <c r="AL165" s="274"/>
      <c r="AM165" s="12">
        <f t="shared" si="88"/>
        <v>0</v>
      </c>
      <c r="AN165" s="274"/>
      <c r="AO165" s="274"/>
      <c r="AP165" s="274"/>
      <c r="AQ165" s="274"/>
      <c r="AR165" s="274"/>
      <c r="AS165" s="273"/>
      <c r="AT165" s="272"/>
      <c r="AU165" s="274"/>
      <c r="AV165" s="274"/>
      <c r="AW165" s="274"/>
      <c r="AX165" s="274"/>
      <c r="AY165" s="274"/>
      <c r="AZ165" s="274"/>
      <c r="BA165" s="274"/>
      <c r="BB165" s="274"/>
      <c r="BC165" s="274"/>
      <c r="BD165" s="274"/>
      <c r="BE165" s="273"/>
      <c r="BF165" s="275"/>
      <c r="BG165" s="274"/>
      <c r="BH165" s="274"/>
      <c r="BI165" s="274"/>
      <c r="BJ165" s="274"/>
      <c r="BK165" s="274"/>
      <c r="BL165" s="274"/>
      <c r="BM165" s="274"/>
      <c r="BN165" s="274"/>
      <c r="BO165" s="274"/>
      <c r="BP165" s="274"/>
      <c r="BQ165" s="273"/>
      <c r="BR165" s="275"/>
      <c r="BS165" s="274"/>
      <c r="BT165" s="274"/>
      <c r="BU165" s="274"/>
      <c r="BV165" s="274"/>
      <c r="BW165" s="274"/>
      <c r="BX165" s="274"/>
      <c r="BY165" s="274"/>
      <c r="BZ165" s="274"/>
      <c r="CA165" s="274"/>
      <c r="CB165" s="274"/>
      <c r="CC165" s="237">
        <f t="shared" si="91"/>
        <v>0</v>
      </c>
    </row>
    <row r="166" spans="1:81">
      <c r="B166" s="55" t="s">
        <v>313</v>
      </c>
      <c r="C166" s="56" t="s">
        <v>40</v>
      </c>
      <c r="D166" s="71"/>
      <c r="E166" s="276"/>
      <c r="F166" s="229"/>
      <c r="G166" s="169">
        <f>SUM(G167:G172)</f>
        <v>2400000</v>
      </c>
      <c r="H166" s="123">
        <f t="shared" ref="H166:BR166" si="92">SUM(H167:H172)</f>
        <v>0</v>
      </c>
      <c r="I166" s="20">
        <f t="shared" si="92"/>
        <v>0</v>
      </c>
      <c r="J166" s="123">
        <f t="shared" si="92"/>
        <v>0</v>
      </c>
      <c r="K166" s="19">
        <f t="shared" si="92"/>
        <v>0</v>
      </c>
      <c r="L166" s="19">
        <f t="shared" si="92"/>
        <v>0</v>
      </c>
      <c r="M166" s="19">
        <f t="shared" si="92"/>
        <v>0</v>
      </c>
      <c r="N166" s="19">
        <f t="shared" si="92"/>
        <v>0</v>
      </c>
      <c r="O166" s="19">
        <f t="shared" si="92"/>
        <v>0</v>
      </c>
      <c r="P166" s="19">
        <f t="shared" si="92"/>
        <v>0</v>
      </c>
      <c r="Q166" s="19">
        <f t="shared" si="92"/>
        <v>0</v>
      </c>
      <c r="R166" s="19">
        <f t="shared" si="92"/>
        <v>0</v>
      </c>
      <c r="S166" s="19">
        <f t="shared" si="92"/>
        <v>0</v>
      </c>
      <c r="T166" s="19">
        <f t="shared" si="92"/>
        <v>0</v>
      </c>
      <c r="U166" s="20">
        <f t="shared" si="92"/>
        <v>0</v>
      </c>
      <c r="V166" s="21">
        <f t="shared" si="92"/>
        <v>0</v>
      </c>
      <c r="W166" s="19">
        <f t="shared" si="92"/>
        <v>0</v>
      </c>
      <c r="X166" s="19">
        <f t="shared" si="92"/>
        <v>0</v>
      </c>
      <c r="Y166" s="19">
        <f t="shared" si="92"/>
        <v>0</v>
      </c>
      <c r="Z166" s="19">
        <f t="shared" si="92"/>
        <v>0</v>
      </c>
      <c r="AA166" s="19">
        <f t="shared" si="92"/>
        <v>0</v>
      </c>
      <c r="AB166" s="19">
        <f t="shared" si="92"/>
        <v>0</v>
      </c>
      <c r="AC166" s="19">
        <f t="shared" si="92"/>
        <v>0</v>
      </c>
      <c r="AD166" s="19">
        <f t="shared" si="92"/>
        <v>0</v>
      </c>
      <c r="AE166" s="19">
        <f t="shared" si="92"/>
        <v>0</v>
      </c>
      <c r="AF166" s="19">
        <f t="shared" si="92"/>
        <v>0</v>
      </c>
      <c r="AG166" s="20">
        <f t="shared" si="92"/>
        <v>300000</v>
      </c>
      <c r="AH166" s="21">
        <f t="shared" si="92"/>
        <v>0</v>
      </c>
      <c r="AI166" s="19">
        <f t="shared" si="92"/>
        <v>0</v>
      </c>
      <c r="AJ166" s="19">
        <f t="shared" si="92"/>
        <v>0</v>
      </c>
      <c r="AK166" s="19">
        <f t="shared" si="92"/>
        <v>0</v>
      </c>
      <c r="AL166" s="19">
        <f t="shared" si="92"/>
        <v>0</v>
      </c>
      <c r="AM166" s="19">
        <f t="shared" si="92"/>
        <v>0</v>
      </c>
      <c r="AN166" s="19">
        <f t="shared" si="92"/>
        <v>0</v>
      </c>
      <c r="AO166" s="19">
        <f t="shared" si="92"/>
        <v>0</v>
      </c>
      <c r="AP166" s="19">
        <f t="shared" si="92"/>
        <v>0</v>
      </c>
      <c r="AQ166" s="19">
        <f t="shared" si="92"/>
        <v>0</v>
      </c>
      <c r="AR166" s="19">
        <f t="shared" si="92"/>
        <v>0</v>
      </c>
      <c r="AS166" s="20">
        <f t="shared" si="92"/>
        <v>300000</v>
      </c>
      <c r="AT166" s="21">
        <f t="shared" si="92"/>
        <v>0</v>
      </c>
      <c r="AU166" s="19">
        <f t="shared" si="92"/>
        <v>0</v>
      </c>
      <c r="AV166" s="19">
        <f t="shared" si="92"/>
        <v>0</v>
      </c>
      <c r="AW166" s="19">
        <f t="shared" si="92"/>
        <v>0</v>
      </c>
      <c r="AX166" s="19">
        <f t="shared" si="92"/>
        <v>0</v>
      </c>
      <c r="AY166" s="19">
        <f t="shared" si="92"/>
        <v>0</v>
      </c>
      <c r="AZ166" s="19">
        <f t="shared" si="92"/>
        <v>0</v>
      </c>
      <c r="BA166" s="19">
        <f t="shared" si="92"/>
        <v>0</v>
      </c>
      <c r="BB166" s="19">
        <f t="shared" si="92"/>
        <v>0</v>
      </c>
      <c r="BC166" s="19">
        <f t="shared" si="92"/>
        <v>0</v>
      </c>
      <c r="BD166" s="19">
        <f t="shared" si="92"/>
        <v>0</v>
      </c>
      <c r="BE166" s="20">
        <f t="shared" si="92"/>
        <v>500000</v>
      </c>
      <c r="BF166" s="21">
        <f t="shared" si="92"/>
        <v>0</v>
      </c>
      <c r="BG166" s="19">
        <f t="shared" si="92"/>
        <v>0</v>
      </c>
      <c r="BH166" s="19">
        <f t="shared" si="92"/>
        <v>0</v>
      </c>
      <c r="BI166" s="19">
        <f t="shared" si="92"/>
        <v>0</v>
      </c>
      <c r="BJ166" s="19">
        <f t="shared" si="92"/>
        <v>0</v>
      </c>
      <c r="BK166" s="19">
        <f t="shared" si="92"/>
        <v>0</v>
      </c>
      <c r="BL166" s="19">
        <f t="shared" si="92"/>
        <v>0</v>
      </c>
      <c r="BM166" s="19">
        <f t="shared" si="92"/>
        <v>0</v>
      </c>
      <c r="BN166" s="19">
        <f t="shared" si="92"/>
        <v>0</v>
      </c>
      <c r="BO166" s="19">
        <f t="shared" si="92"/>
        <v>0</v>
      </c>
      <c r="BP166" s="19">
        <f t="shared" si="92"/>
        <v>0</v>
      </c>
      <c r="BQ166" s="20">
        <f t="shared" si="92"/>
        <v>750000</v>
      </c>
      <c r="BR166" s="21">
        <f t="shared" si="92"/>
        <v>0</v>
      </c>
      <c r="BS166" s="19">
        <f t="shared" ref="BS166:CC166" si="93">SUM(BS167:BS172)</f>
        <v>0</v>
      </c>
      <c r="BT166" s="19">
        <f t="shared" si="93"/>
        <v>0</v>
      </c>
      <c r="BU166" s="19">
        <f t="shared" si="93"/>
        <v>0</v>
      </c>
      <c r="BV166" s="19">
        <f t="shared" si="93"/>
        <v>0</v>
      </c>
      <c r="BW166" s="19">
        <f t="shared" si="93"/>
        <v>0</v>
      </c>
      <c r="BX166" s="19">
        <f t="shared" si="93"/>
        <v>0</v>
      </c>
      <c r="BY166" s="19">
        <f t="shared" si="93"/>
        <v>0</v>
      </c>
      <c r="BZ166" s="19">
        <f t="shared" si="93"/>
        <v>0</v>
      </c>
      <c r="CA166" s="19">
        <f t="shared" si="93"/>
        <v>0</v>
      </c>
      <c r="CB166" s="19">
        <f t="shared" si="93"/>
        <v>0</v>
      </c>
      <c r="CC166" s="20">
        <f t="shared" si="93"/>
        <v>550000</v>
      </c>
    </row>
    <row r="167" spans="1:81" ht="30" customHeight="1">
      <c r="A167" s="17"/>
      <c r="B167" s="61" t="s">
        <v>314</v>
      </c>
      <c r="C167" s="66" t="str">
        <f>"Provision for the Installation and Upgrade of Toll System Assets - Provision for the installation and upgrade of Toll System Assets (" &amp; TEXT(F167,"### ###") &amp;")"</f>
        <v>Provision for the Installation and Upgrade of Toll System Assets - Provision for the installation and upgrade of Toll System Assets (1 500 000)</v>
      </c>
      <c r="D167" s="74" t="s">
        <v>156</v>
      </c>
      <c r="E167" s="72">
        <v>1</v>
      </c>
      <c r="F167" s="250">
        <v>1500000</v>
      </c>
      <c r="G167" s="152">
        <f t="shared" ref="G167:G172" si="94">+E167*F167</f>
        <v>1500000</v>
      </c>
      <c r="H167" s="120"/>
      <c r="I167" s="13"/>
      <c r="J167" s="120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3"/>
      <c r="V167" s="14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3">
        <f>$G167/5</f>
        <v>300000</v>
      </c>
      <c r="AH167" s="14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3">
        <f>$G167/5</f>
        <v>300000</v>
      </c>
      <c r="AT167" s="14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3">
        <f>$G167/5</f>
        <v>300000</v>
      </c>
      <c r="BF167" s="14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3">
        <f>$G167/5</f>
        <v>300000</v>
      </c>
      <c r="BR167" s="14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237">
        <f t="shared" ref="CC167:CC172" si="95">G167-SUM(H167:CB167)</f>
        <v>300000</v>
      </c>
    </row>
    <row r="168" spans="1:81" ht="28" customHeight="1">
      <c r="A168" s="142"/>
      <c r="B168" s="63" t="s">
        <v>315</v>
      </c>
      <c r="C168" s="65" t="str">
        <f>"Provision for the Installation and Upgrade of Toll System Assets - Overhead charges and profit in respect of B-6003a (" &amp; TEXT(F168,"###%") &amp; ")"</f>
        <v>Provision for the Installation and Upgrade of Toll System Assets - Overhead charges and profit in respect of B-6003a (%)</v>
      </c>
      <c r="D168" s="75" t="s">
        <v>158</v>
      </c>
      <c r="E168" s="246">
        <f>+F167</f>
        <v>1500000</v>
      </c>
      <c r="F168" s="219"/>
      <c r="G168" s="277">
        <f t="shared" si="94"/>
        <v>0</v>
      </c>
      <c r="H168" s="231"/>
      <c r="I168" s="232"/>
      <c r="J168" s="231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32"/>
      <c r="V168" s="248"/>
      <c r="W168" s="247"/>
      <c r="X168" s="247"/>
      <c r="Y168" s="247"/>
      <c r="Z168" s="247"/>
      <c r="AA168" s="247"/>
      <c r="AB168" s="247"/>
      <c r="AC168" s="247"/>
      <c r="AD168" s="247"/>
      <c r="AE168" s="247"/>
      <c r="AF168" s="247"/>
      <c r="AG168" s="232">
        <f>$G168/5</f>
        <v>0</v>
      </c>
      <c r="AH168" s="248"/>
      <c r="AI168" s="247"/>
      <c r="AJ168" s="247"/>
      <c r="AK168" s="247"/>
      <c r="AL168" s="247"/>
      <c r="AM168" s="247"/>
      <c r="AN168" s="247"/>
      <c r="AO168" s="247"/>
      <c r="AP168" s="247"/>
      <c r="AQ168" s="247"/>
      <c r="AR168" s="247"/>
      <c r="AS168" s="232">
        <f>$G168/5</f>
        <v>0</v>
      </c>
      <c r="AT168" s="248"/>
      <c r="AU168" s="247"/>
      <c r="AV168" s="247"/>
      <c r="AW168" s="247"/>
      <c r="AX168" s="247"/>
      <c r="AY168" s="247"/>
      <c r="AZ168" s="247"/>
      <c r="BA168" s="247"/>
      <c r="BB168" s="247"/>
      <c r="BC168" s="247"/>
      <c r="BD168" s="247"/>
      <c r="BE168" s="232">
        <f>$G168/5</f>
        <v>0</v>
      </c>
      <c r="BF168" s="248"/>
      <c r="BG168" s="247"/>
      <c r="BH168" s="247"/>
      <c r="BI168" s="247"/>
      <c r="BJ168" s="247"/>
      <c r="BK168" s="247"/>
      <c r="BL168" s="247"/>
      <c r="BM168" s="247"/>
      <c r="BN168" s="247"/>
      <c r="BO168" s="247"/>
      <c r="BP168" s="247"/>
      <c r="BQ168" s="232">
        <f>$G168/5</f>
        <v>0</v>
      </c>
      <c r="BR168" s="248"/>
      <c r="BS168" s="247"/>
      <c r="BT168" s="247"/>
      <c r="BU168" s="247"/>
      <c r="BV168" s="247"/>
      <c r="BW168" s="247"/>
      <c r="BX168" s="247"/>
      <c r="BY168" s="247"/>
      <c r="BZ168" s="247"/>
      <c r="CA168" s="247"/>
      <c r="CB168" s="247"/>
      <c r="CC168" s="237">
        <f t="shared" si="95"/>
        <v>0</v>
      </c>
    </row>
    <row r="169" spans="1:81">
      <c r="A169" s="17"/>
      <c r="B169" s="61" t="s">
        <v>317</v>
      </c>
      <c r="C169" s="308" t="str">
        <f>"Provision for an EMVCO card reader system, over and above B-3014 - Provisional Sum ("&amp; TEXT(F169,"### ###") &amp;")"</f>
        <v>Provision for an EMVCO card reader system, over and above B-3014 - Provisional Sum (400 000)</v>
      </c>
      <c r="D169" s="74" t="s">
        <v>156</v>
      </c>
      <c r="E169" s="278">
        <v>1</v>
      </c>
      <c r="F169" s="250">
        <v>400000</v>
      </c>
      <c r="G169" s="152">
        <f t="shared" si="94"/>
        <v>400000</v>
      </c>
      <c r="H169" s="120"/>
      <c r="I169" s="13"/>
      <c r="J169" s="120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3"/>
      <c r="V169" s="14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3"/>
      <c r="AH169" s="14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3"/>
      <c r="AT169" s="14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3">
        <f>$G169/2</f>
        <v>200000</v>
      </c>
      <c r="BF169" s="14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3">
        <f>$G169/2</f>
        <v>200000</v>
      </c>
      <c r="BR169" s="14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237">
        <f t="shared" si="95"/>
        <v>0</v>
      </c>
    </row>
    <row r="170" spans="1:81" ht="24" customHeight="1">
      <c r="A170" s="142"/>
      <c r="B170" s="63" t="s">
        <v>318</v>
      </c>
      <c r="C170" s="309" t="str">
        <f>"Provision for an EMVCO card reader system, over and above B-3014 - Overhead charges and Profit in respect of B-6009a ("&amp; TEXT(F170,"###%") &amp; ")"</f>
        <v>Provision for an EMVCO card reader system, over and above B-3014 - Overhead charges and Profit in respect of B-6009a (%)</v>
      </c>
      <c r="D170" s="75" t="s">
        <v>158</v>
      </c>
      <c r="E170" s="246">
        <f>+F169</f>
        <v>400000</v>
      </c>
      <c r="F170" s="219"/>
      <c r="G170" s="277">
        <f t="shared" si="94"/>
        <v>0</v>
      </c>
      <c r="H170" s="231"/>
      <c r="I170" s="232"/>
      <c r="J170" s="231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32"/>
      <c r="V170" s="248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32"/>
      <c r="AH170" s="248"/>
      <c r="AI170" s="247"/>
      <c r="AJ170" s="247"/>
      <c r="AK170" s="247"/>
      <c r="AL170" s="247"/>
      <c r="AM170" s="247"/>
      <c r="AN170" s="247"/>
      <c r="AO170" s="247"/>
      <c r="AP170" s="247"/>
      <c r="AQ170" s="247"/>
      <c r="AR170" s="247"/>
      <c r="AS170" s="232"/>
      <c r="AT170" s="248"/>
      <c r="AU170" s="247"/>
      <c r="AV170" s="247"/>
      <c r="AW170" s="247"/>
      <c r="AX170" s="247"/>
      <c r="AY170" s="247"/>
      <c r="AZ170" s="247"/>
      <c r="BA170" s="247"/>
      <c r="BB170" s="247"/>
      <c r="BC170" s="247"/>
      <c r="BD170" s="247"/>
      <c r="BE170" s="232">
        <f>$G170/2</f>
        <v>0</v>
      </c>
      <c r="BF170" s="248"/>
      <c r="BG170" s="247"/>
      <c r="BH170" s="247"/>
      <c r="BI170" s="247"/>
      <c r="BJ170" s="247"/>
      <c r="BK170" s="247"/>
      <c r="BL170" s="247"/>
      <c r="BM170" s="247"/>
      <c r="BN170" s="247"/>
      <c r="BO170" s="247"/>
      <c r="BP170" s="247"/>
      <c r="BQ170" s="232">
        <f>$G170/2</f>
        <v>0</v>
      </c>
      <c r="BR170" s="248"/>
      <c r="BS170" s="247"/>
      <c r="BT170" s="247"/>
      <c r="BU170" s="247"/>
      <c r="BV170" s="247"/>
      <c r="BW170" s="247"/>
      <c r="BX170" s="247"/>
      <c r="BY170" s="247"/>
      <c r="BZ170" s="247"/>
      <c r="CA170" s="247"/>
      <c r="CB170" s="247"/>
      <c r="CC170" s="237">
        <f t="shared" si="95"/>
        <v>0</v>
      </c>
    </row>
    <row r="171" spans="1:81" ht="30">
      <c r="A171" s="17"/>
      <c r="B171" s="61" t="s">
        <v>320</v>
      </c>
      <c r="C171" s="66" t="str">
        <f>"Provision for the design, modification, development, integration and installation to enable the Toll System to interface with to the Employer's MIS - Provisional Sum ("&amp; TEXT(G171,"# ### ###") &amp;")"</f>
        <v>Provision for the design, modification, development, integration and installation to enable the Toll System to interface with to the Employer's MIS - Provisional Sum (500 000)</v>
      </c>
      <c r="D171" s="74" t="s">
        <v>156</v>
      </c>
      <c r="E171" s="278">
        <v>1</v>
      </c>
      <c r="F171" s="250">
        <v>500000</v>
      </c>
      <c r="G171" s="152">
        <f t="shared" si="94"/>
        <v>500000</v>
      </c>
      <c r="H171" s="120"/>
      <c r="I171" s="13"/>
      <c r="J171" s="120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3"/>
      <c r="V171" s="14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3"/>
      <c r="AH171" s="14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3"/>
      <c r="AT171" s="14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3"/>
      <c r="BF171" s="14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3">
        <f>$G171/2</f>
        <v>250000</v>
      </c>
      <c r="BR171" s="14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237">
        <f t="shared" si="95"/>
        <v>250000</v>
      </c>
    </row>
    <row r="172" spans="1:81">
      <c r="A172" s="141"/>
      <c r="B172" s="279" t="s">
        <v>321</v>
      </c>
      <c r="C172" s="65" t="str">
        <f>"Provision for the interface to the SANRAL MIS - Overhead charges and Profit in respect of B-6010a ("&amp; TEXT(F172,"###%") &amp; ")"</f>
        <v>Provision for the interface to the SANRAL MIS - Overhead charges and Profit in respect of B-6010a (%)</v>
      </c>
      <c r="D172" s="75" t="s">
        <v>158</v>
      </c>
      <c r="E172" s="246">
        <f>+F171</f>
        <v>500000</v>
      </c>
      <c r="F172" s="219"/>
      <c r="G172" s="277">
        <f t="shared" si="94"/>
        <v>0</v>
      </c>
      <c r="H172" s="235"/>
      <c r="I172" s="237"/>
      <c r="J172" s="235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13"/>
      <c r="V172" s="238"/>
      <c r="W172" s="236"/>
      <c r="X172" s="236"/>
      <c r="Y172" s="236"/>
      <c r="Z172" s="236"/>
      <c r="AA172" s="236"/>
      <c r="AB172" s="12"/>
      <c r="AC172" s="12"/>
      <c r="AD172" s="236"/>
      <c r="AE172" s="236"/>
      <c r="AF172" s="12"/>
      <c r="AG172" s="13"/>
      <c r="AH172" s="14"/>
      <c r="AI172" s="236"/>
      <c r="AJ172" s="236"/>
      <c r="AK172" s="236"/>
      <c r="AL172" s="236"/>
      <c r="AM172" s="236"/>
      <c r="AN172" s="236"/>
      <c r="AO172" s="236"/>
      <c r="AP172" s="236"/>
      <c r="AQ172" s="236"/>
      <c r="AR172" s="236"/>
      <c r="AS172" s="237"/>
      <c r="AT172" s="14"/>
      <c r="AU172" s="236"/>
      <c r="AV172" s="236"/>
      <c r="AW172" s="236"/>
      <c r="AX172" s="236"/>
      <c r="AY172" s="236"/>
      <c r="AZ172" s="236"/>
      <c r="BA172" s="236"/>
      <c r="BB172" s="236"/>
      <c r="BC172" s="236"/>
      <c r="BD172" s="236"/>
      <c r="BE172" s="237"/>
      <c r="BF172" s="14"/>
      <c r="BG172" s="236"/>
      <c r="BH172" s="236"/>
      <c r="BI172" s="236"/>
      <c r="BJ172" s="236"/>
      <c r="BK172" s="236"/>
      <c r="BL172" s="236"/>
      <c r="BM172" s="236"/>
      <c r="BN172" s="236"/>
      <c r="BO172" s="236"/>
      <c r="BP172" s="236"/>
      <c r="BQ172" s="232">
        <f>$G172/2</f>
        <v>0</v>
      </c>
      <c r="BR172" s="14"/>
      <c r="BS172" s="236"/>
      <c r="BT172" s="236"/>
      <c r="BU172" s="236"/>
      <c r="BV172" s="236"/>
      <c r="BW172" s="236"/>
      <c r="BX172" s="236"/>
      <c r="BY172" s="236"/>
      <c r="BZ172" s="236"/>
      <c r="CA172" s="236"/>
      <c r="CB172" s="236"/>
      <c r="CC172" s="237">
        <f t="shared" si="95"/>
        <v>0</v>
      </c>
    </row>
    <row r="173" spans="1:81">
      <c r="B173" s="30"/>
      <c r="C173" s="31"/>
      <c r="D173" s="76"/>
      <c r="E173" s="76"/>
      <c r="F173" s="76"/>
      <c r="G173" s="171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</row>
    <row r="174" spans="1:81">
      <c r="B174" s="53" t="s">
        <v>323</v>
      </c>
      <c r="C174" s="54" t="s">
        <v>324</v>
      </c>
      <c r="D174" s="70"/>
      <c r="E174" s="70"/>
      <c r="F174" s="228"/>
      <c r="G174" s="168">
        <f>SUM(G175:G207)</f>
        <v>1000000</v>
      </c>
      <c r="H174" s="130">
        <f t="shared" ref="H174:AL174" si="96">SUM(H175:H207)</f>
        <v>0</v>
      </c>
      <c r="I174" s="26">
        <f t="shared" si="96"/>
        <v>0</v>
      </c>
      <c r="J174" s="130">
        <f t="shared" si="96"/>
        <v>0</v>
      </c>
      <c r="K174" s="25">
        <f t="shared" si="96"/>
        <v>0</v>
      </c>
      <c r="L174" s="25">
        <f t="shared" si="96"/>
        <v>0</v>
      </c>
      <c r="M174" s="25">
        <f t="shared" si="96"/>
        <v>0</v>
      </c>
      <c r="N174" s="25">
        <f t="shared" si="96"/>
        <v>0</v>
      </c>
      <c r="O174" s="25">
        <f t="shared" si="96"/>
        <v>0</v>
      </c>
      <c r="P174" s="25">
        <f t="shared" si="96"/>
        <v>0</v>
      </c>
      <c r="Q174" s="25">
        <f t="shared" si="96"/>
        <v>0</v>
      </c>
      <c r="R174" s="25">
        <f t="shared" si="96"/>
        <v>0</v>
      </c>
      <c r="S174" s="25">
        <f t="shared" si="96"/>
        <v>0</v>
      </c>
      <c r="T174" s="25">
        <f t="shared" si="96"/>
        <v>0</v>
      </c>
      <c r="U174" s="26">
        <f t="shared" si="96"/>
        <v>166666.68</v>
      </c>
      <c r="V174" s="27">
        <f t="shared" si="96"/>
        <v>0</v>
      </c>
      <c r="W174" s="25">
        <f t="shared" si="96"/>
        <v>0</v>
      </c>
      <c r="X174" s="25">
        <f t="shared" si="96"/>
        <v>0</v>
      </c>
      <c r="Y174" s="25">
        <f t="shared" si="96"/>
        <v>0</v>
      </c>
      <c r="Z174" s="25">
        <f t="shared" si="96"/>
        <v>0</v>
      </c>
      <c r="AA174" s="25">
        <f t="shared" si="96"/>
        <v>0</v>
      </c>
      <c r="AB174" s="25">
        <f t="shared" si="96"/>
        <v>0</v>
      </c>
      <c r="AC174" s="25">
        <f t="shared" si="96"/>
        <v>0</v>
      </c>
      <c r="AD174" s="25">
        <f t="shared" si="96"/>
        <v>0</v>
      </c>
      <c r="AE174" s="25">
        <f t="shared" si="96"/>
        <v>0</v>
      </c>
      <c r="AF174" s="25">
        <f t="shared" si="96"/>
        <v>0</v>
      </c>
      <c r="AG174" s="26">
        <f t="shared" si="96"/>
        <v>166666.68</v>
      </c>
      <c r="AH174" s="27">
        <f t="shared" si="96"/>
        <v>0</v>
      </c>
      <c r="AI174" s="25">
        <f t="shared" si="96"/>
        <v>0</v>
      </c>
      <c r="AJ174" s="25">
        <f t="shared" si="96"/>
        <v>0</v>
      </c>
      <c r="AK174" s="25">
        <f t="shared" si="96"/>
        <v>0</v>
      </c>
      <c r="AL174" s="25">
        <f t="shared" si="96"/>
        <v>0</v>
      </c>
      <c r="AM174" s="25">
        <f t="shared" ref="AM174:CC174" si="97">SUM(AM175:AM207)</f>
        <v>0</v>
      </c>
      <c r="AN174" s="25">
        <f t="shared" si="97"/>
        <v>0</v>
      </c>
      <c r="AO174" s="25">
        <f t="shared" si="97"/>
        <v>0</v>
      </c>
      <c r="AP174" s="25">
        <f t="shared" si="97"/>
        <v>0</v>
      </c>
      <c r="AQ174" s="25">
        <f t="shared" si="97"/>
        <v>0</v>
      </c>
      <c r="AR174" s="25">
        <f t="shared" si="97"/>
        <v>0</v>
      </c>
      <c r="AS174" s="26">
        <f t="shared" si="97"/>
        <v>166666.68</v>
      </c>
      <c r="AT174" s="27">
        <f t="shared" si="97"/>
        <v>0</v>
      </c>
      <c r="AU174" s="25">
        <f t="shared" si="97"/>
        <v>0</v>
      </c>
      <c r="AV174" s="25">
        <f t="shared" si="97"/>
        <v>0</v>
      </c>
      <c r="AW174" s="25">
        <f t="shared" si="97"/>
        <v>0</v>
      </c>
      <c r="AX174" s="25">
        <f t="shared" si="97"/>
        <v>0</v>
      </c>
      <c r="AY174" s="25">
        <f t="shared" si="97"/>
        <v>0</v>
      </c>
      <c r="AZ174" s="25">
        <f t="shared" si="97"/>
        <v>0</v>
      </c>
      <c r="BA174" s="25">
        <f t="shared" si="97"/>
        <v>0</v>
      </c>
      <c r="BB174" s="25">
        <f t="shared" si="97"/>
        <v>0</v>
      </c>
      <c r="BC174" s="25">
        <f t="shared" si="97"/>
        <v>0</v>
      </c>
      <c r="BD174" s="25">
        <f t="shared" si="97"/>
        <v>0</v>
      </c>
      <c r="BE174" s="26">
        <f t="shared" si="97"/>
        <v>166666.68</v>
      </c>
      <c r="BF174" s="27">
        <f t="shared" si="97"/>
        <v>0</v>
      </c>
      <c r="BG174" s="25">
        <f t="shared" si="97"/>
        <v>0</v>
      </c>
      <c r="BH174" s="25">
        <f t="shared" si="97"/>
        <v>0</v>
      </c>
      <c r="BI174" s="25">
        <f t="shared" si="97"/>
        <v>0</v>
      </c>
      <c r="BJ174" s="25">
        <f t="shared" si="97"/>
        <v>0</v>
      </c>
      <c r="BK174" s="25">
        <f t="shared" si="97"/>
        <v>0</v>
      </c>
      <c r="BL174" s="25">
        <f t="shared" si="97"/>
        <v>0</v>
      </c>
      <c r="BM174" s="25">
        <f t="shared" si="97"/>
        <v>0</v>
      </c>
      <c r="BN174" s="25">
        <f t="shared" si="97"/>
        <v>0</v>
      </c>
      <c r="BO174" s="25">
        <f t="shared" si="97"/>
        <v>0</v>
      </c>
      <c r="BP174" s="25">
        <f t="shared" si="97"/>
        <v>0</v>
      </c>
      <c r="BQ174" s="26">
        <f t="shared" si="97"/>
        <v>166666.68</v>
      </c>
      <c r="BR174" s="27">
        <f t="shared" si="97"/>
        <v>0</v>
      </c>
      <c r="BS174" s="25">
        <f t="shared" si="97"/>
        <v>0</v>
      </c>
      <c r="BT174" s="25">
        <f t="shared" si="97"/>
        <v>0</v>
      </c>
      <c r="BU174" s="25">
        <f t="shared" si="97"/>
        <v>0</v>
      </c>
      <c r="BV174" s="25">
        <f t="shared" si="97"/>
        <v>0</v>
      </c>
      <c r="BW174" s="25">
        <f t="shared" si="97"/>
        <v>0</v>
      </c>
      <c r="BX174" s="25">
        <f t="shared" si="97"/>
        <v>0</v>
      </c>
      <c r="BY174" s="25">
        <f t="shared" si="97"/>
        <v>0</v>
      </c>
      <c r="BZ174" s="25">
        <f t="shared" si="97"/>
        <v>0</v>
      </c>
      <c r="CA174" s="25">
        <f t="shared" si="97"/>
        <v>0</v>
      </c>
      <c r="CB174" s="25">
        <f t="shared" si="97"/>
        <v>0</v>
      </c>
      <c r="CC174" s="26">
        <f t="shared" si="97"/>
        <v>166666.6</v>
      </c>
    </row>
    <row r="175" spans="1:81">
      <c r="B175" s="182" t="s">
        <v>325</v>
      </c>
      <c r="C175" s="183" t="s">
        <v>326</v>
      </c>
      <c r="D175" s="186" t="s">
        <v>327</v>
      </c>
      <c r="E175" s="280">
        <v>1</v>
      </c>
      <c r="F175" s="361">
        <v>600000</v>
      </c>
      <c r="G175" s="152">
        <f>+E175*F175</f>
        <v>600000</v>
      </c>
      <c r="H175" s="120"/>
      <c r="I175" s="13"/>
      <c r="J175" s="272"/>
      <c r="K175" s="274"/>
      <c r="L175" s="274"/>
      <c r="M175" s="274"/>
      <c r="N175" s="274"/>
      <c r="O175" s="274"/>
      <c r="P175" s="274"/>
      <c r="Q175" s="274"/>
      <c r="R175" s="274"/>
      <c r="S175" s="274"/>
      <c r="T175" s="274"/>
      <c r="U175" s="273">
        <f>G175/6</f>
        <v>100000</v>
      </c>
      <c r="V175" s="275"/>
      <c r="W175" s="274"/>
      <c r="X175" s="274"/>
      <c r="Y175" s="274"/>
      <c r="Z175" s="274"/>
      <c r="AA175" s="274"/>
      <c r="AB175" s="274"/>
      <c r="AC175" s="274"/>
      <c r="AD175" s="274"/>
      <c r="AE175" s="274"/>
      <c r="AF175" s="274"/>
      <c r="AG175" s="273">
        <f>G175/6</f>
        <v>100000</v>
      </c>
      <c r="AH175" s="275"/>
      <c r="AI175" s="274"/>
      <c r="AJ175" s="274"/>
      <c r="AK175" s="274"/>
      <c r="AL175" s="274"/>
      <c r="AM175" s="274"/>
      <c r="AN175" s="274"/>
      <c r="AO175" s="274"/>
      <c r="AP175" s="274"/>
      <c r="AQ175" s="274"/>
      <c r="AR175" s="274"/>
      <c r="AS175" s="273">
        <f>G175/6</f>
        <v>100000</v>
      </c>
      <c r="AT175" s="275"/>
      <c r="AU175" s="274"/>
      <c r="AV175" s="274"/>
      <c r="AW175" s="274"/>
      <c r="AX175" s="274"/>
      <c r="AY175" s="274"/>
      <c r="AZ175" s="274"/>
      <c r="BA175" s="274"/>
      <c r="BB175" s="274"/>
      <c r="BC175" s="274"/>
      <c r="BD175" s="274"/>
      <c r="BE175" s="273">
        <f>G175/6</f>
        <v>100000</v>
      </c>
      <c r="BF175" s="275"/>
      <c r="BG175" s="274"/>
      <c r="BH175" s="274"/>
      <c r="BI175" s="274"/>
      <c r="BJ175" s="274"/>
      <c r="BK175" s="274"/>
      <c r="BL175" s="274"/>
      <c r="BM175" s="274"/>
      <c r="BN175" s="274"/>
      <c r="BO175" s="274"/>
      <c r="BP175" s="274"/>
      <c r="BQ175" s="273">
        <f>G175/6</f>
        <v>100000</v>
      </c>
      <c r="BR175" s="275"/>
      <c r="BS175" s="274"/>
      <c r="BT175" s="274"/>
      <c r="BU175" s="274"/>
      <c r="BV175" s="274"/>
      <c r="BW175" s="274"/>
      <c r="BX175" s="274"/>
      <c r="BY175" s="274"/>
      <c r="BZ175" s="274"/>
      <c r="CA175" s="274"/>
      <c r="CB175" s="274"/>
      <c r="CC175" s="333">
        <f t="shared" ref="CC175" si="98">G175-SUM(H175:CB175)</f>
        <v>100000</v>
      </c>
    </row>
    <row r="176" spans="1:81">
      <c r="B176" s="180" t="s">
        <v>328</v>
      </c>
      <c r="C176" s="181" t="s">
        <v>329</v>
      </c>
      <c r="D176" s="202"/>
      <c r="E176" s="287"/>
      <c r="F176" s="250"/>
      <c r="G176" s="263"/>
      <c r="H176" s="120"/>
      <c r="I176" s="13"/>
      <c r="J176" s="272"/>
      <c r="K176" s="274"/>
      <c r="L176" s="274"/>
      <c r="M176" s="274"/>
      <c r="N176" s="274"/>
      <c r="O176" s="274"/>
      <c r="P176" s="274"/>
      <c r="Q176" s="274"/>
      <c r="R176" s="274"/>
      <c r="S176" s="274"/>
      <c r="T176" s="274"/>
      <c r="U176" s="273"/>
      <c r="V176" s="272"/>
      <c r="W176" s="274"/>
      <c r="X176" s="274"/>
      <c r="Y176" s="274"/>
      <c r="Z176" s="274"/>
      <c r="AA176" s="274"/>
      <c r="AB176" s="274"/>
      <c r="AC176" s="274"/>
      <c r="AD176" s="274"/>
      <c r="AE176" s="274"/>
      <c r="AF176" s="274"/>
      <c r="AG176" s="273"/>
      <c r="AH176" s="275"/>
      <c r="AI176" s="274"/>
      <c r="AJ176" s="274"/>
      <c r="AK176" s="274"/>
      <c r="AL176" s="274"/>
      <c r="AM176" s="274"/>
      <c r="AN176" s="274"/>
      <c r="AO176" s="274"/>
      <c r="AP176" s="274"/>
      <c r="AQ176" s="274"/>
      <c r="AR176" s="274"/>
      <c r="AS176" s="273"/>
      <c r="AT176" s="275"/>
      <c r="AU176" s="274"/>
      <c r="AV176" s="274"/>
      <c r="AW176" s="274"/>
      <c r="AX176" s="274"/>
      <c r="AY176" s="274"/>
      <c r="AZ176" s="274"/>
      <c r="BA176" s="274"/>
      <c r="BB176" s="274"/>
      <c r="BC176" s="274"/>
      <c r="BD176" s="274"/>
      <c r="BE176" s="273"/>
      <c r="BF176" s="275"/>
      <c r="BG176" s="274"/>
      <c r="BH176" s="274"/>
      <c r="BI176" s="274"/>
      <c r="BJ176" s="274"/>
      <c r="BK176" s="274"/>
      <c r="BL176" s="274"/>
      <c r="BM176" s="274"/>
      <c r="BN176" s="274"/>
      <c r="BO176" s="274"/>
      <c r="BP176" s="274"/>
      <c r="BQ176" s="273"/>
      <c r="BR176" s="275"/>
      <c r="BS176" s="274"/>
      <c r="BT176" s="274"/>
      <c r="BU176" s="274"/>
      <c r="BV176" s="274"/>
      <c r="BW176" s="274"/>
      <c r="BX176" s="274"/>
      <c r="BY176" s="274"/>
      <c r="BZ176" s="274"/>
      <c r="CA176" s="274"/>
      <c r="CB176" s="274"/>
      <c r="CC176" s="13"/>
    </row>
    <row r="177" spans="1:81">
      <c r="B177" s="180" t="s">
        <v>331</v>
      </c>
      <c r="C177" s="181" t="s">
        <v>332</v>
      </c>
      <c r="D177" s="202" t="s">
        <v>327</v>
      </c>
      <c r="E177" s="287">
        <v>0</v>
      </c>
      <c r="F177" s="250"/>
      <c r="G177" s="263">
        <f>+E177*F177</f>
        <v>0</v>
      </c>
      <c r="H177" s="120"/>
      <c r="I177" s="13"/>
      <c r="J177" s="272"/>
      <c r="K177" s="274"/>
      <c r="L177" s="274"/>
      <c r="M177" s="274"/>
      <c r="N177" s="274"/>
      <c r="O177" s="274"/>
      <c r="P177" s="274"/>
      <c r="Q177" s="274"/>
      <c r="R177" s="274"/>
      <c r="S177" s="274"/>
      <c r="T177" s="274"/>
      <c r="U177" s="273">
        <f t="shared" ref="U177:U178" si="99">G177/6</f>
        <v>0</v>
      </c>
      <c r="V177" s="275"/>
      <c r="W177" s="274"/>
      <c r="X177" s="274"/>
      <c r="Y177" s="274"/>
      <c r="Z177" s="274"/>
      <c r="AA177" s="274"/>
      <c r="AB177" s="274"/>
      <c r="AC177" s="274"/>
      <c r="AD177" s="274"/>
      <c r="AE177" s="274"/>
      <c r="AF177" s="274"/>
      <c r="AG177" s="273">
        <f t="shared" ref="AG177:AG178" si="100">G177/6</f>
        <v>0</v>
      </c>
      <c r="AH177" s="275"/>
      <c r="AI177" s="274"/>
      <c r="AJ177" s="274"/>
      <c r="AK177" s="274"/>
      <c r="AL177" s="274"/>
      <c r="AM177" s="274"/>
      <c r="AN177" s="274"/>
      <c r="AO177" s="274"/>
      <c r="AP177" s="274"/>
      <c r="AQ177" s="274"/>
      <c r="AR177" s="274"/>
      <c r="AS177" s="273">
        <f t="shared" ref="AS177:AS178" si="101">G177/6</f>
        <v>0</v>
      </c>
      <c r="AT177" s="275"/>
      <c r="AU177" s="274"/>
      <c r="AV177" s="274"/>
      <c r="AW177" s="274"/>
      <c r="AX177" s="274"/>
      <c r="AY177" s="274"/>
      <c r="AZ177" s="274"/>
      <c r="BA177" s="274"/>
      <c r="BB177" s="274"/>
      <c r="BC177" s="274"/>
      <c r="BD177" s="274"/>
      <c r="BE177" s="273">
        <f t="shared" ref="BE177:BE178" si="102">G177/6</f>
        <v>0</v>
      </c>
      <c r="BF177" s="275"/>
      <c r="BG177" s="274"/>
      <c r="BH177" s="274"/>
      <c r="BI177" s="274"/>
      <c r="BJ177" s="274"/>
      <c r="BK177" s="274"/>
      <c r="BL177" s="274"/>
      <c r="BM177" s="274"/>
      <c r="BN177" s="274"/>
      <c r="BO177" s="274"/>
      <c r="BP177" s="274"/>
      <c r="BQ177" s="237"/>
      <c r="BR177" s="275"/>
      <c r="BS177" s="274"/>
      <c r="BT177" s="274"/>
      <c r="BU177" s="274"/>
      <c r="BV177" s="274"/>
      <c r="BW177" s="274"/>
      <c r="BX177" s="274"/>
      <c r="BY177" s="274"/>
      <c r="BZ177" s="274"/>
      <c r="CA177" s="274"/>
      <c r="CB177" s="274"/>
      <c r="CC177" s="237"/>
    </row>
    <row r="178" spans="1:81">
      <c r="B178" s="180" t="s">
        <v>333</v>
      </c>
      <c r="C178" s="181" t="str">
        <f>"Handling cost and profit in respect of sub-item D10.02(a) ("&amp; TEXT(F178,"###%") &amp; ")"</f>
        <v>Handling cost and profit in respect of sub-item D10.02(a) (%)</v>
      </c>
      <c r="D178" s="202" t="s">
        <v>158</v>
      </c>
      <c r="E178" s="287">
        <f>+F177</f>
        <v>0</v>
      </c>
      <c r="F178" s="250"/>
      <c r="G178" s="263">
        <f>+E178*F178</f>
        <v>0</v>
      </c>
      <c r="H178" s="120"/>
      <c r="I178" s="13"/>
      <c r="J178" s="272"/>
      <c r="K178" s="274"/>
      <c r="L178" s="274"/>
      <c r="M178" s="274"/>
      <c r="N178" s="274"/>
      <c r="O178" s="274"/>
      <c r="P178" s="274"/>
      <c r="Q178" s="274"/>
      <c r="R178" s="274"/>
      <c r="S178" s="274"/>
      <c r="T178" s="274"/>
      <c r="U178" s="273">
        <f t="shared" si="99"/>
        <v>0</v>
      </c>
      <c r="V178" s="275"/>
      <c r="W178" s="274"/>
      <c r="X178" s="274"/>
      <c r="Y178" s="274"/>
      <c r="Z178" s="274"/>
      <c r="AA178" s="274"/>
      <c r="AB178" s="274"/>
      <c r="AC178" s="274"/>
      <c r="AD178" s="274"/>
      <c r="AE178" s="274"/>
      <c r="AF178" s="274"/>
      <c r="AG178" s="273">
        <f t="shared" si="100"/>
        <v>0</v>
      </c>
      <c r="AH178" s="275"/>
      <c r="AI178" s="274"/>
      <c r="AJ178" s="274"/>
      <c r="AK178" s="274"/>
      <c r="AL178" s="274"/>
      <c r="AM178" s="274"/>
      <c r="AN178" s="274"/>
      <c r="AO178" s="274"/>
      <c r="AP178" s="274"/>
      <c r="AQ178" s="274"/>
      <c r="AR178" s="274"/>
      <c r="AS178" s="273">
        <f t="shared" si="101"/>
        <v>0</v>
      </c>
      <c r="AT178" s="275"/>
      <c r="AU178" s="274"/>
      <c r="AV178" s="274"/>
      <c r="AW178" s="274"/>
      <c r="AX178" s="274"/>
      <c r="AY178" s="274"/>
      <c r="AZ178" s="274"/>
      <c r="BA178" s="274"/>
      <c r="BB178" s="274"/>
      <c r="BC178" s="274"/>
      <c r="BD178" s="274"/>
      <c r="BE178" s="273">
        <f t="shared" si="102"/>
        <v>0</v>
      </c>
      <c r="BF178" s="275"/>
      <c r="BG178" s="274"/>
      <c r="BH178" s="274"/>
      <c r="BI178" s="274"/>
      <c r="BJ178" s="274"/>
      <c r="BK178" s="274"/>
      <c r="BL178" s="274"/>
      <c r="BM178" s="274"/>
      <c r="BN178" s="274"/>
      <c r="BO178" s="274"/>
      <c r="BP178" s="274"/>
      <c r="BQ178" s="237"/>
      <c r="BR178" s="275"/>
      <c r="BS178" s="274"/>
      <c r="BT178" s="274"/>
      <c r="BU178" s="274"/>
      <c r="BV178" s="274"/>
      <c r="BW178" s="274"/>
      <c r="BX178" s="274"/>
      <c r="BY178" s="274"/>
      <c r="BZ178" s="274"/>
      <c r="CA178" s="274"/>
      <c r="CB178" s="274"/>
      <c r="CC178" s="237"/>
    </row>
    <row r="179" spans="1:81">
      <c r="B179" s="182" t="s">
        <v>335</v>
      </c>
      <c r="C179" s="183" t="s">
        <v>336</v>
      </c>
      <c r="D179" s="186"/>
      <c r="E179" s="281"/>
      <c r="F179" s="230"/>
      <c r="G179" s="122"/>
      <c r="H179" s="120"/>
      <c r="I179" s="13"/>
      <c r="J179" s="272"/>
      <c r="K179" s="274"/>
      <c r="L179" s="274"/>
      <c r="M179" s="274"/>
      <c r="N179" s="274"/>
      <c r="O179" s="274"/>
      <c r="P179" s="274"/>
      <c r="Q179" s="274"/>
      <c r="R179" s="274"/>
      <c r="S179" s="274"/>
      <c r="T179" s="274"/>
      <c r="U179" s="273"/>
      <c r="V179" s="272"/>
      <c r="W179" s="274"/>
      <c r="X179" s="274"/>
      <c r="Y179" s="274"/>
      <c r="Z179" s="274"/>
      <c r="AA179" s="274"/>
      <c r="AB179" s="274"/>
      <c r="AC179" s="274"/>
      <c r="AD179" s="274"/>
      <c r="AE179" s="274"/>
      <c r="AF179" s="274"/>
      <c r="AG179" s="273"/>
      <c r="AH179" s="275"/>
      <c r="AI179" s="274"/>
      <c r="AJ179" s="274"/>
      <c r="AK179" s="274"/>
      <c r="AL179" s="274"/>
      <c r="AM179" s="274"/>
      <c r="AN179" s="274"/>
      <c r="AO179" s="274"/>
      <c r="AP179" s="274"/>
      <c r="AQ179" s="274"/>
      <c r="AR179" s="274"/>
      <c r="AS179" s="273"/>
      <c r="AT179" s="275"/>
      <c r="AU179" s="274"/>
      <c r="AV179" s="274"/>
      <c r="AW179" s="274"/>
      <c r="AX179" s="274"/>
      <c r="AY179" s="274"/>
      <c r="AZ179" s="274"/>
      <c r="BA179" s="274"/>
      <c r="BB179" s="274"/>
      <c r="BC179" s="274"/>
      <c r="BD179" s="274"/>
      <c r="BE179" s="273"/>
      <c r="BF179" s="275"/>
      <c r="BG179" s="274"/>
      <c r="BH179" s="274"/>
      <c r="BI179" s="274"/>
      <c r="BJ179" s="274"/>
      <c r="BK179" s="274"/>
      <c r="BL179" s="274"/>
      <c r="BM179" s="274"/>
      <c r="BN179" s="274"/>
      <c r="BO179" s="274"/>
      <c r="BP179" s="274"/>
      <c r="BQ179" s="273"/>
      <c r="BR179" s="275"/>
      <c r="BS179" s="274"/>
      <c r="BT179" s="274"/>
      <c r="BU179" s="274"/>
      <c r="BV179" s="274"/>
      <c r="BW179" s="274"/>
      <c r="BX179" s="274"/>
      <c r="BY179" s="274"/>
      <c r="BZ179" s="274"/>
      <c r="CA179" s="274"/>
      <c r="CB179" s="274"/>
      <c r="CC179" s="13"/>
    </row>
    <row r="180" spans="1:81">
      <c r="B180" s="182" t="s">
        <v>337</v>
      </c>
      <c r="C180" s="183" t="s">
        <v>338</v>
      </c>
      <c r="D180" s="186"/>
      <c r="E180" s="281"/>
      <c r="F180" s="230"/>
      <c r="G180" s="122"/>
      <c r="H180" s="120"/>
      <c r="I180" s="13"/>
      <c r="J180" s="272"/>
      <c r="K180" s="274"/>
      <c r="L180" s="274"/>
      <c r="M180" s="274"/>
      <c r="N180" s="274"/>
      <c r="O180" s="274"/>
      <c r="P180" s="274"/>
      <c r="Q180" s="274"/>
      <c r="R180" s="274"/>
      <c r="S180" s="274"/>
      <c r="T180" s="274"/>
      <c r="U180" s="273"/>
      <c r="V180" s="272"/>
      <c r="W180" s="274"/>
      <c r="X180" s="274"/>
      <c r="Y180" s="274"/>
      <c r="Z180" s="274"/>
      <c r="AA180" s="274"/>
      <c r="AB180" s="274"/>
      <c r="AC180" s="274"/>
      <c r="AD180" s="274"/>
      <c r="AE180" s="274"/>
      <c r="AF180" s="274"/>
      <c r="AG180" s="273"/>
      <c r="AH180" s="275"/>
      <c r="AI180" s="274"/>
      <c r="AJ180" s="274"/>
      <c r="AK180" s="274"/>
      <c r="AL180" s="274"/>
      <c r="AM180" s="274"/>
      <c r="AN180" s="274"/>
      <c r="AO180" s="274"/>
      <c r="AP180" s="274"/>
      <c r="AQ180" s="274"/>
      <c r="AR180" s="274"/>
      <c r="AS180" s="273"/>
      <c r="AT180" s="275"/>
      <c r="AU180" s="274"/>
      <c r="AV180" s="274"/>
      <c r="AW180" s="274"/>
      <c r="AX180" s="274"/>
      <c r="AY180" s="274"/>
      <c r="AZ180" s="274"/>
      <c r="BA180" s="274"/>
      <c r="BB180" s="274"/>
      <c r="BC180" s="274"/>
      <c r="BD180" s="274"/>
      <c r="BE180" s="273"/>
      <c r="BF180" s="275"/>
      <c r="BG180" s="274"/>
      <c r="BH180" s="274"/>
      <c r="BI180" s="274"/>
      <c r="BJ180" s="274"/>
      <c r="BK180" s="274"/>
      <c r="BL180" s="274"/>
      <c r="BM180" s="274"/>
      <c r="BN180" s="274"/>
      <c r="BO180" s="274"/>
      <c r="BP180" s="274"/>
      <c r="BQ180" s="273"/>
      <c r="BR180" s="275"/>
      <c r="BS180" s="274"/>
      <c r="BT180" s="274"/>
      <c r="BU180" s="274"/>
      <c r="BV180" s="274"/>
      <c r="BW180" s="274"/>
      <c r="BX180" s="274"/>
      <c r="BY180" s="274"/>
      <c r="BZ180" s="274"/>
      <c r="CA180" s="274"/>
      <c r="CB180" s="274"/>
      <c r="CC180" s="13"/>
    </row>
    <row r="181" spans="1:81">
      <c r="A181" s="214" t="s">
        <v>395</v>
      </c>
      <c r="B181" s="182" t="s">
        <v>339</v>
      </c>
      <c r="C181" s="183" t="s">
        <v>340</v>
      </c>
      <c r="D181" s="186" t="s">
        <v>232</v>
      </c>
      <c r="E181" s="278">
        <v>2</v>
      </c>
      <c r="F181" s="306"/>
      <c r="G181" s="152">
        <f>+E181*F181</f>
        <v>0</v>
      </c>
      <c r="H181" s="282"/>
      <c r="I181" s="283"/>
      <c r="J181" s="272"/>
      <c r="K181" s="274"/>
      <c r="L181" s="274"/>
      <c r="M181" s="274"/>
      <c r="N181" s="274"/>
      <c r="O181" s="274"/>
      <c r="P181" s="274"/>
      <c r="Q181" s="274"/>
      <c r="R181" s="274"/>
      <c r="S181" s="274"/>
      <c r="T181" s="274"/>
      <c r="U181" s="273">
        <f>G181/6</f>
        <v>0</v>
      </c>
      <c r="V181" s="275"/>
      <c r="W181" s="274"/>
      <c r="X181" s="274"/>
      <c r="Y181" s="274"/>
      <c r="Z181" s="274"/>
      <c r="AA181" s="274"/>
      <c r="AB181" s="274"/>
      <c r="AC181" s="274"/>
      <c r="AD181" s="274"/>
      <c r="AE181" s="274"/>
      <c r="AF181" s="274"/>
      <c r="AG181" s="273">
        <f>G181/6</f>
        <v>0</v>
      </c>
      <c r="AH181" s="275"/>
      <c r="AI181" s="274"/>
      <c r="AJ181" s="274"/>
      <c r="AK181" s="274"/>
      <c r="AL181" s="274"/>
      <c r="AM181" s="274"/>
      <c r="AN181" s="274"/>
      <c r="AO181" s="274"/>
      <c r="AP181" s="274"/>
      <c r="AQ181" s="274"/>
      <c r="AR181" s="274"/>
      <c r="AS181" s="273">
        <f>G181/6</f>
        <v>0</v>
      </c>
      <c r="AT181" s="275"/>
      <c r="AU181" s="274"/>
      <c r="AV181" s="274"/>
      <c r="AW181" s="274"/>
      <c r="AX181" s="274"/>
      <c r="AY181" s="274"/>
      <c r="AZ181" s="274"/>
      <c r="BA181" s="274"/>
      <c r="BB181" s="274"/>
      <c r="BC181" s="274"/>
      <c r="BD181" s="274"/>
      <c r="BE181" s="273">
        <f>G181/6</f>
        <v>0</v>
      </c>
      <c r="BF181" s="275"/>
      <c r="BG181" s="274"/>
      <c r="BH181" s="274"/>
      <c r="BI181" s="274"/>
      <c r="BJ181" s="274"/>
      <c r="BK181" s="274"/>
      <c r="BL181" s="274"/>
      <c r="BM181" s="274"/>
      <c r="BN181" s="274"/>
      <c r="BO181" s="274"/>
      <c r="BP181" s="274"/>
      <c r="BQ181" s="273">
        <f>G181/6</f>
        <v>0</v>
      </c>
      <c r="BR181" s="275"/>
      <c r="BS181" s="274"/>
      <c r="BT181" s="274"/>
      <c r="BU181" s="274"/>
      <c r="BV181" s="274"/>
      <c r="BW181" s="274"/>
      <c r="BX181" s="274"/>
      <c r="BY181" s="274"/>
      <c r="BZ181" s="274"/>
      <c r="CA181" s="274"/>
      <c r="CB181" s="274"/>
      <c r="CC181" s="13">
        <f t="shared" ref="CC181:CC184" si="103">G181-SUM(H181:CB181)</f>
        <v>0</v>
      </c>
    </row>
    <row r="182" spans="1:81">
      <c r="A182" s="214" t="s">
        <v>395</v>
      </c>
      <c r="B182" s="182" t="s">
        <v>341</v>
      </c>
      <c r="C182" s="183" t="s">
        <v>342</v>
      </c>
      <c r="D182" s="186" t="s">
        <v>232</v>
      </c>
      <c r="E182" s="278">
        <v>1</v>
      </c>
      <c r="F182" s="306"/>
      <c r="G182" s="152">
        <f>+E182*F182</f>
        <v>0</v>
      </c>
      <c r="H182" s="282"/>
      <c r="I182" s="283"/>
      <c r="J182" s="272"/>
      <c r="K182" s="274"/>
      <c r="L182" s="274"/>
      <c r="M182" s="274"/>
      <c r="N182" s="274"/>
      <c r="O182" s="274"/>
      <c r="P182" s="274"/>
      <c r="Q182" s="274"/>
      <c r="R182" s="274"/>
      <c r="S182" s="274"/>
      <c r="T182" s="274"/>
      <c r="U182" s="273">
        <f>G182/6</f>
        <v>0</v>
      </c>
      <c r="V182" s="275"/>
      <c r="W182" s="274"/>
      <c r="X182" s="274"/>
      <c r="Y182" s="274"/>
      <c r="Z182" s="274"/>
      <c r="AA182" s="274"/>
      <c r="AB182" s="274"/>
      <c r="AC182" s="274"/>
      <c r="AD182" s="274"/>
      <c r="AE182" s="274"/>
      <c r="AF182" s="274"/>
      <c r="AG182" s="273">
        <f>G182/6</f>
        <v>0</v>
      </c>
      <c r="AH182" s="275"/>
      <c r="AI182" s="274"/>
      <c r="AJ182" s="274"/>
      <c r="AK182" s="274"/>
      <c r="AL182" s="274"/>
      <c r="AM182" s="274"/>
      <c r="AN182" s="274"/>
      <c r="AO182" s="274"/>
      <c r="AP182" s="274"/>
      <c r="AQ182" s="274"/>
      <c r="AR182" s="274"/>
      <c r="AS182" s="273">
        <f>G182/6</f>
        <v>0</v>
      </c>
      <c r="AT182" s="275"/>
      <c r="AU182" s="274"/>
      <c r="AV182" s="274"/>
      <c r="AW182" s="274"/>
      <c r="AX182" s="274"/>
      <c r="AY182" s="274"/>
      <c r="AZ182" s="274"/>
      <c r="BA182" s="274"/>
      <c r="BB182" s="274"/>
      <c r="BC182" s="274"/>
      <c r="BD182" s="274"/>
      <c r="BE182" s="273">
        <f>G182/6</f>
        <v>0</v>
      </c>
      <c r="BF182" s="275"/>
      <c r="BG182" s="274"/>
      <c r="BH182" s="274"/>
      <c r="BI182" s="274"/>
      <c r="BJ182" s="274"/>
      <c r="BK182" s="274"/>
      <c r="BL182" s="274"/>
      <c r="BM182" s="274"/>
      <c r="BN182" s="274"/>
      <c r="BO182" s="274"/>
      <c r="BP182" s="274"/>
      <c r="BQ182" s="273">
        <f>G182/6</f>
        <v>0</v>
      </c>
      <c r="BR182" s="275"/>
      <c r="BS182" s="274"/>
      <c r="BT182" s="274"/>
      <c r="BU182" s="274"/>
      <c r="BV182" s="274"/>
      <c r="BW182" s="274"/>
      <c r="BX182" s="274"/>
      <c r="BY182" s="274"/>
      <c r="BZ182" s="274"/>
      <c r="CA182" s="274"/>
      <c r="CB182" s="274"/>
      <c r="CC182" s="13">
        <f t="shared" si="103"/>
        <v>0</v>
      </c>
    </row>
    <row r="183" spans="1:81">
      <c r="A183" s="214" t="s">
        <v>395</v>
      </c>
      <c r="B183" s="182" t="s">
        <v>343</v>
      </c>
      <c r="C183" s="183" t="s">
        <v>344</v>
      </c>
      <c r="D183" s="186" t="s">
        <v>232</v>
      </c>
      <c r="E183" s="278">
        <v>1</v>
      </c>
      <c r="F183" s="306"/>
      <c r="G183" s="152">
        <f>+E183*F183</f>
        <v>0</v>
      </c>
      <c r="H183" s="282"/>
      <c r="I183" s="283"/>
      <c r="J183" s="272"/>
      <c r="K183" s="274"/>
      <c r="L183" s="274"/>
      <c r="M183" s="274"/>
      <c r="N183" s="274"/>
      <c r="O183" s="274"/>
      <c r="P183" s="274"/>
      <c r="Q183" s="274"/>
      <c r="R183" s="274"/>
      <c r="S183" s="274"/>
      <c r="T183" s="274"/>
      <c r="U183" s="273">
        <f>G183/6</f>
        <v>0</v>
      </c>
      <c r="V183" s="275"/>
      <c r="W183" s="274"/>
      <c r="X183" s="274"/>
      <c r="Y183" s="274"/>
      <c r="Z183" s="274"/>
      <c r="AA183" s="274"/>
      <c r="AB183" s="274"/>
      <c r="AC183" s="274"/>
      <c r="AD183" s="274"/>
      <c r="AE183" s="274"/>
      <c r="AF183" s="274"/>
      <c r="AG183" s="273">
        <f>G183/6</f>
        <v>0</v>
      </c>
      <c r="AH183" s="275"/>
      <c r="AI183" s="274"/>
      <c r="AJ183" s="274"/>
      <c r="AK183" s="274"/>
      <c r="AL183" s="274"/>
      <c r="AM183" s="274"/>
      <c r="AN183" s="274"/>
      <c r="AO183" s="274"/>
      <c r="AP183" s="274"/>
      <c r="AQ183" s="274"/>
      <c r="AR183" s="274"/>
      <c r="AS183" s="273">
        <f>G183/6</f>
        <v>0</v>
      </c>
      <c r="AT183" s="275"/>
      <c r="AU183" s="274"/>
      <c r="AV183" s="274"/>
      <c r="AW183" s="274"/>
      <c r="AX183" s="274"/>
      <c r="AY183" s="274"/>
      <c r="AZ183" s="274"/>
      <c r="BA183" s="274"/>
      <c r="BB183" s="274"/>
      <c r="BC183" s="274"/>
      <c r="BD183" s="274"/>
      <c r="BE183" s="273">
        <f>G183/6</f>
        <v>0</v>
      </c>
      <c r="BF183" s="275"/>
      <c r="BG183" s="274"/>
      <c r="BH183" s="274"/>
      <c r="BI183" s="274"/>
      <c r="BJ183" s="274"/>
      <c r="BK183" s="274"/>
      <c r="BL183" s="274"/>
      <c r="BM183" s="274"/>
      <c r="BN183" s="274"/>
      <c r="BO183" s="274"/>
      <c r="BP183" s="274"/>
      <c r="BQ183" s="273">
        <f>G183/6</f>
        <v>0</v>
      </c>
      <c r="BR183" s="275"/>
      <c r="BS183" s="274"/>
      <c r="BT183" s="274"/>
      <c r="BU183" s="274"/>
      <c r="BV183" s="274"/>
      <c r="BW183" s="274"/>
      <c r="BX183" s="274"/>
      <c r="BY183" s="274"/>
      <c r="BZ183" s="274"/>
      <c r="CA183" s="274"/>
      <c r="CB183" s="274"/>
      <c r="CC183" s="13">
        <f t="shared" si="103"/>
        <v>0</v>
      </c>
    </row>
    <row r="184" spans="1:81">
      <c r="A184" s="15" t="s">
        <v>395</v>
      </c>
      <c r="B184" s="182" t="s">
        <v>345</v>
      </c>
      <c r="C184" s="183" t="s">
        <v>346</v>
      </c>
      <c r="D184" s="186" t="s">
        <v>232</v>
      </c>
      <c r="E184" s="278">
        <v>1</v>
      </c>
      <c r="F184" s="306"/>
      <c r="G184" s="152">
        <f>+E184*F184</f>
        <v>0</v>
      </c>
      <c r="H184" s="120"/>
      <c r="I184" s="13"/>
      <c r="J184" s="272"/>
      <c r="K184" s="274"/>
      <c r="L184" s="274"/>
      <c r="M184" s="274"/>
      <c r="N184" s="274"/>
      <c r="O184" s="274"/>
      <c r="P184" s="274"/>
      <c r="Q184" s="274"/>
      <c r="R184" s="274"/>
      <c r="S184" s="274"/>
      <c r="T184" s="274"/>
      <c r="U184" s="273">
        <f>G184/6</f>
        <v>0</v>
      </c>
      <c r="V184" s="275"/>
      <c r="W184" s="274"/>
      <c r="X184" s="274"/>
      <c r="Y184" s="274"/>
      <c r="Z184" s="274"/>
      <c r="AA184" s="274"/>
      <c r="AB184" s="274"/>
      <c r="AC184" s="274"/>
      <c r="AD184" s="274"/>
      <c r="AE184" s="274"/>
      <c r="AF184" s="274"/>
      <c r="AG184" s="273">
        <f>G184/6</f>
        <v>0</v>
      </c>
      <c r="AH184" s="275"/>
      <c r="AI184" s="274"/>
      <c r="AJ184" s="274"/>
      <c r="AK184" s="274"/>
      <c r="AL184" s="274"/>
      <c r="AM184" s="274"/>
      <c r="AN184" s="274"/>
      <c r="AO184" s="274"/>
      <c r="AP184" s="274"/>
      <c r="AQ184" s="274"/>
      <c r="AR184" s="274"/>
      <c r="AS184" s="273">
        <f>G184/6</f>
        <v>0</v>
      </c>
      <c r="AT184" s="275"/>
      <c r="AU184" s="274"/>
      <c r="AV184" s="274"/>
      <c r="AW184" s="274"/>
      <c r="AX184" s="274"/>
      <c r="AY184" s="274"/>
      <c r="AZ184" s="274"/>
      <c r="BA184" s="274"/>
      <c r="BB184" s="274"/>
      <c r="BC184" s="274"/>
      <c r="BD184" s="274"/>
      <c r="BE184" s="273">
        <f>G184/6</f>
        <v>0</v>
      </c>
      <c r="BF184" s="275"/>
      <c r="BG184" s="274"/>
      <c r="BH184" s="274"/>
      <c r="BI184" s="274"/>
      <c r="BJ184" s="274"/>
      <c r="BK184" s="274"/>
      <c r="BL184" s="274"/>
      <c r="BM184" s="274"/>
      <c r="BN184" s="274"/>
      <c r="BO184" s="274"/>
      <c r="BP184" s="274"/>
      <c r="BQ184" s="273">
        <f>G184/6</f>
        <v>0</v>
      </c>
      <c r="BR184" s="275"/>
      <c r="BS184" s="274"/>
      <c r="BT184" s="274"/>
      <c r="BU184" s="274"/>
      <c r="BV184" s="274"/>
      <c r="BW184" s="274"/>
      <c r="BX184" s="274"/>
      <c r="BY184" s="274"/>
      <c r="BZ184" s="274"/>
      <c r="CA184" s="274"/>
      <c r="CB184" s="274"/>
      <c r="CC184" s="13">
        <f t="shared" si="103"/>
        <v>0</v>
      </c>
    </row>
    <row r="185" spans="1:81">
      <c r="A185" s="17"/>
      <c r="B185" s="180" t="s">
        <v>347</v>
      </c>
      <c r="C185" s="181" t="s">
        <v>348</v>
      </c>
      <c r="D185" s="202" t="s">
        <v>53</v>
      </c>
      <c r="E185" s="287">
        <v>0</v>
      </c>
      <c r="F185" s="250"/>
      <c r="G185" s="263">
        <f>+SUM(H185:CC185)</f>
        <v>0</v>
      </c>
      <c r="H185" s="120"/>
      <c r="I185" s="13"/>
      <c r="J185" s="288"/>
      <c r="K185" s="289"/>
      <c r="L185" s="289"/>
      <c r="M185" s="289"/>
      <c r="N185" s="289"/>
      <c r="O185" s="289"/>
      <c r="P185" s="289"/>
      <c r="Q185" s="289"/>
      <c r="R185" s="289"/>
      <c r="S185" s="289"/>
      <c r="T185" s="289"/>
      <c r="U185" s="290"/>
      <c r="V185" s="288"/>
      <c r="W185" s="289"/>
      <c r="X185" s="289"/>
      <c r="Y185" s="289"/>
      <c r="Z185" s="289"/>
      <c r="AA185" s="289"/>
      <c r="AB185" s="289"/>
      <c r="AC185" s="289"/>
      <c r="AD185" s="289"/>
      <c r="AE185" s="289"/>
      <c r="AF185" s="289"/>
      <c r="AG185" s="290"/>
      <c r="AH185" s="291"/>
      <c r="AI185" s="289"/>
      <c r="AJ185" s="289"/>
      <c r="AK185" s="289"/>
      <c r="AL185" s="289"/>
      <c r="AM185" s="289"/>
      <c r="AN185" s="289"/>
      <c r="AO185" s="289"/>
      <c r="AP185" s="289"/>
      <c r="AQ185" s="289"/>
      <c r="AR185" s="289"/>
      <c r="AS185" s="290"/>
      <c r="AT185" s="291"/>
      <c r="AU185" s="289"/>
      <c r="AV185" s="289"/>
      <c r="AW185" s="289"/>
      <c r="AX185" s="289"/>
      <c r="AY185" s="289"/>
      <c r="AZ185" s="289"/>
      <c r="BA185" s="289"/>
      <c r="BB185" s="289"/>
      <c r="BC185" s="289"/>
      <c r="BD185" s="289"/>
      <c r="BE185" s="290"/>
      <c r="BF185" s="291"/>
      <c r="BG185" s="289"/>
      <c r="BH185" s="289"/>
      <c r="BI185" s="289"/>
      <c r="BJ185" s="289"/>
      <c r="BK185" s="289"/>
      <c r="BL185" s="289"/>
      <c r="BM185" s="289"/>
      <c r="BN185" s="289"/>
      <c r="BO185" s="289"/>
      <c r="BP185" s="289"/>
      <c r="BQ185" s="290"/>
      <c r="BR185" s="291"/>
      <c r="BS185" s="289"/>
      <c r="BT185" s="289"/>
      <c r="BU185" s="289"/>
      <c r="BV185" s="289"/>
      <c r="BW185" s="289"/>
      <c r="BX185" s="289"/>
      <c r="BY185" s="289"/>
      <c r="BZ185" s="289"/>
      <c r="CA185" s="289"/>
      <c r="CB185" s="289"/>
      <c r="CC185" s="13"/>
    </row>
    <row r="186" spans="1:81">
      <c r="A186" s="17"/>
      <c r="B186" s="61" t="s">
        <v>349</v>
      </c>
      <c r="C186" s="66" t="s">
        <v>350</v>
      </c>
      <c r="D186" s="72"/>
      <c r="E186" s="72"/>
      <c r="F186" s="250"/>
      <c r="G186" s="152"/>
      <c r="H186" s="272"/>
      <c r="I186" s="273"/>
      <c r="J186" s="272"/>
      <c r="K186" s="274"/>
      <c r="L186" s="274"/>
      <c r="M186" s="274"/>
      <c r="N186" s="274"/>
      <c r="O186" s="274"/>
      <c r="P186" s="274"/>
      <c r="Q186" s="274"/>
      <c r="R186" s="274"/>
      <c r="S186" s="274"/>
      <c r="T186" s="274"/>
      <c r="U186" s="273"/>
      <c r="V186" s="272"/>
      <c r="W186" s="274"/>
      <c r="X186" s="274"/>
      <c r="Y186" s="274"/>
      <c r="Z186" s="274"/>
      <c r="AA186" s="274"/>
      <c r="AB186" s="274"/>
      <c r="AC186" s="274"/>
      <c r="AD186" s="274"/>
      <c r="AE186" s="274"/>
      <c r="AF186" s="274"/>
      <c r="AG186" s="273"/>
      <c r="AH186" s="275"/>
      <c r="AI186" s="274"/>
      <c r="AJ186" s="274"/>
      <c r="AK186" s="274"/>
      <c r="AL186" s="274"/>
      <c r="AM186" s="274"/>
      <c r="AN186" s="274"/>
      <c r="AO186" s="274"/>
      <c r="AP186" s="274"/>
      <c r="AQ186" s="274"/>
      <c r="AR186" s="274"/>
      <c r="AS186" s="273"/>
      <c r="AT186" s="275"/>
      <c r="AU186" s="274"/>
      <c r="AV186" s="274"/>
      <c r="AW186" s="274"/>
      <c r="AX186" s="274"/>
      <c r="AY186" s="274"/>
      <c r="AZ186" s="274"/>
      <c r="BA186" s="274"/>
      <c r="BB186" s="274"/>
      <c r="BC186" s="274"/>
      <c r="BD186" s="274"/>
      <c r="BE186" s="273"/>
      <c r="BF186" s="275"/>
      <c r="BG186" s="274"/>
      <c r="BH186" s="274"/>
      <c r="BI186" s="274"/>
      <c r="BJ186" s="274"/>
      <c r="BK186" s="274"/>
      <c r="BL186" s="274"/>
      <c r="BM186" s="274"/>
      <c r="BN186" s="274"/>
      <c r="BO186" s="274"/>
      <c r="BP186" s="274"/>
      <c r="BQ186" s="273"/>
      <c r="BR186" s="275"/>
      <c r="BS186" s="274"/>
      <c r="BT186" s="274"/>
      <c r="BU186" s="274"/>
      <c r="BV186" s="274"/>
      <c r="BW186" s="274"/>
      <c r="BX186" s="274"/>
      <c r="BY186" s="274"/>
      <c r="BZ186" s="274"/>
      <c r="CA186" s="274"/>
      <c r="CB186" s="274"/>
      <c r="CC186" s="13"/>
    </row>
    <row r="187" spans="1:81" ht="30">
      <c r="A187" s="17"/>
      <c r="B187" s="61" t="s">
        <v>351</v>
      </c>
      <c r="C187" s="66" t="s">
        <v>352</v>
      </c>
      <c r="D187" s="72" t="s">
        <v>53</v>
      </c>
      <c r="E187" s="72">
        <v>72</v>
      </c>
      <c r="F187" s="250"/>
      <c r="G187" s="152">
        <f>+SUM(H187:CC187)</f>
        <v>0</v>
      </c>
      <c r="H187" s="272"/>
      <c r="I187" s="273"/>
      <c r="J187" s="299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1"/>
      <c r="V187" s="302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  <c r="AG187" s="301"/>
      <c r="AH187" s="302"/>
      <c r="AI187" s="300"/>
      <c r="AJ187" s="300"/>
      <c r="AK187" s="300"/>
      <c r="AL187" s="300"/>
      <c r="AM187" s="300"/>
      <c r="AN187" s="300"/>
      <c r="AO187" s="300"/>
      <c r="AP187" s="300"/>
      <c r="AQ187" s="300"/>
      <c r="AR187" s="300"/>
      <c r="AS187" s="301"/>
      <c r="AT187" s="302"/>
      <c r="AU187" s="300"/>
      <c r="AV187" s="300"/>
      <c r="AW187" s="300"/>
      <c r="AX187" s="300"/>
      <c r="AY187" s="300"/>
      <c r="AZ187" s="300"/>
      <c r="BA187" s="300"/>
      <c r="BB187" s="300"/>
      <c r="BC187" s="300"/>
      <c r="BD187" s="300"/>
      <c r="BE187" s="301"/>
      <c r="BF187" s="302"/>
      <c r="BG187" s="300"/>
      <c r="BH187" s="300"/>
      <c r="BI187" s="300"/>
      <c r="BJ187" s="300"/>
      <c r="BK187" s="300"/>
      <c r="BL187" s="300"/>
      <c r="BM187" s="300"/>
      <c r="BN187" s="300"/>
      <c r="BO187" s="300"/>
      <c r="BP187" s="300"/>
      <c r="BQ187" s="301"/>
      <c r="BR187" s="302"/>
      <c r="BS187" s="300"/>
      <c r="BT187" s="300"/>
      <c r="BU187" s="300"/>
      <c r="BV187" s="300"/>
      <c r="BW187" s="300"/>
      <c r="BX187" s="300"/>
      <c r="BY187" s="300"/>
      <c r="BZ187" s="300"/>
      <c r="CA187" s="300"/>
      <c r="CB187" s="300"/>
      <c r="CC187" s="301"/>
    </row>
    <row r="188" spans="1:81">
      <c r="B188" s="180" t="s">
        <v>353</v>
      </c>
      <c r="C188" s="181" t="s">
        <v>399</v>
      </c>
      <c r="D188" s="202" t="s">
        <v>355</v>
      </c>
      <c r="E188" s="287">
        <v>0</v>
      </c>
      <c r="F188" s="250"/>
      <c r="G188" s="263">
        <f>+SUM(H188:CC188)</f>
        <v>0</v>
      </c>
      <c r="H188" s="120"/>
      <c r="I188" s="13"/>
      <c r="J188" s="288"/>
      <c r="K188" s="289"/>
      <c r="L188" s="289"/>
      <c r="M188" s="289"/>
      <c r="N188" s="289"/>
      <c r="O188" s="289"/>
      <c r="P188" s="289"/>
      <c r="Q188" s="289"/>
      <c r="R188" s="289"/>
      <c r="S188" s="289"/>
      <c r="T188" s="289"/>
      <c r="U188" s="290"/>
      <c r="V188" s="288"/>
      <c r="W188" s="289"/>
      <c r="X188" s="289"/>
      <c r="Y188" s="289"/>
      <c r="Z188" s="289"/>
      <c r="AA188" s="289"/>
      <c r="AB188" s="289"/>
      <c r="AC188" s="289"/>
      <c r="AD188" s="289"/>
      <c r="AE188" s="289"/>
      <c r="AF188" s="289"/>
      <c r="AG188" s="290"/>
      <c r="AH188" s="291"/>
      <c r="AI188" s="289"/>
      <c r="AJ188" s="289"/>
      <c r="AK188" s="289"/>
      <c r="AL188" s="289"/>
      <c r="AM188" s="289"/>
      <c r="AN188" s="289"/>
      <c r="AO188" s="289"/>
      <c r="AP188" s="289"/>
      <c r="AQ188" s="289"/>
      <c r="AR188" s="289"/>
      <c r="AS188" s="290"/>
      <c r="AT188" s="291"/>
      <c r="AU188" s="289"/>
      <c r="AV188" s="289"/>
      <c r="AW188" s="289"/>
      <c r="AX188" s="289"/>
      <c r="AY188" s="289"/>
      <c r="AZ188" s="289"/>
      <c r="BA188" s="289"/>
      <c r="BB188" s="289"/>
      <c r="BC188" s="289"/>
      <c r="BD188" s="289"/>
      <c r="BE188" s="290"/>
      <c r="BF188" s="291"/>
      <c r="BG188" s="289"/>
      <c r="BH188" s="289"/>
      <c r="BI188" s="289"/>
      <c r="BJ188" s="289"/>
      <c r="BK188" s="289"/>
      <c r="BL188" s="289"/>
      <c r="BM188" s="289"/>
      <c r="BN188" s="289"/>
      <c r="BO188" s="289"/>
      <c r="BP188" s="289"/>
      <c r="BQ188" s="290"/>
      <c r="BR188" s="291"/>
      <c r="BS188" s="289"/>
      <c r="BT188" s="289"/>
      <c r="BU188" s="289"/>
      <c r="BV188" s="289"/>
      <c r="BW188" s="289"/>
      <c r="BX188" s="289"/>
      <c r="BY188" s="289"/>
      <c r="BZ188" s="289"/>
      <c r="CA188" s="289"/>
      <c r="CB188" s="289"/>
      <c r="CC188" s="13"/>
    </row>
    <row r="189" spans="1:81">
      <c r="B189" s="180" t="s">
        <v>356</v>
      </c>
      <c r="C189" s="181" t="s">
        <v>357</v>
      </c>
      <c r="D189" s="202" t="s">
        <v>355</v>
      </c>
      <c r="E189" s="287">
        <v>0</v>
      </c>
      <c r="F189" s="250"/>
      <c r="G189" s="263">
        <f>+SUM(H189:CC189)</f>
        <v>0</v>
      </c>
      <c r="H189" s="120"/>
      <c r="I189" s="13"/>
      <c r="J189" s="288"/>
      <c r="K189" s="289"/>
      <c r="L189" s="289"/>
      <c r="M189" s="289"/>
      <c r="N189" s="289"/>
      <c r="O189" s="289"/>
      <c r="P189" s="289"/>
      <c r="Q189" s="289"/>
      <c r="R189" s="289"/>
      <c r="S189" s="289"/>
      <c r="T189" s="289"/>
      <c r="U189" s="290"/>
      <c r="V189" s="288"/>
      <c r="W189" s="289"/>
      <c r="X189" s="289"/>
      <c r="Y189" s="289"/>
      <c r="Z189" s="289"/>
      <c r="AA189" s="289"/>
      <c r="AB189" s="289"/>
      <c r="AC189" s="289"/>
      <c r="AD189" s="289"/>
      <c r="AE189" s="289"/>
      <c r="AF189" s="289"/>
      <c r="AG189" s="290"/>
      <c r="AH189" s="291"/>
      <c r="AI189" s="289"/>
      <c r="AJ189" s="289"/>
      <c r="AK189" s="289"/>
      <c r="AL189" s="289"/>
      <c r="AM189" s="289"/>
      <c r="AN189" s="289"/>
      <c r="AO189" s="289"/>
      <c r="AP189" s="289"/>
      <c r="AQ189" s="289"/>
      <c r="AR189" s="289"/>
      <c r="AS189" s="290"/>
      <c r="AT189" s="291"/>
      <c r="AU189" s="289"/>
      <c r="AV189" s="289"/>
      <c r="AW189" s="289"/>
      <c r="AX189" s="289"/>
      <c r="AY189" s="289"/>
      <c r="AZ189" s="289"/>
      <c r="BA189" s="289"/>
      <c r="BB189" s="289"/>
      <c r="BC189" s="289"/>
      <c r="BD189" s="289"/>
      <c r="BE189" s="290"/>
      <c r="BF189" s="291"/>
      <c r="BG189" s="289"/>
      <c r="BH189" s="289"/>
      <c r="BI189" s="289"/>
      <c r="BJ189" s="289"/>
      <c r="BK189" s="289"/>
      <c r="BL189" s="289"/>
      <c r="BM189" s="289"/>
      <c r="BN189" s="289"/>
      <c r="BO189" s="289"/>
      <c r="BP189" s="289"/>
      <c r="BQ189" s="290"/>
      <c r="BR189" s="291"/>
      <c r="BS189" s="289"/>
      <c r="BT189" s="289"/>
      <c r="BU189" s="289"/>
      <c r="BV189" s="289"/>
      <c r="BW189" s="289"/>
      <c r="BX189" s="289"/>
      <c r="BY189" s="289"/>
      <c r="BZ189" s="289"/>
      <c r="CA189" s="289"/>
      <c r="CB189" s="289"/>
      <c r="CC189" s="13"/>
    </row>
    <row r="190" spans="1:81">
      <c r="B190" s="180" t="s">
        <v>358</v>
      </c>
      <c r="C190" s="181" t="s">
        <v>359</v>
      </c>
      <c r="D190" s="202"/>
      <c r="E190" s="287"/>
      <c r="F190" s="250"/>
      <c r="G190" s="263"/>
      <c r="H190" s="120"/>
      <c r="I190" s="13"/>
      <c r="J190" s="288"/>
      <c r="K190" s="289"/>
      <c r="L190" s="289"/>
      <c r="M190" s="289"/>
      <c r="N190" s="289"/>
      <c r="O190" s="289"/>
      <c r="P190" s="289"/>
      <c r="Q190" s="289"/>
      <c r="R190" s="289"/>
      <c r="S190" s="289"/>
      <c r="T190" s="289"/>
      <c r="U190" s="290"/>
      <c r="V190" s="288"/>
      <c r="W190" s="289"/>
      <c r="X190" s="289"/>
      <c r="Y190" s="289"/>
      <c r="Z190" s="289"/>
      <c r="AA190" s="289"/>
      <c r="AB190" s="289"/>
      <c r="AC190" s="289"/>
      <c r="AD190" s="289"/>
      <c r="AE190" s="289"/>
      <c r="AF190" s="289"/>
      <c r="AG190" s="290"/>
      <c r="AH190" s="291"/>
      <c r="AI190" s="289"/>
      <c r="AJ190" s="289"/>
      <c r="AK190" s="289"/>
      <c r="AL190" s="289"/>
      <c r="AM190" s="289"/>
      <c r="AN190" s="289"/>
      <c r="AO190" s="289"/>
      <c r="AP190" s="289"/>
      <c r="AQ190" s="289"/>
      <c r="AR190" s="289"/>
      <c r="AS190" s="290"/>
      <c r="AT190" s="291"/>
      <c r="AU190" s="289"/>
      <c r="AV190" s="289"/>
      <c r="AW190" s="289"/>
      <c r="AX190" s="289"/>
      <c r="AY190" s="289"/>
      <c r="AZ190" s="289"/>
      <c r="BA190" s="289"/>
      <c r="BB190" s="289"/>
      <c r="BC190" s="289"/>
      <c r="BD190" s="289"/>
      <c r="BE190" s="290"/>
      <c r="BF190" s="291"/>
      <c r="BG190" s="289"/>
      <c r="BH190" s="289"/>
      <c r="BI190" s="289"/>
      <c r="BJ190" s="289"/>
      <c r="BK190" s="289"/>
      <c r="BL190" s="289"/>
      <c r="BM190" s="289"/>
      <c r="BN190" s="289"/>
      <c r="BO190" s="289"/>
      <c r="BP190" s="289"/>
      <c r="BQ190" s="290"/>
      <c r="BR190" s="291"/>
      <c r="BS190" s="289"/>
      <c r="BT190" s="289"/>
      <c r="BU190" s="289"/>
      <c r="BV190" s="289"/>
      <c r="BW190" s="289"/>
      <c r="BX190" s="289"/>
      <c r="BY190" s="289"/>
      <c r="BZ190" s="289"/>
      <c r="CA190" s="289"/>
      <c r="CB190" s="289"/>
      <c r="CC190" s="13"/>
    </row>
    <row r="191" spans="1:81" ht="30">
      <c r="B191" s="180" t="s">
        <v>360</v>
      </c>
      <c r="C191" s="181" t="s">
        <v>361</v>
      </c>
      <c r="D191" s="202" t="s">
        <v>156</v>
      </c>
      <c r="E191" s="287">
        <v>0</v>
      </c>
      <c r="F191" s="250"/>
      <c r="G191" s="263">
        <f>+E191*F191</f>
        <v>0</v>
      </c>
      <c r="H191" s="120"/>
      <c r="I191" s="13"/>
      <c r="J191" s="288"/>
      <c r="K191" s="289"/>
      <c r="L191" s="289"/>
      <c r="M191" s="289"/>
      <c r="N191" s="289"/>
      <c r="O191" s="289"/>
      <c r="P191" s="289"/>
      <c r="Q191" s="289"/>
      <c r="R191" s="289"/>
      <c r="S191" s="289"/>
      <c r="T191" s="289"/>
      <c r="U191" s="290"/>
      <c r="V191" s="288"/>
      <c r="W191" s="289"/>
      <c r="X191" s="289"/>
      <c r="Y191" s="289"/>
      <c r="Z191" s="289"/>
      <c r="AA191" s="289"/>
      <c r="AB191" s="289"/>
      <c r="AC191" s="289"/>
      <c r="AD191" s="289"/>
      <c r="AE191" s="289"/>
      <c r="AF191" s="289"/>
      <c r="AG191" s="290"/>
      <c r="AH191" s="291"/>
      <c r="AI191" s="289"/>
      <c r="AJ191" s="289"/>
      <c r="AK191" s="289"/>
      <c r="AL191" s="289"/>
      <c r="AM191" s="289"/>
      <c r="AN191" s="289"/>
      <c r="AO191" s="289"/>
      <c r="AP191" s="289"/>
      <c r="AQ191" s="289"/>
      <c r="AR191" s="289"/>
      <c r="AS191" s="290"/>
      <c r="AT191" s="291"/>
      <c r="AU191" s="289"/>
      <c r="AV191" s="289"/>
      <c r="AW191" s="289"/>
      <c r="AX191" s="289"/>
      <c r="AY191" s="289"/>
      <c r="AZ191" s="289"/>
      <c r="BA191" s="289"/>
      <c r="BB191" s="289"/>
      <c r="BC191" s="289"/>
      <c r="BD191" s="289"/>
      <c r="BE191" s="290"/>
      <c r="BF191" s="291"/>
      <c r="BG191" s="289"/>
      <c r="BH191" s="289"/>
      <c r="BI191" s="289"/>
      <c r="BJ191" s="289"/>
      <c r="BK191" s="289"/>
      <c r="BL191" s="289"/>
      <c r="BM191" s="289"/>
      <c r="BN191" s="289"/>
      <c r="BO191" s="289"/>
      <c r="BP191" s="289"/>
      <c r="BQ191" s="290"/>
      <c r="BR191" s="291"/>
      <c r="BS191" s="289"/>
      <c r="BT191" s="289"/>
      <c r="BU191" s="289"/>
      <c r="BV191" s="289"/>
      <c r="BW191" s="289"/>
      <c r="BX191" s="289"/>
      <c r="BY191" s="289"/>
      <c r="BZ191" s="289"/>
      <c r="CA191" s="289"/>
      <c r="CB191" s="289"/>
      <c r="CC191" s="13"/>
    </row>
    <row r="192" spans="1:81">
      <c r="B192" s="180" t="s">
        <v>362</v>
      </c>
      <c r="C192" s="181" t="str">
        <f>"Handling costs and profit in respect of payment associated with subitem D10.05(a). ("&amp; TEXT(F192,"###%") &amp; ")"</f>
        <v>Handling costs and profit in respect of payment associated with subitem D10.05(a). (%)</v>
      </c>
      <c r="D192" s="202" t="s">
        <v>158</v>
      </c>
      <c r="E192" s="287">
        <v>0</v>
      </c>
      <c r="F192" s="250"/>
      <c r="G192" s="263">
        <f>+E192*F192</f>
        <v>0</v>
      </c>
      <c r="H192" s="120"/>
      <c r="I192" s="13"/>
      <c r="J192" s="288"/>
      <c r="K192" s="289"/>
      <c r="L192" s="289"/>
      <c r="M192" s="289"/>
      <c r="N192" s="289"/>
      <c r="O192" s="289"/>
      <c r="P192" s="289"/>
      <c r="Q192" s="289"/>
      <c r="R192" s="289"/>
      <c r="S192" s="289"/>
      <c r="T192" s="289"/>
      <c r="U192" s="290"/>
      <c r="V192" s="288"/>
      <c r="W192" s="289"/>
      <c r="X192" s="289"/>
      <c r="Y192" s="289"/>
      <c r="Z192" s="289"/>
      <c r="AA192" s="289"/>
      <c r="AB192" s="289"/>
      <c r="AC192" s="289"/>
      <c r="AD192" s="289"/>
      <c r="AE192" s="289"/>
      <c r="AF192" s="289"/>
      <c r="AG192" s="290"/>
      <c r="AH192" s="291"/>
      <c r="AI192" s="289"/>
      <c r="AJ192" s="289"/>
      <c r="AK192" s="289"/>
      <c r="AL192" s="289"/>
      <c r="AM192" s="289"/>
      <c r="AN192" s="289"/>
      <c r="AO192" s="289"/>
      <c r="AP192" s="289"/>
      <c r="AQ192" s="289"/>
      <c r="AR192" s="289"/>
      <c r="AS192" s="290"/>
      <c r="AT192" s="291"/>
      <c r="AU192" s="289"/>
      <c r="AV192" s="289"/>
      <c r="AW192" s="289"/>
      <c r="AX192" s="289"/>
      <c r="AY192" s="289"/>
      <c r="AZ192" s="289"/>
      <c r="BA192" s="289"/>
      <c r="BB192" s="289"/>
      <c r="BC192" s="289"/>
      <c r="BD192" s="289"/>
      <c r="BE192" s="290"/>
      <c r="BF192" s="291"/>
      <c r="BG192" s="289"/>
      <c r="BH192" s="289"/>
      <c r="BI192" s="289"/>
      <c r="BJ192" s="289"/>
      <c r="BK192" s="289"/>
      <c r="BL192" s="289"/>
      <c r="BM192" s="289"/>
      <c r="BN192" s="289"/>
      <c r="BO192" s="289"/>
      <c r="BP192" s="289"/>
      <c r="BQ192" s="290"/>
      <c r="BR192" s="291"/>
      <c r="BS192" s="289"/>
      <c r="BT192" s="289"/>
      <c r="BU192" s="289"/>
      <c r="BV192" s="289"/>
      <c r="BW192" s="289"/>
      <c r="BX192" s="289"/>
      <c r="BY192" s="289"/>
      <c r="BZ192" s="289"/>
      <c r="CA192" s="289"/>
      <c r="CB192" s="289"/>
      <c r="CC192" s="13"/>
    </row>
    <row r="193" spans="1:81">
      <c r="A193" s="15" t="s">
        <v>395</v>
      </c>
      <c r="B193" s="180" t="s">
        <v>364</v>
      </c>
      <c r="C193" s="181" t="s">
        <v>365</v>
      </c>
      <c r="D193" s="202" t="s">
        <v>128</v>
      </c>
      <c r="E193" s="287">
        <v>0</v>
      </c>
      <c r="F193" s="250"/>
      <c r="G193" s="263">
        <f>+E193*F193</f>
        <v>0</v>
      </c>
      <c r="H193" s="120"/>
      <c r="I193" s="13"/>
      <c r="J193" s="288"/>
      <c r="K193" s="289"/>
      <c r="L193" s="289"/>
      <c r="M193" s="289"/>
      <c r="N193" s="289"/>
      <c r="O193" s="289"/>
      <c r="P193" s="289"/>
      <c r="Q193" s="289"/>
      <c r="R193" s="289"/>
      <c r="S193" s="289"/>
      <c r="T193" s="289"/>
      <c r="U193" s="290"/>
      <c r="V193" s="288"/>
      <c r="W193" s="289"/>
      <c r="X193" s="289"/>
      <c r="Y193" s="289"/>
      <c r="Z193" s="289"/>
      <c r="AA193" s="289"/>
      <c r="AB193" s="289"/>
      <c r="AC193" s="289"/>
      <c r="AD193" s="289"/>
      <c r="AE193" s="289"/>
      <c r="AF193" s="289"/>
      <c r="AG193" s="290"/>
      <c r="AH193" s="291"/>
      <c r="AI193" s="289"/>
      <c r="AJ193" s="289"/>
      <c r="AK193" s="289"/>
      <c r="AL193" s="289"/>
      <c r="AM193" s="289"/>
      <c r="AN193" s="289"/>
      <c r="AO193" s="289"/>
      <c r="AP193" s="289"/>
      <c r="AQ193" s="289"/>
      <c r="AR193" s="289"/>
      <c r="AS193" s="290"/>
      <c r="AT193" s="291"/>
      <c r="AU193" s="289"/>
      <c r="AV193" s="289"/>
      <c r="AW193" s="289"/>
      <c r="AX193" s="289"/>
      <c r="AY193" s="289"/>
      <c r="AZ193" s="289"/>
      <c r="BA193" s="289"/>
      <c r="BB193" s="289"/>
      <c r="BC193" s="289"/>
      <c r="BD193" s="289"/>
      <c r="BE193" s="290"/>
      <c r="BF193" s="291"/>
      <c r="BG193" s="289"/>
      <c r="BH193" s="289"/>
      <c r="BI193" s="289"/>
      <c r="BJ193" s="289"/>
      <c r="BK193" s="289"/>
      <c r="BL193" s="289"/>
      <c r="BM193" s="289"/>
      <c r="BN193" s="289"/>
      <c r="BO193" s="289"/>
      <c r="BP193" s="289"/>
      <c r="BQ193" s="290"/>
      <c r="BR193" s="291"/>
      <c r="BS193" s="289"/>
      <c r="BT193" s="289"/>
      <c r="BU193" s="289"/>
      <c r="BV193" s="289"/>
      <c r="BW193" s="289"/>
      <c r="BX193" s="289"/>
      <c r="BY193" s="289"/>
      <c r="BZ193" s="289"/>
      <c r="CA193" s="289"/>
      <c r="CB193" s="289"/>
      <c r="CC193" s="13"/>
    </row>
    <row r="194" spans="1:81">
      <c r="A194" s="15" t="s">
        <v>395</v>
      </c>
      <c r="B194" s="180" t="s">
        <v>366</v>
      </c>
      <c r="C194" s="181" t="s">
        <v>367</v>
      </c>
      <c r="D194" s="202" t="s">
        <v>128</v>
      </c>
      <c r="E194" s="287">
        <v>0</v>
      </c>
      <c r="F194" s="250"/>
      <c r="G194" s="263">
        <f>+E194*F194</f>
        <v>0</v>
      </c>
      <c r="H194" s="120"/>
      <c r="I194" s="13"/>
      <c r="J194" s="288"/>
      <c r="K194" s="289"/>
      <c r="L194" s="289"/>
      <c r="M194" s="289"/>
      <c r="N194" s="289"/>
      <c r="O194" s="289"/>
      <c r="P194" s="289"/>
      <c r="Q194" s="289"/>
      <c r="R194" s="289"/>
      <c r="S194" s="289"/>
      <c r="T194" s="289"/>
      <c r="U194" s="290"/>
      <c r="V194" s="288"/>
      <c r="W194" s="289"/>
      <c r="X194" s="289"/>
      <c r="Y194" s="289"/>
      <c r="Z194" s="289"/>
      <c r="AA194" s="289"/>
      <c r="AB194" s="289"/>
      <c r="AC194" s="289"/>
      <c r="AD194" s="289"/>
      <c r="AE194" s="289"/>
      <c r="AF194" s="289"/>
      <c r="AG194" s="290"/>
      <c r="AH194" s="291"/>
      <c r="AI194" s="289"/>
      <c r="AJ194" s="289"/>
      <c r="AK194" s="289"/>
      <c r="AL194" s="289"/>
      <c r="AM194" s="289"/>
      <c r="AN194" s="289"/>
      <c r="AO194" s="289"/>
      <c r="AP194" s="289"/>
      <c r="AQ194" s="289"/>
      <c r="AR194" s="289"/>
      <c r="AS194" s="290"/>
      <c r="AT194" s="291"/>
      <c r="AU194" s="289"/>
      <c r="AV194" s="289"/>
      <c r="AW194" s="289"/>
      <c r="AX194" s="289"/>
      <c r="AY194" s="289"/>
      <c r="AZ194" s="289"/>
      <c r="BA194" s="289"/>
      <c r="BB194" s="289"/>
      <c r="BC194" s="289"/>
      <c r="BD194" s="289"/>
      <c r="BE194" s="290"/>
      <c r="BF194" s="291"/>
      <c r="BG194" s="289"/>
      <c r="BH194" s="289"/>
      <c r="BI194" s="289"/>
      <c r="BJ194" s="289"/>
      <c r="BK194" s="289"/>
      <c r="BL194" s="289"/>
      <c r="BM194" s="289"/>
      <c r="BN194" s="289"/>
      <c r="BO194" s="289"/>
      <c r="BP194" s="289"/>
      <c r="BQ194" s="290"/>
      <c r="BR194" s="291"/>
      <c r="BS194" s="289"/>
      <c r="BT194" s="289"/>
      <c r="BU194" s="289"/>
      <c r="BV194" s="289"/>
      <c r="BW194" s="289"/>
      <c r="BX194" s="289"/>
      <c r="BY194" s="289"/>
      <c r="BZ194" s="289"/>
      <c r="CA194" s="289"/>
      <c r="CB194" s="289"/>
      <c r="CC194" s="13"/>
    </row>
    <row r="195" spans="1:81">
      <c r="B195" s="182" t="s">
        <v>368</v>
      </c>
      <c r="C195" s="183" t="s">
        <v>369</v>
      </c>
      <c r="D195" s="186"/>
      <c r="E195" s="281"/>
      <c r="F195" s="284"/>
      <c r="G195" s="211"/>
      <c r="H195" s="120"/>
      <c r="I195" s="13"/>
      <c r="J195" s="272"/>
      <c r="K195" s="274"/>
      <c r="L195" s="274"/>
      <c r="M195" s="274"/>
      <c r="N195" s="274"/>
      <c r="O195" s="274"/>
      <c r="P195" s="274"/>
      <c r="Q195" s="274"/>
      <c r="R195" s="274"/>
      <c r="S195" s="274"/>
      <c r="T195" s="274"/>
      <c r="U195" s="273"/>
      <c r="V195" s="272"/>
      <c r="W195" s="274"/>
      <c r="X195" s="274"/>
      <c r="Y195" s="274"/>
      <c r="Z195" s="274"/>
      <c r="AA195" s="274"/>
      <c r="AB195" s="274"/>
      <c r="AC195" s="274"/>
      <c r="AD195" s="274"/>
      <c r="AE195" s="274"/>
      <c r="AF195" s="274"/>
      <c r="AG195" s="273"/>
      <c r="AH195" s="275"/>
      <c r="AI195" s="274"/>
      <c r="AJ195" s="274"/>
      <c r="AK195" s="274"/>
      <c r="AL195" s="274"/>
      <c r="AM195" s="274"/>
      <c r="AN195" s="274"/>
      <c r="AO195" s="274"/>
      <c r="AP195" s="274"/>
      <c r="AQ195" s="274"/>
      <c r="AR195" s="274"/>
      <c r="AS195" s="273"/>
      <c r="AT195" s="275"/>
      <c r="AU195" s="274"/>
      <c r="AV195" s="274"/>
      <c r="AW195" s="274"/>
      <c r="AX195" s="274"/>
      <c r="AY195" s="274"/>
      <c r="AZ195" s="274"/>
      <c r="BA195" s="274"/>
      <c r="BB195" s="274"/>
      <c r="BC195" s="274"/>
      <c r="BD195" s="274"/>
      <c r="BE195" s="273"/>
      <c r="BF195" s="275"/>
      <c r="BG195" s="274"/>
      <c r="BH195" s="274"/>
      <c r="BI195" s="274"/>
      <c r="BJ195" s="274"/>
      <c r="BK195" s="274"/>
      <c r="BL195" s="274"/>
      <c r="BM195" s="274"/>
      <c r="BN195" s="274"/>
      <c r="BO195" s="274"/>
      <c r="BP195" s="274"/>
      <c r="BQ195" s="273"/>
      <c r="BR195" s="275"/>
      <c r="BS195" s="274"/>
      <c r="BT195" s="274"/>
      <c r="BU195" s="274"/>
      <c r="BV195" s="274"/>
      <c r="BW195" s="274"/>
      <c r="BX195" s="274"/>
      <c r="BY195" s="274"/>
      <c r="BZ195" s="274"/>
      <c r="CA195" s="274"/>
      <c r="CB195" s="274"/>
      <c r="CC195" s="13"/>
    </row>
    <row r="196" spans="1:81">
      <c r="B196" s="182" t="s">
        <v>370</v>
      </c>
      <c r="C196" s="183" t="s">
        <v>371</v>
      </c>
      <c r="D196" s="186"/>
      <c r="E196" s="281"/>
      <c r="F196" s="284"/>
      <c r="G196" s="211"/>
      <c r="H196" s="120"/>
      <c r="I196" s="13"/>
      <c r="J196" s="272"/>
      <c r="K196" s="274"/>
      <c r="L196" s="274"/>
      <c r="M196" s="274"/>
      <c r="N196" s="274"/>
      <c r="O196" s="274"/>
      <c r="P196" s="274"/>
      <c r="Q196" s="274"/>
      <c r="R196" s="274"/>
      <c r="S196" s="274"/>
      <c r="T196" s="274"/>
      <c r="U196" s="273"/>
      <c r="V196" s="272"/>
      <c r="W196" s="274"/>
      <c r="X196" s="274"/>
      <c r="Y196" s="274"/>
      <c r="Z196" s="274"/>
      <c r="AA196" s="274"/>
      <c r="AB196" s="274"/>
      <c r="AC196" s="274"/>
      <c r="AD196" s="274"/>
      <c r="AE196" s="274"/>
      <c r="AF196" s="274"/>
      <c r="AG196" s="273"/>
      <c r="AH196" s="275"/>
      <c r="AI196" s="274"/>
      <c r="AJ196" s="274"/>
      <c r="AK196" s="274"/>
      <c r="AL196" s="274"/>
      <c r="AM196" s="274"/>
      <c r="AN196" s="274"/>
      <c r="AO196" s="274"/>
      <c r="AP196" s="274"/>
      <c r="AQ196" s="274"/>
      <c r="AR196" s="274"/>
      <c r="AS196" s="273"/>
      <c r="AT196" s="275"/>
      <c r="AU196" s="274"/>
      <c r="AV196" s="274"/>
      <c r="AW196" s="274"/>
      <c r="AX196" s="274"/>
      <c r="AY196" s="274"/>
      <c r="AZ196" s="274"/>
      <c r="BA196" s="274"/>
      <c r="BB196" s="274"/>
      <c r="BC196" s="274"/>
      <c r="BD196" s="274"/>
      <c r="BE196" s="273"/>
      <c r="BF196" s="275"/>
      <c r="BG196" s="274"/>
      <c r="BH196" s="274"/>
      <c r="BI196" s="274"/>
      <c r="BJ196" s="274"/>
      <c r="BK196" s="274"/>
      <c r="BL196" s="274"/>
      <c r="BM196" s="274"/>
      <c r="BN196" s="274"/>
      <c r="BO196" s="274"/>
      <c r="BP196" s="274"/>
      <c r="BQ196" s="273"/>
      <c r="BR196" s="275"/>
      <c r="BS196" s="274"/>
      <c r="BT196" s="274"/>
      <c r="BU196" s="274"/>
      <c r="BV196" s="274"/>
      <c r="BW196" s="274"/>
      <c r="BX196" s="274"/>
      <c r="BY196" s="274"/>
      <c r="BZ196" s="274"/>
      <c r="CA196" s="274"/>
      <c r="CB196" s="274"/>
      <c r="CC196" s="13"/>
    </row>
    <row r="197" spans="1:81">
      <c r="B197" s="180" t="s">
        <v>372</v>
      </c>
      <c r="C197" s="181" t="s">
        <v>373</v>
      </c>
      <c r="D197" s="202" t="s">
        <v>156</v>
      </c>
      <c r="E197" s="287">
        <v>0</v>
      </c>
      <c r="F197" s="250"/>
      <c r="G197" s="263">
        <f>E197*F197</f>
        <v>0</v>
      </c>
      <c r="H197" s="120"/>
      <c r="I197" s="13"/>
      <c r="J197" s="288"/>
      <c r="K197" s="289"/>
      <c r="L197" s="289"/>
      <c r="M197" s="289"/>
      <c r="N197" s="289"/>
      <c r="O197" s="289"/>
      <c r="P197" s="289"/>
      <c r="Q197" s="289"/>
      <c r="R197" s="289"/>
      <c r="S197" s="289"/>
      <c r="T197" s="289"/>
      <c r="U197" s="290"/>
      <c r="V197" s="288"/>
      <c r="W197" s="289"/>
      <c r="X197" s="289"/>
      <c r="Y197" s="289"/>
      <c r="Z197" s="289"/>
      <c r="AA197" s="289"/>
      <c r="AB197" s="289"/>
      <c r="AC197" s="289"/>
      <c r="AD197" s="289"/>
      <c r="AE197" s="289"/>
      <c r="AF197" s="289"/>
      <c r="AG197" s="290"/>
      <c r="AH197" s="291"/>
      <c r="AI197" s="289"/>
      <c r="AJ197" s="289"/>
      <c r="AK197" s="289"/>
      <c r="AL197" s="289"/>
      <c r="AM197" s="289"/>
      <c r="AN197" s="289"/>
      <c r="AO197" s="289"/>
      <c r="AP197" s="289"/>
      <c r="AQ197" s="289"/>
      <c r="AR197" s="289"/>
      <c r="AS197" s="290"/>
      <c r="AT197" s="291"/>
      <c r="AU197" s="289"/>
      <c r="AV197" s="289"/>
      <c r="AW197" s="289"/>
      <c r="AX197" s="289"/>
      <c r="AY197" s="289"/>
      <c r="AZ197" s="289"/>
      <c r="BA197" s="289"/>
      <c r="BB197" s="289"/>
      <c r="BC197" s="289"/>
      <c r="BD197" s="289"/>
      <c r="BE197" s="290"/>
      <c r="BF197" s="291"/>
      <c r="BG197" s="289"/>
      <c r="BH197" s="289"/>
      <c r="BI197" s="289"/>
      <c r="BJ197" s="289"/>
      <c r="BK197" s="289"/>
      <c r="BL197" s="289"/>
      <c r="BM197" s="289"/>
      <c r="BN197" s="289"/>
      <c r="BO197" s="289"/>
      <c r="BP197" s="289"/>
      <c r="BQ197" s="290"/>
      <c r="BR197" s="291"/>
      <c r="BS197" s="289"/>
      <c r="BT197" s="289"/>
      <c r="BU197" s="289"/>
      <c r="BV197" s="289"/>
      <c r="BW197" s="289"/>
      <c r="BX197" s="289"/>
      <c r="BY197" s="289"/>
      <c r="BZ197" s="289"/>
      <c r="CA197" s="289"/>
      <c r="CB197" s="289"/>
      <c r="CC197" s="237"/>
    </row>
    <row r="198" spans="1:81">
      <c r="B198" s="359" t="s">
        <v>374</v>
      </c>
      <c r="C198" s="185" t="s">
        <v>375</v>
      </c>
      <c r="D198" s="187" t="s">
        <v>156</v>
      </c>
      <c r="E198" s="281">
        <v>1</v>
      </c>
      <c r="F198" s="250">
        <v>100000</v>
      </c>
      <c r="G198" s="152">
        <f>+E198*F198</f>
        <v>100000</v>
      </c>
      <c r="H198" s="120"/>
      <c r="I198" s="13"/>
      <c r="J198" s="272"/>
      <c r="K198" s="274"/>
      <c r="L198" s="274"/>
      <c r="M198" s="274"/>
      <c r="N198" s="274"/>
      <c r="O198" s="274"/>
      <c r="P198" s="274"/>
      <c r="Q198" s="274"/>
      <c r="R198" s="274"/>
      <c r="S198" s="274"/>
      <c r="T198" s="274"/>
      <c r="U198" s="273">
        <f t="shared" ref="U198:U201" si="104">G198/6</f>
        <v>16666.669999999998</v>
      </c>
      <c r="V198" s="275"/>
      <c r="W198" s="274"/>
      <c r="X198" s="274"/>
      <c r="Y198" s="274"/>
      <c r="Z198" s="274"/>
      <c r="AA198" s="274"/>
      <c r="AB198" s="274"/>
      <c r="AC198" s="274"/>
      <c r="AD198" s="274"/>
      <c r="AE198" s="274"/>
      <c r="AF198" s="274"/>
      <c r="AG198" s="273">
        <f t="shared" ref="AG198:AG201" si="105">G198/6</f>
        <v>16666.669999999998</v>
      </c>
      <c r="AH198" s="275"/>
      <c r="AI198" s="274"/>
      <c r="AJ198" s="274"/>
      <c r="AK198" s="274"/>
      <c r="AL198" s="274"/>
      <c r="AM198" s="274"/>
      <c r="AN198" s="274"/>
      <c r="AO198" s="274"/>
      <c r="AP198" s="274"/>
      <c r="AQ198" s="274"/>
      <c r="AR198" s="274"/>
      <c r="AS198" s="273">
        <f t="shared" ref="AS198:AS201" si="106">G198/6</f>
        <v>16666.669999999998</v>
      </c>
      <c r="AT198" s="275"/>
      <c r="AU198" s="274"/>
      <c r="AV198" s="274"/>
      <c r="AW198" s="274"/>
      <c r="AX198" s="274"/>
      <c r="AY198" s="274"/>
      <c r="AZ198" s="274"/>
      <c r="BA198" s="274"/>
      <c r="BB198" s="274"/>
      <c r="BC198" s="274"/>
      <c r="BD198" s="274"/>
      <c r="BE198" s="273">
        <f t="shared" ref="BE198:BE201" si="107">G198/6</f>
        <v>16666.669999999998</v>
      </c>
      <c r="BF198" s="275"/>
      <c r="BG198" s="274"/>
      <c r="BH198" s="274"/>
      <c r="BI198" s="274"/>
      <c r="BJ198" s="274"/>
      <c r="BK198" s="274"/>
      <c r="BL198" s="274"/>
      <c r="BM198" s="274"/>
      <c r="BN198" s="274"/>
      <c r="BO198" s="274"/>
      <c r="BP198" s="274"/>
      <c r="BQ198" s="273">
        <f t="shared" ref="BQ198:BQ201" si="108">G198/6</f>
        <v>16666.669999999998</v>
      </c>
      <c r="BR198" s="275"/>
      <c r="BS198" s="274"/>
      <c r="BT198" s="274"/>
      <c r="BU198" s="274"/>
      <c r="BV198" s="274"/>
      <c r="BW198" s="274"/>
      <c r="BX198" s="274"/>
      <c r="BY198" s="274"/>
      <c r="BZ198" s="274"/>
      <c r="CA198" s="274"/>
      <c r="CB198" s="274"/>
      <c r="CC198" s="13">
        <f t="shared" ref="CC198:CC201" si="109">G198-SUM(H198:CB198)</f>
        <v>16666.650000000001</v>
      </c>
    </row>
    <row r="199" spans="1:81">
      <c r="B199" s="360" t="s">
        <v>376</v>
      </c>
      <c r="C199" s="343" t="s">
        <v>377</v>
      </c>
      <c r="D199" s="344" t="s">
        <v>156</v>
      </c>
      <c r="E199" s="345">
        <v>1</v>
      </c>
      <c r="F199" s="250">
        <v>100000</v>
      </c>
      <c r="G199" s="152">
        <f>+E199*F199</f>
        <v>100000</v>
      </c>
      <c r="H199" s="120"/>
      <c r="I199" s="13"/>
      <c r="J199" s="272"/>
      <c r="K199" s="274"/>
      <c r="L199" s="274"/>
      <c r="M199" s="274"/>
      <c r="N199" s="274"/>
      <c r="O199" s="274"/>
      <c r="P199" s="274"/>
      <c r="Q199" s="274"/>
      <c r="R199" s="274"/>
      <c r="S199" s="274"/>
      <c r="T199" s="274"/>
      <c r="U199" s="273">
        <f t="shared" si="104"/>
        <v>16666.669999999998</v>
      </c>
      <c r="V199" s="275"/>
      <c r="W199" s="274"/>
      <c r="X199" s="274"/>
      <c r="Y199" s="274"/>
      <c r="Z199" s="274"/>
      <c r="AA199" s="274"/>
      <c r="AB199" s="274"/>
      <c r="AC199" s="274"/>
      <c r="AD199" s="274"/>
      <c r="AE199" s="274"/>
      <c r="AF199" s="274"/>
      <c r="AG199" s="273">
        <f t="shared" si="105"/>
        <v>16666.669999999998</v>
      </c>
      <c r="AH199" s="275"/>
      <c r="AI199" s="274"/>
      <c r="AJ199" s="274"/>
      <c r="AK199" s="274"/>
      <c r="AL199" s="274"/>
      <c r="AM199" s="274"/>
      <c r="AN199" s="274"/>
      <c r="AO199" s="274"/>
      <c r="AP199" s="274"/>
      <c r="AQ199" s="274"/>
      <c r="AR199" s="274"/>
      <c r="AS199" s="273">
        <f t="shared" si="106"/>
        <v>16666.669999999998</v>
      </c>
      <c r="AT199" s="275"/>
      <c r="AU199" s="274"/>
      <c r="AV199" s="274"/>
      <c r="AW199" s="274"/>
      <c r="AX199" s="274"/>
      <c r="AY199" s="274"/>
      <c r="AZ199" s="274"/>
      <c r="BA199" s="274"/>
      <c r="BB199" s="274"/>
      <c r="BC199" s="274"/>
      <c r="BD199" s="274"/>
      <c r="BE199" s="273">
        <f t="shared" si="107"/>
        <v>16666.669999999998</v>
      </c>
      <c r="BF199" s="275"/>
      <c r="BG199" s="274"/>
      <c r="BH199" s="274"/>
      <c r="BI199" s="274"/>
      <c r="BJ199" s="274"/>
      <c r="BK199" s="274"/>
      <c r="BL199" s="274"/>
      <c r="BM199" s="274"/>
      <c r="BN199" s="274"/>
      <c r="BO199" s="274"/>
      <c r="BP199" s="274"/>
      <c r="BQ199" s="273">
        <f t="shared" si="108"/>
        <v>16666.669999999998</v>
      </c>
      <c r="BR199" s="275"/>
      <c r="BS199" s="274"/>
      <c r="BT199" s="274"/>
      <c r="BU199" s="274"/>
      <c r="BV199" s="274"/>
      <c r="BW199" s="274"/>
      <c r="BX199" s="274"/>
      <c r="BY199" s="274"/>
      <c r="BZ199" s="274"/>
      <c r="CA199" s="274"/>
      <c r="CB199" s="274"/>
      <c r="CC199" s="13">
        <f t="shared" si="109"/>
        <v>16666.650000000001</v>
      </c>
    </row>
    <row r="200" spans="1:81">
      <c r="B200" s="346" t="s">
        <v>378</v>
      </c>
      <c r="C200" s="347" t="s">
        <v>379</v>
      </c>
      <c r="D200" s="348" t="s">
        <v>156</v>
      </c>
      <c r="E200" s="349">
        <v>1</v>
      </c>
      <c r="F200" s="250">
        <v>100000</v>
      </c>
      <c r="G200" s="122">
        <f>+E200*F200</f>
        <v>100000</v>
      </c>
      <c r="H200" s="120"/>
      <c r="I200" s="13"/>
      <c r="J200" s="272"/>
      <c r="K200" s="274"/>
      <c r="L200" s="274"/>
      <c r="M200" s="274"/>
      <c r="N200" s="274"/>
      <c r="O200" s="274"/>
      <c r="P200" s="274"/>
      <c r="Q200" s="274"/>
      <c r="R200" s="274"/>
      <c r="S200" s="274"/>
      <c r="T200" s="274"/>
      <c r="U200" s="273">
        <f t="shared" ref="U200" si="110">G200/6</f>
        <v>16666.669999999998</v>
      </c>
      <c r="V200" s="275"/>
      <c r="W200" s="274"/>
      <c r="X200" s="274"/>
      <c r="Y200" s="274"/>
      <c r="Z200" s="274"/>
      <c r="AA200" s="274"/>
      <c r="AB200" s="274"/>
      <c r="AC200" s="274"/>
      <c r="AD200" s="274"/>
      <c r="AE200" s="274"/>
      <c r="AF200" s="274"/>
      <c r="AG200" s="273">
        <f t="shared" ref="AG200" si="111">G200/6</f>
        <v>16666.669999999998</v>
      </c>
      <c r="AH200" s="275"/>
      <c r="AI200" s="274"/>
      <c r="AJ200" s="274"/>
      <c r="AK200" s="274"/>
      <c r="AL200" s="274"/>
      <c r="AM200" s="274"/>
      <c r="AN200" s="274"/>
      <c r="AO200" s="274"/>
      <c r="AP200" s="274"/>
      <c r="AQ200" s="274"/>
      <c r="AR200" s="274"/>
      <c r="AS200" s="273">
        <f t="shared" ref="AS200" si="112">G200/6</f>
        <v>16666.669999999998</v>
      </c>
      <c r="AT200" s="275"/>
      <c r="AU200" s="274"/>
      <c r="AV200" s="274"/>
      <c r="AW200" s="274"/>
      <c r="AX200" s="274"/>
      <c r="AY200" s="274"/>
      <c r="AZ200" s="274"/>
      <c r="BA200" s="274"/>
      <c r="BB200" s="274"/>
      <c r="BC200" s="274"/>
      <c r="BD200" s="274"/>
      <c r="BE200" s="273">
        <f t="shared" ref="BE200" si="113">G200/6</f>
        <v>16666.669999999998</v>
      </c>
      <c r="BF200" s="275"/>
      <c r="BG200" s="274"/>
      <c r="BH200" s="274"/>
      <c r="BI200" s="274"/>
      <c r="BJ200" s="274"/>
      <c r="BK200" s="274"/>
      <c r="BL200" s="274"/>
      <c r="BM200" s="274"/>
      <c r="BN200" s="274"/>
      <c r="BO200" s="274"/>
      <c r="BP200" s="274"/>
      <c r="BQ200" s="273">
        <f t="shared" ref="BQ200" si="114">G200/6</f>
        <v>16666.669999999998</v>
      </c>
      <c r="BR200" s="275"/>
      <c r="BS200" s="274"/>
      <c r="BT200" s="274"/>
      <c r="BU200" s="274"/>
      <c r="BV200" s="274"/>
      <c r="BW200" s="274"/>
      <c r="BX200" s="274"/>
      <c r="BY200" s="274"/>
      <c r="BZ200" s="274"/>
      <c r="CA200" s="274"/>
      <c r="CB200" s="274"/>
      <c r="CC200" s="13">
        <f t="shared" ref="CC200" si="115">G200-SUM(H200:CB200)</f>
        <v>16666.650000000001</v>
      </c>
    </row>
    <row r="201" spans="1:81">
      <c r="B201" s="334" t="s">
        <v>380</v>
      </c>
      <c r="C201" s="335" t="str">
        <f>"Handling cost and profit in respect of subitems D10.06(a)(i), (ii), and (iii). ("&amp; TEXT(F201,"###%") &amp; ")"</f>
        <v>Handling cost and profit in respect of subitems D10.06(a)(i), (ii), and (iii). (%)</v>
      </c>
      <c r="D201" s="336" t="s">
        <v>158</v>
      </c>
      <c r="E201" s="246">
        <f>SUM(F198:F199)</f>
        <v>200000</v>
      </c>
      <c r="F201" s="219"/>
      <c r="G201" s="337">
        <f>+E201*F201</f>
        <v>0</v>
      </c>
      <c r="H201" s="120"/>
      <c r="I201" s="13"/>
      <c r="J201" s="120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3">
        <f t="shared" si="104"/>
        <v>0</v>
      </c>
      <c r="V201" s="14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3">
        <f t="shared" si="105"/>
        <v>0</v>
      </c>
      <c r="AH201" s="14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3">
        <f t="shared" si="106"/>
        <v>0</v>
      </c>
      <c r="AT201" s="14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3">
        <f t="shared" si="107"/>
        <v>0</v>
      </c>
      <c r="BF201" s="14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3">
        <f t="shared" si="108"/>
        <v>0</v>
      </c>
      <c r="BR201" s="14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3">
        <f t="shared" si="109"/>
        <v>0</v>
      </c>
    </row>
    <row r="202" spans="1:81">
      <c r="B202" s="180" t="s">
        <v>382</v>
      </c>
      <c r="C202" s="181" t="s">
        <v>383</v>
      </c>
      <c r="D202" s="202"/>
      <c r="E202" s="287"/>
      <c r="F202" s="250"/>
      <c r="G202" s="263"/>
      <c r="H202" s="120"/>
      <c r="I202" s="13"/>
      <c r="J202" s="120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3"/>
      <c r="V202" s="120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3"/>
      <c r="AH202" s="14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3"/>
      <c r="AT202" s="14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3"/>
      <c r="BF202" s="14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3"/>
      <c r="BR202" s="14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3"/>
    </row>
    <row r="203" spans="1:81">
      <c r="B203" s="180" t="s">
        <v>384</v>
      </c>
      <c r="C203" s="181" t="s">
        <v>385</v>
      </c>
      <c r="D203" s="202" t="s">
        <v>327</v>
      </c>
      <c r="E203" s="287">
        <v>0</v>
      </c>
      <c r="F203" s="250"/>
      <c r="G203" s="263">
        <f>+E203*F203</f>
        <v>0</v>
      </c>
      <c r="H203" s="120"/>
      <c r="I203" s="13"/>
      <c r="J203" s="120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3">
        <f>G203/6</f>
        <v>0</v>
      </c>
      <c r="V203" s="14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3">
        <f>G203/6</f>
        <v>0</v>
      </c>
      <c r="AH203" s="14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3">
        <f>G203/6</f>
        <v>0</v>
      </c>
      <c r="AT203" s="14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3">
        <f>G203/6</f>
        <v>0</v>
      </c>
      <c r="BF203" s="14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237"/>
      <c r="BR203" s="14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237"/>
    </row>
    <row r="204" spans="1:81">
      <c r="B204" s="180" t="s">
        <v>386</v>
      </c>
      <c r="C204" s="181" t="s">
        <v>387</v>
      </c>
      <c r="D204" s="202" t="s">
        <v>355</v>
      </c>
      <c r="E204" s="287">
        <v>0</v>
      </c>
      <c r="F204" s="250"/>
      <c r="G204" s="263">
        <f>+SUM(H204:CC204)</f>
        <v>0</v>
      </c>
      <c r="H204" s="120"/>
      <c r="I204" s="13"/>
      <c r="J204" s="350"/>
      <c r="K204" s="351"/>
      <c r="L204" s="351"/>
      <c r="M204" s="351"/>
      <c r="N204" s="351"/>
      <c r="O204" s="351"/>
      <c r="P204" s="351"/>
      <c r="Q204" s="351"/>
      <c r="R204" s="351"/>
      <c r="S204" s="351"/>
      <c r="T204" s="351"/>
      <c r="U204" s="352"/>
      <c r="V204" s="350"/>
      <c r="W204" s="351"/>
      <c r="X204" s="351"/>
      <c r="Y204" s="351"/>
      <c r="Z204" s="351"/>
      <c r="AA204" s="351"/>
      <c r="AB204" s="351"/>
      <c r="AC204" s="351"/>
      <c r="AD204" s="351"/>
      <c r="AE204" s="351"/>
      <c r="AF204" s="351"/>
      <c r="AG204" s="352"/>
      <c r="AH204" s="350"/>
      <c r="AI204" s="351"/>
      <c r="AJ204" s="351"/>
      <c r="AK204" s="351"/>
      <c r="AL204" s="351"/>
      <c r="AM204" s="351"/>
      <c r="AN204" s="351"/>
      <c r="AO204" s="351"/>
      <c r="AP204" s="351"/>
      <c r="AQ204" s="351"/>
      <c r="AR204" s="351"/>
      <c r="AS204" s="352"/>
      <c r="AT204" s="350"/>
      <c r="AU204" s="351"/>
      <c r="AV204" s="351"/>
      <c r="AW204" s="351"/>
      <c r="AX204" s="351"/>
      <c r="AY204" s="351"/>
      <c r="AZ204" s="351"/>
      <c r="BA204" s="351"/>
      <c r="BB204" s="351"/>
      <c r="BC204" s="351"/>
      <c r="BD204" s="351"/>
      <c r="BE204" s="352"/>
      <c r="BF204" s="350"/>
      <c r="BG204" s="351"/>
      <c r="BH204" s="351"/>
      <c r="BI204" s="351"/>
      <c r="BJ204" s="351"/>
      <c r="BK204" s="351"/>
      <c r="BL204" s="351"/>
      <c r="BM204" s="351"/>
      <c r="BN204" s="351"/>
      <c r="BO204" s="351"/>
      <c r="BP204" s="351"/>
      <c r="BQ204" s="352"/>
      <c r="BR204" s="350"/>
      <c r="BS204" s="351"/>
      <c r="BT204" s="351"/>
      <c r="BU204" s="351"/>
      <c r="BV204" s="351"/>
      <c r="BW204" s="351"/>
      <c r="BX204" s="351"/>
      <c r="BY204" s="351"/>
      <c r="BZ204" s="351"/>
      <c r="CA204" s="351"/>
      <c r="CB204" s="351"/>
      <c r="CC204" s="352"/>
    </row>
    <row r="205" spans="1:81">
      <c r="B205" s="338" t="s">
        <v>388</v>
      </c>
      <c r="C205" s="339" t="s">
        <v>389</v>
      </c>
      <c r="D205" s="340" t="s">
        <v>327</v>
      </c>
      <c r="E205" s="341">
        <v>1</v>
      </c>
      <c r="F205" s="250">
        <v>100000</v>
      </c>
      <c r="G205" s="122">
        <f>+E205*F205</f>
        <v>100000</v>
      </c>
      <c r="H205" s="120"/>
      <c r="I205" s="13"/>
      <c r="J205" s="120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3">
        <f t="shared" ref="U205:U206" si="116">G205/6</f>
        <v>16666.669999999998</v>
      </c>
      <c r="V205" s="14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3">
        <f t="shared" ref="AG205:AG206" si="117">G205/6</f>
        <v>16666.669999999998</v>
      </c>
      <c r="AH205" s="14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3">
        <f t="shared" ref="AS205:AS206" si="118">G205/6</f>
        <v>16666.669999999998</v>
      </c>
      <c r="AT205" s="14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3">
        <f t="shared" ref="BE205:BE206" si="119">G205/6</f>
        <v>16666.669999999998</v>
      </c>
      <c r="BF205" s="14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3">
        <f t="shared" ref="BQ205:BQ206" si="120">G205/6</f>
        <v>16666.669999999998</v>
      </c>
      <c r="BR205" s="14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3">
        <f t="shared" ref="CC205:CC206" si="121">G205-SUM(H205:CB205)</f>
        <v>16666.650000000001</v>
      </c>
    </row>
    <row r="206" spans="1:81">
      <c r="A206" s="15" t="s">
        <v>395</v>
      </c>
      <c r="B206" s="338" t="s">
        <v>390</v>
      </c>
      <c r="C206" s="342" t="s">
        <v>391</v>
      </c>
      <c r="D206" s="340" t="s">
        <v>128</v>
      </c>
      <c r="E206" s="341">
        <v>1</v>
      </c>
      <c r="F206" s="220"/>
      <c r="G206" s="122">
        <f>+E206*F206</f>
        <v>0</v>
      </c>
      <c r="H206" s="120"/>
      <c r="I206" s="13"/>
      <c r="J206" s="120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3">
        <f t="shared" si="116"/>
        <v>0</v>
      </c>
      <c r="V206" s="14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3">
        <f t="shared" si="117"/>
        <v>0</v>
      </c>
      <c r="AH206" s="14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3">
        <f t="shared" si="118"/>
        <v>0</v>
      </c>
      <c r="AT206" s="14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3">
        <f t="shared" si="119"/>
        <v>0</v>
      </c>
      <c r="BF206" s="14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3">
        <f t="shared" si="120"/>
        <v>0</v>
      </c>
      <c r="BR206" s="14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3">
        <f t="shared" si="121"/>
        <v>0</v>
      </c>
    </row>
    <row r="207" spans="1:81">
      <c r="B207" s="57"/>
      <c r="C207" s="58"/>
      <c r="D207" s="72"/>
      <c r="E207" s="278"/>
      <c r="F207" s="230"/>
      <c r="G207" s="122"/>
      <c r="H207" s="120"/>
      <c r="I207" s="13"/>
      <c r="J207" s="154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155"/>
      <c r="V207" s="156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155"/>
      <c r="AH207" s="156"/>
      <c r="AI207" s="77"/>
      <c r="AJ207" s="77"/>
      <c r="AK207" s="77"/>
      <c r="AL207" s="77"/>
      <c r="AM207" s="77"/>
      <c r="AN207" s="77"/>
      <c r="AO207" s="77"/>
      <c r="AP207" s="77"/>
      <c r="AQ207" s="77"/>
      <c r="AR207" s="77"/>
      <c r="AS207" s="155"/>
      <c r="AT207" s="156"/>
      <c r="AU207" s="77"/>
      <c r="AV207" s="77"/>
      <c r="AW207" s="77"/>
      <c r="AX207" s="77"/>
      <c r="AY207" s="77"/>
      <c r="AZ207" s="77"/>
      <c r="BA207" s="77"/>
      <c r="BB207" s="77"/>
      <c r="BC207" s="77"/>
      <c r="BD207" s="77"/>
      <c r="BE207" s="155"/>
      <c r="BF207" s="156"/>
      <c r="BG207" s="77"/>
      <c r="BH207" s="77"/>
      <c r="BI207" s="77"/>
      <c r="BJ207" s="77"/>
      <c r="BK207" s="77"/>
      <c r="BL207" s="77"/>
      <c r="BM207" s="77"/>
      <c r="BN207" s="77"/>
      <c r="BO207" s="77"/>
      <c r="BP207" s="77"/>
      <c r="BQ207" s="155"/>
      <c r="BR207" s="156"/>
      <c r="BS207" s="77"/>
      <c r="BT207" s="77"/>
      <c r="BU207" s="77"/>
      <c r="BV207" s="77"/>
      <c r="BW207" s="77"/>
      <c r="BX207" s="77"/>
      <c r="BY207" s="77"/>
      <c r="BZ207" s="77"/>
      <c r="CA207" s="77"/>
      <c r="CB207" s="77"/>
      <c r="CC207" s="155"/>
    </row>
    <row r="208" spans="1:81">
      <c r="B208" s="30"/>
      <c r="C208" s="31"/>
      <c r="D208" s="76"/>
      <c r="E208" s="76"/>
      <c r="F208" s="76"/>
      <c r="G208" s="171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2"/>
      <c r="BO208" s="32"/>
      <c r="BP208" s="32"/>
      <c r="BQ208" s="32"/>
      <c r="BR208" s="32"/>
      <c r="BS208" s="32"/>
      <c r="BT208" s="32"/>
      <c r="BU208" s="32"/>
      <c r="BV208" s="32"/>
      <c r="BW208" s="32"/>
      <c r="BX208" s="32"/>
      <c r="BY208" s="32"/>
      <c r="BZ208" s="32"/>
      <c r="CA208" s="32"/>
      <c r="CB208" s="32"/>
      <c r="CC208" s="32"/>
    </row>
    <row r="209" spans="3:7">
      <c r="G209" s="151"/>
    </row>
    <row r="210" spans="3:7">
      <c r="C210"/>
      <c r="G210" s="151"/>
    </row>
    <row r="211" spans="3:7">
      <c r="C211"/>
      <c r="G211" s="151"/>
    </row>
    <row r="212" spans="3:7">
      <c r="C212"/>
      <c r="G212" s="151"/>
    </row>
    <row r="213" spans="3:7">
      <c r="C213"/>
      <c r="G213" s="151"/>
    </row>
    <row r="214" spans="3:7">
      <c r="C214"/>
      <c r="G214" s="151"/>
    </row>
    <row r="215" spans="3:7">
      <c r="C215"/>
      <c r="G215" s="151"/>
    </row>
    <row r="216" spans="3:7">
      <c r="C216"/>
      <c r="G216" s="151"/>
    </row>
    <row r="217" spans="3:7">
      <c r="C217"/>
      <c r="G217" s="151"/>
    </row>
    <row r="218" spans="3:7">
      <c r="C218"/>
      <c r="G218" s="151"/>
    </row>
    <row r="219" spans="3:7">
      <c r="C219"/>
      <c r="G219" s="151"/>
    </row>
    <row r="220" spans="3:7">
      <c r="C220"/>
      <c r="G220" s="151"/>
    </row>
    <row r="221" spans="3:7">
      <c r="C221"/>
      <c r="G221" s="151"/>
    </row>
    <row r="222" spans="3:7">
      <c r="C222"/>
      <c r="G222" s="151"/>
    </row>
    <row r="223" spans="3:7">
      <c r="C223"/>
      <c r="G223" s="151"/>
    </row>
    <row r="224" spans="3:7">
      <c r="C224"/>
      <c r="G224" s="151"/>
    </row>
    <row r="225" spans="3:3">
      <c r="C225"/>
    </row>
    <row r="226" spans="3:3">
      <c r="C226"/>
    </row>
    <row r="227" spans="3:3">
      <c r="C227"/>
    </row>
    <row r="228" spans="3:3">
      <c r="C228"/>
    </row>
    <row r="229" spans="3:3">
      <c r="C229"/>
    </row>
    <row r="230" spans="3:3">
      <c r="C230"/>
    </row>
    <row r="231" spans="3:3">
      <c r="C231"/>
    </row>
    <row r="232" spans="3:3">
      <c r="C232"/>
    </row>
    <row r="233" spans="3:3">
      <c r="C233"/>
    </row>
    <row r="234" spans="3:3">
      <c r="C234"/>
    </row>
    <row r="235" spans="3:3">
      <c r="C235"/>
    </row>
    <row r="236" spans="3:3">
      <c r="C236"/>
    </row>
    <row r="237" spans="3:3">
      <c r="C237"/>
    </row>
    <row r="238" spans="3:3">
      <c r="C238"/>
    </row>
    <row r="239" spans="3:3">
      <c r="C239"/>
    </row>
    <row r="240" spans="3:3">
      <c r="C240"/>
    </row>
    <row r="241" spans="3:3">
      <c r="C241"/>
    </row>
    <row r="242" spans="3:3">
      <c r="C242"/>
    </row>
    <row r="243" spans="3:3">
      <c r="C243"/>
    </row>
    <row r="244" spans="3:3">
      <c r="C244"/>
    </row>
    <row r="245" spans="3:3">
      <c r="C245"/>
    </row>
    <row r="246" spans="3:3">
      <c r="C246"/>
    </row>
    <row r="247" spans="3:3">
      <c r="C247"/>
    </row>
    <row r="248" spans="3:3">
      <c r="C248"/>
    </row>
    <row r="249" spans="3:3">
      <c r="C249"/>
    </row>
    <row r="250" spans="3:3">
      <c r="C250"/>
    </row>
    <row r="251" spans="3:3">
      <c r="C251"/>
    </row>
    <row r="252" spans="3:3">
      <c r="C252"/>
    </row>
    <row r="253" spans="3:3">
      <c r="C253"/>
    </row>
    <row r="254" spans="3:3">
      <c r="C254"/>
    </row>
    <row r="255" spans="3:3">
      <c r="C255"/>
    </row>
    <row r="256" spans="3:3">
      <c r="C256"/>
    </row>
    <row r="257" spans="3:3">
      <c r="C257"/>
    </row>
    <row r="258" spans="3:3">
      <c r="C258"/>
    </row>
    <row r="259" spans="3:3">
      <c r="C259"/>
    </row>
    <row r="260" spans="3:3">
      <c r="C260"/>
    </row>
    <row r="261" spans="3:3">
      <c r="C261"/>
    </row>
    <row r="262" spans="3:3">
      <c r="C262"/>
    </row>
    <row r="263" spans="3:3">
      <c r="C263"/>
    </row>
    <row r="264" spans="3:3">
      <c r="C264"/>
    </row>
    <row r="265" spans="3:3">
      <c r="C265"/>
    </row>
    <row r="266" spans="3:3">
      <c r="C266"/>
    </row>
    <row r="267" spans="3:3">
      <c r="C267"/>
    </row>
    <row r="268" spans="3:3">
      <c r="C268"/>
    </row>
    <row r="269" spans="3:3">
      <c r="C269"/>
    </row>
    <row r="270" spans="3:3">
      <c r="C270"/>
    </row>
    <row r="271" spans="3:3">
      <c r="C271"/>
    </row>
    <row r="272" spans="3:3">
      <c r="C272"/>
    </row>
    <row r="273" spans="3:3">
      <c r="C273"/>
    </row>
    <row r="274" spans="3:3">
      <c r="C274"/>
    </row>
    <row r="275" spans="3:3">
      <c r="C275"/>
    </row>
    <row r="276" spans="3:3">
      <c r="C276"/>
    </row>
    <row r="277" spans="3:3">
      <c r="C277"/>
    </row>
    <row r="278" spans="3:3">
      <c r="C278"/>
    </row>
    <row r="279" spans="3:3">
      <c r="C279"/>
    </row>
    <row r="280" spans="3:3">
      <c r="C280"/>
    </row>
    <row r="281" spans="3:3">
      <c r="C281"/>
    </row>
    <row r="282" spans="3:3">
      <c r="C282"/>
    </row>
    <row r="283" spans="3:3">
      <c r="C283"/>
    </row>
    <row r="284" spans="3:3">
      <c r="C284"/>
    </row>
    <row r="285" spans="3:3">
      <c r="C285"/>
    </row>
    <row r="286" spans="3:3">
      <c r="C286"/>
    </row>
    <row r="287" spans="3:3">
      <c r="C287"/>
    </row>
    <row r="288" spans="3:3">
      <c r="C288"/>
    </row>
    <row r="289" spans="3:3">
      <c r="C289"/>
    </row>
    <row r="290" spans="3:3">
      <c r="C290"/>
    </row>
    <row r="291" spans="3:3">
      <c r="C291"/>
    </row>
    <row r="292" spans="3:3">
      <c r="C292"/>
    </row>
    <row r="293" spans="3:3">
      <c r="C293"/>
    </row>
    <row r="294" spans="3:3">
      <c r="C294"/>
    </row>
    <row r="295" spans="3:3">
      <c r="C295"/>
    </row>
    <row r="296" spans="3:3">
      <c r="C296"/>
    </row>
    <row r="297" spans="3:3">
      <c r="C297"/>
    </row>
    <row r="298" spans="3:3">
      <c r="C298"/>
    </row>
    <row r="299" spans="3:3">
      <c r="C299"/>
    </row>
  </sheetData>
  <sheetProtection algorithmName="SHA-512" hashValue="VAB2mJbDyv797nM7CmPUZ5vXQMcR2Wvmt92Zd2bwxC6ww6RacILZImByDeKfSYJHFgOErv0h3C1+seYOxPGAkQ==" saltValue="WXDCGAx3MMRDCQXZNTk+VA==" spinCount="100000" sheet="1" objects="1" scenarios="1" selectLockedCells="1"/>
  <autoFilter ref="B2:CC207" xr:uid="{C3121266-42A4-49B1-9C4F-35ED10AFCD93}">
    <filterColumn colId="6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8" showButton="0"/>
    <filterColumn colId="69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</autoFilter>
  <mergeCells count="16">
    <mergeCell ref="B2:B3"/>
    <mergeCell ref="C2:C3"/>
    <mergeCell ref="D2:D3"/>
    <mergeCell ref="E2:E3"/>
    <mergeCell ref="F2:F3"/>
    <mergeCell ref="BR2:CC2"/>
    <mergeCell ref="C6:F6"/>
    <mergeCell ref="C7:F7"/>
    <mergeCell ref="C8:F8"/>
    <mergeCell ref="H2:I2"/>
    <mergeCell ref="J2:U2"/>
    <mergeCell ref="V2:AG2"/>
    <mergeCell ref="AH2:AS2"/>
    <mergeCell ref="AT2:BE2"/>
    <mergeCell ref="BF2:BQ2"/>
    <mergeCell ref="G2:G3"/>
  </mergeCells>
  <phoneticPr fontId="40" type="noConversion"/>
  <conditionalFormatting sqref="G2:G3">
    <cfRule type="expression" dxfId="106" priority="343">
      <formula>G$20&gt;0.4</formula>
    </cfRule>
  </conditionalFormatting>
  <conditionalFormatting sqref="G6:G8 G10:G19">
    <cfRule type="expression" dxfId="105" priority="134">
      <formula>G$20&gt;0.4</formula>
    </cfRule>
  </conditionalFormatting>
  <conditionalFormatting sqref="G21:G78">
    <cfRule type="expression" dxfId="104" priority="15">
      <formula>G$20&gt;0.4</formula>
    </cfRule>
  </conditionalFormatting>
  <conditionalFormatting sqref="G80:G83">
    <cfRule type="expression" dxfId="103" priority="123">
      <formula>G$20&gt;0.4</formula>
    </cfRule>
  </conditionalFormatting>
  <conditionalFormatting sqref="G85:G172">
    <cfRule type="expression" dxfId="102" priority="9">
      <formula>G$20&gt;0.4</formula>
    </cfRule>
  </conditionalFormatting>
  <conditionalFormatting sqref="G174:G207">
    <cfRule type="expression" dxfId="101" priority="8">
      <formula>G$20&gt;0.4</formula>
    </cfRule>
  </conditionalFormatting>
  <conditionalFormatting sqref="G79:I79">
    <cfRule type="expression" dxfId="100" priority="124">
      <formula>G$20&gt;0.4</formula>
    </cfRule>
  </conditionalFormatting>
  <conditionalFormatting sqref="G4:AS5">
    <cfRule type="expression" dxfId="99" priority="142">
      <formula>G$20&gt;0.4</formula>
    </cfRule>
  </conditionalFormatting>
  <conditionalFormatting sqref="H2 H3:CC3">
    <cfRule type="expression" dxfId="98" priority="341">
      <formula>H$20&gt;0.4</formula>
    </cfRule>
  </conditionalFormatting>
  <conditionalFormatting sqref="H186:I187">
    <cfRule type="expression" dxfId="97" priority="115">
      <formula>H$20&gt;0.4</formula>
    </cfRule>
  </conditionalFormatting>
  <conditionalFormatting sqref="H6:AS10">
    <cfRule type="expression" dxfId="96" priority="6">
      <formula>H$20&gt;0.4</formula>
    </cfRule>
  </conditionalFormatting>
  <conditionalFormatting sqref="H204:CC204">
    <cfRule type="expression" dxfId="95" priority="5">
      <formula>H$20&gt;0.4</formula>
    </cfRule>
  </conditionalFormatting>
  <conditionalFormatting sqref="I77">
    <cfRule type="expression" dxfId="94" priority="24">
      <formula>I$20&gt;0.4</formula>
    </cfRule>
  </conditionalFormatting>
  <conditionalFormatting sqref="J2 V2 AH2">
    <cfRule type="expression" dxfId="93" priority="342">
      <formula>K$20&gt;0.4</formula>
    </cfRule>
  </conditionalFormatting>
  <conditionalFormatting sqref="J185:CB185">
    <cfRule type="expression" dxfId="92" priority="4">
      <formula>J$20&gt;0.4</formula>
    </cfRule>
  </conditionalFormatting>
  <conditionalFormatting sqref="J188:CB194">
    <cfRule type="expression" dxfId="91" priority="3">
      <formula>J$20&gt;0.4</formula>
    </cfRule>
  </conditionalFormatting>
  <conditionalFormatting sqref="J176:CC176 J179:CC180 J186:CC186 J195:CC196 J197:CB197">
    <cfRule type="expression" dxfId="90" priority="64">
      <formula>J$20&gt;0.4</formula>
    </cfRule>
  </conditionalFormatting>
  <conditionalFormatting sqref="J202:CC202">
    <cfRule type="expression" dxfId="89" priority="19">
      <formula>J$20&gt;0.4</formula>
    </cfRule>
  </conditionalFormatting>
  <conditionalFormatting sqref="AT2">
    <cfRule type="expression" dxfId="88" priority="339">
      <formula>AU$20&gt;0.4</formula>
    </cfRule>
  </conditionalFormatting>
  <conditionalFormatting sqref="AT4:CC10">
    <cfRule type="expression" dxfId="87" priority="131">
      <formula>AT$20&gt;0.4</formula>
    </cfRule>
  </conditionalFormatting>
  <conditionalFormatting sqref="BF2">
    <cfRule type="expression" dxfId="86" priority="337">
      <formula>BG$20&gt;0.4</formula>
    </cfRule>
  </conditionalFormatting>
  <conditionalFormatting sqref="BR2">
    <cfRule type="expression" dxfId="85" priority="335">
      <formula>BS$20&gt;0.4</formula>
    </cfRule>
  </conditionalFormatting>
  <printOptions horizontalCentered="1"/>
  <pageMargins left="0.23622047244094491" right="0.23622047244094491" top="0.31496062992125984" bottom="0.59055118110236227" header="0.31496062992125984" footer="0.31496062992125984"/>
  <pageSetup paperSize="8" scale="35" fitToWidth="6" fitToHeight="3" orientation="portrait" r:id="rId1"/>
  <headerFooter>
    <oddHeader>&amp;RPage &amp;P of &amp;N</oddHeader>
    <oddFooter>&amp;L&amp;8&amp;F
&amp;A&amp;C&amp;8Page &amp;P of &amp;N&amp;R&amp;8&amp;D &amp; &amp;T</oddFooter>
  </headerFooter>
  <colBreaks count="1" manualBreakCount="1">
    <brk id="34" min="1" max="9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  <pageSetUpPr fitToPage="1"/>
  </sheetPr>
  <dimension ref="A1:CD213"/>
  <sheetViews>
    <sheetView showGridLines="0" view="pageBreakPreview" zoomScale="125" zoomScaleNormal="40" zoomScaleSheetLayoutView="80" workbookViewId="0">
      <pane xSplit="7" ySplit="5" topLeftCell="J16" activePane="bottomRight" state="frozen"/>
      <selection pane="topRight" activeCell="C35" sqref="C35:D35"/>
      <selection pane="bottomLeft" activeCell="C35" sqref="C35:D35"/>
      <selection pane="bottomRight" activeCell="J16" sqref="J16"/>
    </sheetView>
  </sheetViews>
  <sheetFormatPr baseColWidth="10" defaultColWidth="9.1640625" defaultRowHeight="15"/>
  <cols>
    <col min="1" max="1" width="1" style="15" customWidth="1"/>
    <col min="2" max="2" width="11.5" style="15" bestFit="1" customWidth="1"/>
    <col min="3" max="3" width="89.5" style="16" customWidth="1"/>
    <col min="4" max="4" width="13.1640625" style="68" bestFit="1" customWidth="1"/>
    <col min="5" max="5" width="9.5" style="68" bestFit="1" customWidth="1"/>
    <col min="6" max="6" width="12.1640625" style="68" bestFit="1" customWidth="1"/>
    <col min="7" max="7" width="15.6640625" style="96" customWidth="1"/>
    <col min="8" max="81" width="12.83203125" style="17" customWidth="1"/>
    <col min="82" max="82" width="14.6640625" bestFit="1" customWidth="1"/>
  </cols>
  <sheetData>
    <row r="1" spans="2:82">
      <c r="G1" s="151"/>
    </row>
    <row r="2" spans="2:82">
      <c r="B2" s="417" t="s">
        <v>20</v>
      </c>
      <c r="C2" s="419" t="s">
        <v>21</v>
      </c>
      <c r="D2" s="421" t="s">
        <v>22</v>
      </c>
      <c r="E2" s="421" t="s">
        <v>23</v>
      </c>
      <c r="F2" s="423" t="s">
        <v>24</v>
      </c>
      <c r="G2" s="415" t="s">
        <v>25</v>
      </c>
      <c r="H2" s="413" t="s">
        <v>7</v>
      </c>
      <c r="I2" s="414"/>
      <c r="J2" s="401" t="s">
        <v>26</v>
      </c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3"/>
      <c r="V2" s="401" t="s">
        <v>27</v>
      </c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3"/>
      <c r="AH2" s="401" t="s">
        <v>28</v>
      </c>
      <c r="AI2" s="402"/>
      <c r="AJ2" s="402"/>
      <c r="AK2" s="402"/>
      <c r="AL2" s="402"/>
      <c r="AM2" s="402"/>
      <c r="AN2" s="402"/>
      <c r="AO2" s="402"/>
      <c r="AP2" s="402"/>
      <c r="AQ2" s="402"/>
      <c r="AR2" s="402"/>
      <c r="AS2" s="403"/>
      <c r="AT2" s="401" t="s">
        <v>29</v>
      </c>
      <c r="AU2" s="402"/>
      <c r="AV2" s="402"/>
      <c r="AW2" s="402"/>
      <c r="AX2" s="402"/>
      <c r="AY2" s="402"/>
      <c r="AZ2" s="402"/>
      <c r="BA2" s="402"/>
      <c r="BB2" s="402"/>
      <c r="BC2" s="402"/>
      <c r="BD2" s="402"/>
      <c r="BE2" s="403"/>
      <c r="BF2" s="401" t="s">
        <v>30</v>
      </c>
      <c r="BG2" s="402"/>
      <c r="BH2" s="402"/>
      <c r="BI2" s="402"/>
      <c r="BJ2" s="402"/>
      <c r="BK2" s="402"/>
      <c r="BL2" s="402"/>
      <c r="BM2" s="402"/>
      <c r="BN2" s="402"/>
      <c r="BO2" s="402"/>
      <c r="BP2" s="402"/>
      <c r="BQ2" s="403"/>
      <c r="BR2" s="401" t="s">
        <v>31</v>
      </c>
      <c r="BS2" s="402"/>
      <c r="BT2" s="402"/>
      <c r="BU2" s="402"/>
      <c r="BV2" s="402"/>
      <c r="BW2" s="402"/>
      <c r="BX2" s="402"/>
      <c r="BY2" s="402"/>
      <c r="BZ2" s="402"/>
      <c r="CA2" s="402"/>
      <c r="CB2" s="402"/>
      <c r="CC2" s="403"/>
    </row>
    <row r="3" spans="2:82">
      <c r="B3" s="418"/>
      <c r="C3" s="420"/>
      <c r="D3" s="422"/>
      <c r="E3" s="422"/>
      <c r="F3" s="424"/>
      <c r="G3" s="416"/>
      <c r="H3" s="157">
        <f>'Title Page'!C11</f>
        <v>45523</v>
      </c>
      <c r="I3" s="158">
        <f>DATE(YEAR(H3),MONTH(H3)+2,1)-1</f>
        <v>45565</v>
      </c>
      <c r="J3" s="157">
        <f>DATE(YEAR(I3),MONTH(I3)+2,1)-1</f>
        <v>45596</v>
      </c>
      <c r="K3" s="159">
        <f t="shared" ref="K3:BV3" si="0">DATE(YEAR(J3),MONTH(J3)+2,1)-1</f>
        <v>45626</v>
      </c>
      <c r="L3" s="159">
        <f t="shared" si="0"/>
        <v>45657</v>
      </c>
      <c r="M3" s="159">
        <f t="shared" si="0"/>
        <v>45688</v>
      </c>
      <c r="N3" s="159">
        <f t="shared" si="0"/>
        <v>45716</v>
      </c>
      <c r="O3" s="159">
        <f t="shared" si="0"/>
        <v>45747</v>
      </c>
      <c r="P3" s="159">
        <f t="shared" si="0"/>
        <v>45777</v>
      </c>
      <c r="Q3" s="159">
        <f t="shared" si="0"/>
        <v>45808</v>
      </c>
      <c r="R3" s="159">
        <f t="shared" si="0"/>
        <v>45838</v>
      </c>
      <c r="S3" s="159">
        <f t="shared" si="0"/>
        <v>45869</v>
      </c>
      <c r="T3" s="159">
        <f t="shared" si="0"/>
        <v>45900</v>
      </c>
      <c r="U3" s="158">
        <f t="shared" si="0"/>
        <v>45930</v>
      </c>
      <c r="V3" s="157">
        <f t="shared" si="0"/>
        <v>45961</v>
      </c>
      <c r="W3" s="159">
        <f t="shared" si="0"/>
        <v>45991</v>
      </c>
      <c r="X3" s="159">
        <f t="shared" si="0"/>
        <v>46022</v>
      </c>
      <c r="Y3" s="159">
        <f t="shared" si="0"/>
        <v>46053</v>
      </c>
      <c r="Z3" s="159">
        <f t="shared" si="0"/>
        <v>46081</v>
      </c>
      <c r="AA3" s="159">
        <f t="shared" si="0"/>
        <v>46112</v>
      </c>
      <c r="AB3" s="159">
        <f t="shared" si="0"/>
        <v>46142</v>
      </c>
      <c r="AC3" s="159">
        <f t="shared" si="0"/>
        <v>46173</v>
      </c>
      <c r="AD3" s="159">
        <f t="shared" si="0"/>
        <v>46203</v>
      </c>
      <c r="AE3" s="159">
        <f t="shared" si="0"/>
        <v>46234</v>
      </c>
      <c r="AF3" s="159">
        <f t="shared" si="0"/>
        <v>46265</v>
      </c>
      <c r="AG3" s="158">
        <f t="shared" si="0"/>
        <v>46295</v>
      </c>
      <c r="AH3" s="157">
        <f t="shared" si="0"/>
        <v>46326</v>
      </c>
      <c r="AI3" s="159">
        <f t="shared" si="0"/>
        <v>46356</v>
      </c>
      <c r="AJ3" s="159">
        <f t="shared" si="0"/>
        <v>46387</v>
      </c>
      <c r="AK3" s="159">
        <f t="shared" si="0"/>
        <v>46418</v>
      </c>
      <c r="AL3" s="159">
        <f t="shared" si="0"/>
        <v>46446</v>
      </c>
      <c r="AM3" s="159">
        <f t="shared" si="0"/>
        <v>46477</v>
      </c>
      <c r="AN3" s="159">
        <f t="shared" si="0"/>
        <v>46507</v>
      </c>
      <c r="AO3" s="159">
        <f t="shared" si="0"/>
        <v>46538</v>
      </c>
      <c r="AP3" s="159">
        <f t="shared" si="0"/>
        <v>46568</v>
      </c>
      <c r="AQ3" s="159">
        <f t="shared" si="0"/>
        <v>46599</v>
      </c>
      <c r="AR3" s="159">
        <f t="shared" si="0"/>
        <v>46630</v>
      </c>
      <c r="AS3" s="158">
        <f t="shared" si="0"/>
        <v>46660</v>
      </c>
      <c r="AT3" s="157">
        <f t="shared" si="0"/>
        <v>46691</v>
      </c>
      <c r="AU3" s="159">
        <f t="shared" si="0"/>
        <v>46721</v>
      </c>
      <c r="AV3" s="159">
        <f t="shared" si="0"/>
        <v>46752</v>
      </c>
      <c r="AW3" s="159">
        <f t="shared" si="0"/>
        <v>46783</v>
      </c>
      <c r="AX3" s="159">
        <f t="shared" si="0"/>
        <v>46812</v>
      </c>
      <c r="AY3" s="159">
        <f t="shared" si="0"/>
        <v>46843</v>
      </c>
      <c r="AZ3" s="159">
        <f t="shared" si="0"/>
        <v>46873</v>
      </c>
      <c r="BA3" s="159">
        <f t="shared" si="0"/>
        <v>46904</v>
      </c>
      <c r="BB3" s="159">
        <f t="shared" si="0"/>
        <v>46934</v>
      </c>
      <c r="BC3" s="159">
        <f t="shared" si="0"/>
        <v>46965</v>
      </c>
      <c r="BD3" s="159">
        <f t="shared" si="0"/>
        <v>46996</v>
      </c>
      <c r="BE3" s="158">
        <f t="shared" si="0"/>
        <v>47026</v>
      </c>
      <c r="BF3" s="157">
        <f t="shared" si="0"/>
        <v>47057</v>
      </c>
      <c r="BG3" s="159">
        <f t="shared" si="0"/>
        <v>47087</v>
      </c>
      <c r="BH3" s="159">
        <f t="shared" si="0"/>
        <v>47118</v>
      </c>
      <c r="BI3" s="159">
        <f t="shared" si="0"/>
        <v>47149</v>
      </c>
      <c r="BJ3" s="159">
        <f t="shared" si="0"/>
        <v>47177</v>
      </c>
      <c r="BK3" s="159">
        <f t="shared" si="0"/>
        <v>47208</v>
      </c>
      <c r="BL3" s="159">
        <f t="shared" si="0"/>
        <v>47238</v>
      </c>
      <c r="BM3" s="159">
        <f t="shared" si="0"/>
        <v>47269</v>
      </c>
      <c r="BN3" s="159">
        <f t="shared" si="0"/>
        <v>47299</v>
      </c>
      <c r="BO3" s="159">
        <f t="shared" si="0"/>
        <v>47330</v>
      </c>
      <c r="BP3" s="159">
        <f t="shared" si="0"/>
        <v>47361</v>
      </c>
      <c r="BQ3" s="158">
        <f t="shared" si="0"/>
        <v>47391</v>
      </c>
      <c r="BR3" s="157">
        <f t="shared" si="0"/>
        <v>47422</v>
      </c>
      <c r="BS3" s="159">
        <f t="shared" si="0"/>
        <v>47452</v>
      </c>
      <c r="BT3" s="159">
        <f t="shared" si="0"/>
        <v>47483</v>
      </c>
      <c r="BU3" s="159">
        <f t="shared" si="0"/>
        <v>47514</v>
      </c>
      <c r="BV3" s="159">
        <f t="shared" si="0"/>
        <v>47542</v>
      </c>
      <c r="BW3" s="159">
        <f t="shared" ref="BW3:CC3" si="1">DATE(YEAR(BV3),MONTH(BV3)+2,1)-1</f>
        <v>47573</v>
      </c>
      <c r="BX3" s="159">
        <f t="shared" si="1"/>
        <v>47603</v>
      </c>
      <c r="BY3" s="159">
        <f t="shared" si="1"/>
        <v>47634</v>
      </c>
      <c r="BZ3" s="159">
        <f t="shared" si="1"/>
        <v>47664</v>
      </c>
      <c r="CA3" s="159">
        <f t="shared" si="1"/>
        <v>47695</v>
      </c>
      <c r="CB3" s="159">
        <f t="shared" si="1"/>
        <v>47726</v>
      </c>
      <c r="CC3" s="158">
        <f t="shared" si="1"/>
        <v>47756</v>
      </c>
    </row>
    <row r="4" spans="2:82" ht="16">
      <c r="B4" s="143"/>
      <c r="C4" s="144"/>
      <c r="D4" s="145"/>
      <c r="E4" s="145"/>
      <c r="F4" s="145"/>
      <c r="G4" s="160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7"/>
    </row>
    <row r="5" spans="2:82">
      <c r="B5" s="148"/>
      <c r="C5" s="139"/>
      <c r="D5" s="140"/>
      <c r="E5" s="140"/>
      <c r="F5" s="140"/>
      <c r="G5" s="161"/>
      <c r="CC5" s="29"/>
    </row>
    <row r="6" spans="2:82">
      <c r="B6" s="148"/>
      <c r="C6" s="404" t="str" cm="1">
        <f t="array" aca="1" ref="C6" ca="1">"Total Tendered F&amp;V Cost (Incl VAT, in Rands) - to "&amp;MID(CELL("filename",'N17 Totals'!B2),FIND("]",CELL("filename"))+1,20)</f>
        <v>Total Tendered F&amp;V Cost (Incl VAT, in Rands) - to N17 Totals</v>
      </c>
      <c r="D6" s="405"/>
      <c r="E6" s="405"/>
      <c r="F6" s="406"/>
      <c r="G6" s="162">
        <f>+G7+G8</f>
        <v>4255000</v>
      </c>
      <c r="CC6" s="29"/>
    </row>
    <row r="7" spans="2:82">
      <c r="B7" s="148"/>
      <c r="C7" s="407" t="s">
        <v>33</v>
      </c>
      <c r="D7" s="408"/>
      <c r="E7" s="408"/>
      <c r="F7" s="409"/>
      <c r="G7" s="163">
        <f>+G8*0.15</f>
        <v>555000</v>
      </c>
      <c r="CC7" s="29"/>
    </row>
    <row r="8" spans="2:82">
      <c r="B8" s="148"/>
      <c r="C8" s="410" t="s">
        <v>34</v>
      </c>
      <c r="D8" s="411"/>
      <c r="E8" s="411"/>
      <c r="F8" s="412"/>
      <c r="G8" s="164">
        <f>+G11</f>
        <v>3700000</v>
      </c>
      <c r="CC8" s="29"/>
    </row>
    <row r="9" spans="2:82">
      <c r="B9" s="148"/>
      <c r="C9" s="15"/>
      <c r="D9" s="17"/>
      <c r="E9" s="17"/>
      <c r="F9" s="17"/>
      <c r="G9" s="151"/>
      <c r="CC9" s="29"/>
    </row>
    <row r="10" spans="2:82">
      <c r="B10" s="148"/>
      <c r="F10" s="68" t="s">
        <v>35</v>
      </c>
      <c r="G10" s="151">
        <f>+SUM(H30:CC48,H50:CC56,H59:CC75,H77:CC78,H80:CC80,H82:CC83,H88:CC115,H117:CC149,H151:CC165,H167:CC172,H175:CC207)</f>
        <v>3700000</v>
      </c>
      <c r="H10" s="208" t="b">
        <f>G10=G11</f>
        <v>1</v>
      </c>
      <c r="I10" s="17" t="b">
        <f>G10=G28+G85+G174</f>
        <v>1</v>
      </c>
      <c r="J10" s="332"/>
      <c r="K10" s="149"/>
      <c r="W10" s="149"/>
      <c r="AI10" s="149"/>
      <c r="AU10" s="149"/>
      <c r="BG10" s="149"/>
      <c r="BS10" s="149"/>
      <c r="CC10" s="29"/>
    </row>
    <row r="11" spans="2:82">
      <c r="B11" s="89"/>
      <c r="C11" s="103" t="s">
        <v>36</v>
      </c>
      <c r="D11" s="104"/>
      <c r="E11" s="104"/>
      <c r="F11" s="105"/>
      <c r="G11" s="207">
        <f t="shared" ref="G11:G19" si="2">+SUM(H11:CC11)</f>
        <v>3700000</v>
      </c>
      <c r="H11" s="203">
        <f>+H21+H12+H24</f>
        <v>0</v>
      </c>
      <c r="I11" s="204">
        <f t="shared" ref="I11:BT11" si="3">+I21+I12+I24</f>
        <v>0</v>
      </c>
      <c r="J11" s="203">
        <f t="shared" si="3"/>
        <v>0</v>
      </c>
      <c r="K11" s="205">
        <f t="shared" si="3"/>
        <v>0</v>
      </c>
      <c r="L11" s="205">
        <f t="shared" si="3"/>
        <v>0</v>
      </c>
      <c r="M11" s="205">
        <f t="shared" si="3"/>
        <v>0</v>
      </c>
      <c r="N11" s="205">
        <f t="shared" si="3"/>
        <v>0</v>
      </c>
      <c r="O11" s="205">
        <f t="shared" si="3"/>
        <v>0</v>
      </c>
      <c r="P11" s="205">
        <f t="shared" si="3"/>
        <v>0</v>
      </c>
      <c r="Q11" s="205">
        <f t="shared" si="3"/>
        <v>0</v>
      </c>
      <c r="R11" s="205">
        <f t="shared" si="3"/>
        <v>0</v>
      </c>
      <c r="S11" s="205">
        <f t="shared" si="3"/>
        <v>0</v>
      </c>
      <c r="T11" s="205">
        <f t="shared" si="3"/>
        <v>0</v>
      </c>
      <c r="U11" s="204">
        <f t="shared" si="3"/>
        <v>133333.35</v>
      </c>
      <c r="V11" s="206">
        <f t="shared" si="3"/>
        <v>0</v>
      </c>
      <c r="W11" s="205">
        <f t="shared" si="3"/>
        <v>0</v>
      </c>
      <c r="X11" s="205">
        <f t="shared" si="3"/>
        <v>0</v>
      </c>
      <c r="Y11" s="205">
        <f t="shared" si="3"/>
        <v>0</v>
      </c>
      <c r="Z11" s="205">
        <f t="shared" si="3"/>
        <v>0</v>
      </c>
      <c r="AA11" s="205">
        <f t="shared" si="3"/>
        <v>0</v>
      </c>
      <c r="AB11" s="205">
        <f t="shared" si="3"/>
        <v>0</v>
      </c>
      <c r="AC11" s="205">
        <f t="shared" si="3"/>
        <v>0</v>
      </c>
      <c r="AD11" s="205">
        <f t="shared" si="3"/>
        <v>0</v>
      </c>
      <c r="AE11" s="205">
        <f t="shared" si="3"/>
        <v>0</v>
      </c>
      <c r="AF11" s="205">
        <f t="shared" si="3"/>
        <v>0</v>
      </c>
      <c r="AG11" s="204">
        <f t="shared" si="3"/>
        <v>533333.35</v>
      </c>
      <c r="AH11" s="206">
        <f t="shared" si="3"/>
        <v>0</v>
      </c>
      <c r="AI11" s="205">
        <f t="shared" si="3"/>
        <v>0</v>
      </c>
      <c r="AJ11" s="205">
        <f t="shared" si="3"/>
        <v>0</v>
      </c>
      <c r="AK11" s="205">
        <f t="shared" si="3"/>
        <v>0</v>
      </c>
      <c r="AL11" s="205">
        <f t="shared" si="3"/>
        <v>0</v>
      </c>
      <c r="AM11" s="205">
        <f t="shared" si="3"/>
        <v>0</v>
      </c>
      <c r="AN11" s="205">
        <f t="shared" si="3"/>
        <v>0</v>
      </c>
      <c r="AO11" s="205">
        <f t="shared" si="3"/>
        <v>0</v>
      </c>
      <c r="AP11" s="205">
        <f t="shared" si="3"/>
        <v>0</v>
      </c>
      <c r="AQ11" s="205">
        <f t="shared" si="3"/>
        <v>0</v>
      </c>
      <c r="AR11" s="205">
        <f t="shared" si="3"/>
        <v>0</v>
      </c>
      <c r="AS11" s="204">
        <f t="shared" si="3"/>
        <v>533333.35</v>
      </c>
      <c r="AT11" s="206">
        <f t="shared" si="3"/>
        <v>0</v>
      </c>
      <c r="AU11" s="205">
        <f t="shared" si="3"/>
        <v>0</v>
      </c>
      <c r="AV11" s="205">
        <f t="shared" si="3"/>
        <v>0</v>
      </c>
      <c r="AW11" s="205">
        <f t="shared" si="3"/>
        <v>0</v>
      </c>
      <c r="AX11" s="205">
        <f t="shared" si="3"/>
        <v>0</v>
      </c>
      <c r="AY11" s="205">
        <f t="shared" si="3"/>
        <v>0</v>
      </c>
      <c r="AZ11" s="205">
        <f t="shared" si="3"/>
        <v>0</v>
      </c>
      <c r="BA11" s="205">
        <f t="shared" si="3"/>
        <v>0</v>
      </c>
      <c r="BB11" s="205">
        <f t="shared" si="3"/>
        <v>0</v>
      </c>
      <c r="BC11" s="205">
        <f t="shared" si="3"/>
        <v>0</v>
      </c>
      <c r="BD11" s="205">
        <f t="shared" si="3"/>
        <v>0</v>
      </c>
      <c r="BE11" s="204">
        <f t="shared" si="3"/>
        <v>733333.35</v>
      </c>
      <c r="BF11" s="206">
        <f t="shared" si="3"/>
        <v>0</v>
      </c>
      <c r="BG11" s="205">
        <f t="shared" si="3"/>
        <v>0</v>
      </c>
      <c r="BH11" s="205">
        <f t="shared" si="3"/>
        <v>0</v>
      </c>
      <c r="BI11" s="205">
        <f t="shared" si="3"/>
        <v>0</v>
      </c>
      <c r="BJ11" s="205">
        <f t="shared" si="3"/>
        <v>0</v>
      </c>
      <c r="BK11" s="205">
        <f t="shared" si="3"/>
        <v>0</v>
      </c>
      <c r="BL11" s="205">
        <f t="shared" si="3"/>
        <v>0</v>
      </c>
      <c r="BM11" s="205">
        <f t="shared" si="3"/>
        <v>0</v>
      </c>
      <c r="BN11" s="205">
        <f t="shared" si="3"/>
        <v>0</v>
      </c>
      <c r="BO11" s="205">
        <f t="shared" si="3"/>
        <v>0</v>
      </c>
      <c r="BP11" s="205">
        <f t="shared" si="3"/>
        <v>0</v>
      </c>
      <c r="BQ11" s="204">
        <f t="shared" si="3"/>
        <v>983333.35</v>
      </c>
      <c r="BR11" s="206">
        <f t="shared" si="3"/>
        <v>0</v>
      </c>
      <c r="BS11" s="205">
        <f t="shared" si="3"/>
        <v>0</v>
      </c>
      <c r="BT11" s="205">
        <f t="shared" si="3"/>
        <v>0</v>
      </c>
      <c r="BU11" s="205">
        <f t="shared" ref="BU11:CC11" si="4">+BU21+BU12+BU24</f>
        <v>0</v>
      </c>
      <c r="BV11" s="205">
        <f t="shared" si="4"/>
        <v>0</v>
      </c>
      <c r="BW11" s="205">
        <f t="shared" si="4"/>
        <v>0</v>
      </c>
      <c r="BX11" s="205">
        <f t="shared" si="4"/>
        <v>0</v>
      </c>
      <c r="BY11" s="205">
        <f t="shared" si="4"/>
        <v>0</v>
      </c>
      <c r="BZ11" s="205">
        <f t="shared" si="4"/>
        <v>0</v>
      </c>
      <c r="CA11" s="205">
        <f t="shared" si="4"/>
        <v>0</v>
      </c>
      <c r="CB11" s="205">
        <f t="shared" si="4"/>
        <v>0</v>
      </c>
      <c r="CC11" s="204">
        <f t="shared" si="4"/>
        <v>783333.25</v>
      </c>
    </row>
    <row r="12" spans="2:82">
      <c r="B12" s="90" t="s">
        <v>37</v>
      </c>
      <c r="C12" s="97" t="s">
        <v>38</v>
      </c>
      <c r="D12" s="98"/>
      <c r="E12" s="98"/>
      <c r="F12" s="99"/>
      <c r="G12" s="165">
        <f t="shared" si="2"/>
        <v>500000</v>
      </c>
      <c r="H12" s="125">
        <f>+H28</f>
        <v>0</v>
      </c>
      <c r="I12" s="92">
        <f t="shared" ref="I12:BT12" si="5">+I28</f>
        <v>0</v>
      </c>
      <c r="J12" s="125">
        <f>+J28</f>
        <v>0</v>
      </c>
      <c r="K12" s="91">
        <f t="shared" si="5"/>
        <v>0</v>
      </c>
      <c r="L12" s="91">
        <f t="shared" si="5"/>
        <v>0</v>
      </c>
      <c r="M12" s="91">
        <f t="shared" si="5"/>
        <v>0</v>
      </c>
      <c r="N12" s="91">
        <f t="shared" si="5"/>
        <v>0</v>
      </c>
      <c r="O12" s="91">
        <f t="shared" si="5"/>
        <v>0</v>
      </c>
      <c r="P12" s="91">
        <f t="shared" si="5"/>
        <v>0</v>
      </c>
      <c r="Q12" s="91">
        <f t="shared" si="5"/>
        <v>0</v>
      </c>
      <c r="R12" s="91">
        <f t="shared" si="5"/>
        <v>0</v>
      </c>
      <c r="S12" s="91">
        <f t="shared" si="5"/>
        <v>0</v>
      </c>
      <c r="T12" s="91">
        <f t="shared" si="5"/>
        <v>0</v>
      </c>
      <c r="U12" s="92">
        <f t="shared" si="5"/>
        <v>0</v>
      </c>
      <c r="V12" s="93">
        <f t="shared" si="5"/>
        <v>0</v>
      </c>
      <c r="W12" s="91">
        <f t="shared" si="5"/>
        <v>0</v>
      </c>
      <c r="X12" s="91">
        <f t="shared" si="5"/>
        <v>0</v>
      </c>
      <c r="Y12" s="91">
        <f t="shared" si="5"/>
        <v>0</v>
      </c>
      <c r="Z12" s="91">
        <f t="shared" si="5"/>
        <v>0</v>
      </c>
      <c r="AA12" s="91">
        <f t="shared" si="5"/>
        <v>0</v>
      </c>
      <c r="AB12" s="91">
        <f t="shared" si="5"/>
        <v>0</v>
      </c>
      <c r="AC12" s="91">
        <f t="shared" si="5"/>
        <v>0</v>
      </c>
      <c r="AD12" s="91">
        <f t="shared" si="5"/>
        <v>0</v>
      </c>
      <c r="AE12" s="91">
        <f t="shared" si="5"/>
        <v>0</v>
      </c>
      <c r="AF12" s="91">
        <f t="shared" si="5"/>
        <v>0</v>
      </c>
      <c r="AG12" s="92">
        <f t="shared" si="5"/>
        <v>100000</v>
      </c>
      <c r="AH12" s="93">
        <f t="shared" si="5"/>
        <v>0</v>
      </c>
      <c r="AI12" s="91">
        <f t="shared" si="5"/>
        <v>0</v>
      </c>
      <c r="AJ12" s="91">
        <f t="shared" si="5"/>
        <v>0</v>
      </c>
      <c r="AK12" s="91">
        <f t="shared" si="5"/>
        <v>0</v>
      </c>
      <c r="AL12" s="91">
        <f t="shared" si="5"/>
        <v>0</v>
      </c>
      <c r="AM12" s="91">
        <f t="shared" si="5"/>
        <v>0</v>
      </c>
      <c r="AN12" s="91">
        <f t="shared" si="5"/>
        <v>0</v>
      </c>
      <c r="AO12" s="91">
        <f t="shared" si="5"/>
        <v>0</v>
      </c>
      <c r="AP12" s="91">
        <f t="shared" si="5"/>
        <v>0</v>
      </c>
      <c r="AQ12" s="91">
        <f t="shared" si="5"/>
        <v>0</v>
      </c>
      <c r="AR12" s="91">
        <f t="shared" si="5"/>
        <v>0</v>
      </c>
      <c r="AS12" s="92">
        <f t="shared" si="5"/>
        <v>100000</v>
      </c>
      <c r="AT12" s="93">
        <f t="shared" si="5"/>
        <v>0</v>
      </c>
      <c r="AU12" s="91">
        <f t="shared" si="5"/>
        <v>0</v>
      </c>
      <c r="AV12" s="91">
        <f t="shared" si="5"/>
        <v>0</v>
      </c>
      <c r="AW12" s="91">
        <f t="shared" si="5"/>
        <v>0</v>
      </c>
      <c r="AX12" s="91">
        <f t="shared" si="5"/>
        <v>0</v>
      </c>
      <c r="AY12" s="91">
        <f t="shared" si="5"/>
        <v>0</v>
      </c>
      <c r="AZ12" s="91">
        <f t="shared" si="5"/>
        <v>0</v>
      </c>
      <c r="BA12" s="91">
        <f t="shared" si="5"/>
        <v>0</v>
      </c>
      <c r="BB12" s="91">
        <f t="shared" si="5"/>
        <v>0</v>
      </c>
      <c r="BC12" s="91">
        <f t="shared" si="5"/>
        <v>0</v>
      </c>
      <c r="BD12" s="91">
        <f t="shared" si="5"/>
        <v>0</v>
      </c>
      <c r="BE12" s="92">
        <f t="shared" si="5"/>
        <v>100000</v>
      </c>
      <c r="BF12" s="93">
        <f t="shared" si="5"/>
        <v>0</v>
      </c>
      <c r="BG12" s="91">
        <f t="shared" si="5"/>
        <v>0</v>
      </c>
      <c r="BH12" s="91">
        <f t="shared" si="5"/>
        <v>0</v>
      </c>
      <c r="BI12" s="91">
        <f t="shared" si="5"/>
        <v>0</v>
      </c>
      <c r="BJ12" s="91">
        <f t="shared" si="5"/>
        <v>0</v>
      </c>
      <c r="BK12" s="91">
        <f t="shared" si="5"/>
        <v>0</v>
      </c>
      <c r="BL12" s="91">
        <f t="shared" si="5"/>
        <v>0</v>
      </c>
      <c r="BM12" s="91">
        <f t="shared" si="5"/>
        <v>0</v>
      </c>
      <c r="BN12" s="91">
        <f t="shared" si="5"/>
        <v>0</v>
      </c>
      <c r="BO12" s="91">
        <f t="shared" si="5"/>
        <v>0</v>
      </c>
      <c r="BP12" s="91">
        <f t="shared" si="5"/>
        <v>0</v>
      </c>
      <c r="BQ12" s="92">
        <f t="shared" si="5"/>
        <v>100000</v>
      </c>
      <c r="BR12" s="93">
        <f t="shared" si="5"/>
        <v>0</v>
      </c>
      <c r="BS12" s="91">
        <f t="shared" si="5"/>
        <v>0</v>
      </c>
      <c r="BT12" s="91">
        <f t="shared" si="5"/>
        <v>0</v>
      </c>
      <c r="BU12" s="91">
        <f t="shared" ref="BU12:CC12" si="6">+BU28</f>
        <v>0</v>
      </c>
      <c r="BV12" s="91">
        <f t="shared" si="6"/>
        <v>0</v>
      </c>
      <c r="BW12" s="91">
        <f t="shared" si="6"/>
        <v>0</v>
      </c>
      <c r="BX12" s="91">
        <f t="shared" si="6"/>
        <v>0</v>
      </c>
      <c r="BY12" s="91">
        <f t="shared" si="6"/>
        <v>0</v>
      </c>
      <c r="BZ12" s="91">
        <f t="shared" si="6"/>
        <v>0</v>
      </c>
      <c r="CA12" s="91">
        <f t="shared" si="6"/>
        <v>0</v>
      </c>
      <c r="CB12" s="91">
        <f t="shared" si="6"/>
        <v>0</v>
      </c>
      <c r="CC12" s="92">
        <f t="shared" si="6"/>
        <v>100000</v>
      </c>
      <c r="CD12" s="325" t="b">
        <f>G12=G28</f>
        <v>1</v>
      </c>
    </row>
    <row r="13" spans="2:82">
      <c r="B13" s="57"/>
      <c r="C13" s="100" t="s">
        <v>39</v>
      </c>
      <c r="D13" s="101"/>
      <c r="E13" s="101"/>
      <c r="F13" s="102"/>
      <c r="G13" s="122">
        <f t="shared" si="2"/>
        <v>0</v>
      </c>
      <c r="H13" s="120">
        <f>+H12-SUM(H14:H15)</f>
        <v>0</v>
      </c>
      <c r="I13" s="13">
        <f t="shared" ref="I13:BT13" si="7">+I12-SUM(I14:I15)</f>
        <v>0</v>
      </c>
      <c r="J13" s="120">
        <f>+J12-SUM(J14:J15)</f>
        <v>0</v>
      </c>
      <c r="K13" s="12">
        <f t="shared" si="7"/>
        <v>0</v>
      </c>
      <c r="L13" s="12">
        <f t="shared" si="7"/>
        <v>0</v>
      </c>
      <c r="M13" s="12">
        <f t="shared" si="7"/>
        <v>0</v>
      </c>
      <c r="N13" s="12">
        <f t="shared" si="7"/>
        <v>0</v>
      </c>
      <c r="O13" s="12">
        <f t="shared" si="7"/>
        <v>0</v>
      </c>
      <c r="P13" s="12">
        <f t="shared" si="7"/>
        <v>0</v>
      </c>
      <c r="Q13" s="12">
        <f t="shared" si="7"/>
        <v>0</v>
      </c>
      <c r="R13" s="12">
        <f t="shared" si="7"/>
        <v>0</v>
      </c>
      <c r="S13" s="12">
        <f t="shared" si="7"/>
        <v>0</v>
      </c>
      <c r="T13" s="12">
        <f t="shared" si="7"/>
        <v>0</v>
      </c>
      <c r="U13" s="13">
        <f t="shared" si="7"/>
        <v>0</v>
      </c>
      <c r="V13" s="14">
        <f t="shared" si="7"/>
        <v>0</v>
      </c>
      <c r="W13" s="12">
        <f t="shared" si="7"/>
        <v>0</v>
      </c>
      <c r="X13" s="12">
        <f t="shared" si="7"/>
        <v>0</v>
      </c>
      <c r="Y13" s="12">
        <f t="shared" si="7"/>
        <v>0</v>
      </c>
      <c r="Z13" s="12">
        <f t="shared" si="7"/>
        <v>0</v>
      </c>
      <c r="AA13" s="12">
        <f t="shared" si="7"/>
        <v>0</v>
      </c>
      <c r="AB13" s="12">
        <f t="shared" si="7"/>
        <v>0</v>
      </c>
      <c r="AC13" s="12">
        <f t="shared" si="7"/>
        <v>0</v>
      </c>
      <c r="AD13" s="12">
        <f t="shared" si="7"/>
        <v>0</v>
      </c>
      <c r="AE13" s="12">
        <f t="shared" si="7"/>
        <v>0</v>
      </c>
      <c r="AF13" s="12">
        <f t="shared" si="7"/>
        <v>0</v>
      </c>
      <c r="AG13" s="13">
        <f t="shared" si="7"/>
        <v>0</v>
      </c>
      <c r="AH13" s="14">
        <f t="shared" si="7"/>
        <v>0</v>
      </c>
      <c r="AI13" s="12">
        <f t="shared" si="7"/>
        <v>0</v>
      </c>
      <c r="AJ13" s="12">
        <f t="shared" si="7"/>
        <v>0</v>
      </c>
      <c r="AK13" s="12">
        <f t="shared" si="7"/>
        <v>0</v>
      </c>
      <c r="AL13" s="12">
        <f t="shared" si="7"/>
        <v>0</v>
      </c>
      <c r="AM13" s="12">
        <f t="shared" si="7"/>
        <v>0</v>
      </c>
      <c r="AN13" s="12">
        <f t="shared" si="7"/>
        <v>0</v>
      </c>
      <c r="AO13" s="12">
        <f t="shared" si="7"/>
        <v>0</v>
      </c>
      <c r="AP13" s="12">
        <f t="shared" si="7"/>
        <v>0</v>
      </c>
      <c r="AQ13" s="12">
        <f t="shared" si="7"/>
        <v>0</v>
      </c>
      <c r="AR13" s="12">
        <f t="shared" si="7"/>
        <v>0</v>
      </c>
      <c r="AS13" s="13">
        <f t="shared" si="7"/>
        <v>0</v>
      </c>
      <c r="AT13" s="14">
        <f t="shared" si="7"/>
        <v>0</v>
      </c>
      <c r="AU13" s="12">
        <f t="shared" si="7"/>
        <v>0</v>
      </c>
      <c r="AV13" s="12">
        <f t="shared" si="7"/>
        <v>0</v>
      </c>
      <c r="AW13" s="12">
        <f t="shared" si="7"/>
        <v>0</v>
      </c>
      <c r="AX13" s="12">
        <f t="shared" si="7"/>
        <v>0</v>
      </c>
      <c r="AY13" s="12">
        <f t="shared" si="7"/>
        <v>0</v>
      </c>
      <c r="AZ13" s="12">
        <f t="shared" si="7"/>
        <v>0</v>
      </c>
      <c r="BA13" s="12">
        <f t="shared" si="7"/>
        <v>0</v>
      </c>
      <c r="BB13" s="12">
        <f t="shared" si="7"/>
        <v>0</v>
      </c>
      <c r="BC13" s="12">
        <f t="shared" si="7"/>
        <v>0</v>
      </c>
      <c r="BD13" s="12">
        <f t="shared" si="7"/>
        <v>0</v>
      </c>
      <c r="BE13" s="13">
        <f t="shared" si="7"/>
        <v>0</v>
      </c>
      <c r="BF13" s="14">
        <f t="shared" si="7"/>
        <v>0</v>
      </c>
      <c r="BG13" s="12">
        <f t="shared" si="7"/>
        <v>0</v>
      </c>
      <c r="BH13" s="12">
        <f t="shared" si="7"/>
        <v>0</v>
      </c>
      <c r="BI13" s="12">
        <f t="shared" si="7"/>
        <v>0</v>
      </c>
      <c r="BJ13" s="12">
        <f t="shared" si="7"/>
        <v>0</v>
      </c>
      <c r="BK13" s="12">
        <f t="shared" si="7"/>
        <v>0</v>
      </c>
      <c r="BL13" s="12">
        <f t="shared" si="7"/>
        <v>0</v>
      </c>
      <c r="BM13" s="12">
        <f t="shared" si="7"/>
        <v>0</v>
      </c>
      <c r="BN13" s="12">
        <f t="shared" si="7"/>
        <v>0</v>
      </c>
      <c r="BO13" s="12">
        <f t="shared" si="7"/>
        <v>0</v>
      </c>
      <c r="BP13" s="12">
        <f t="shared" si="7"/>
        <v>0</v>
      </c>
      <c r="BQ13" s="13">
        <f t="shared" si="7"/>
        <v>0</v>
      </c>
      <c r="BR13" s="14">
        <f t="shared" si="7"/>
        <v>0</v>
      </c>
      <c r="BS13" s="12">
        <f t="shared" si="7"/>
        <v>0</v>
      </c>
      <c r="BT13" s="12">
        <f t="shared" si="7"/>
        <v>0</v>
      </c>
      <c r="BU13" s="12">
        <f t="shared" ref="BU13:CC13" si="8">+BU12-SUM(BU14:BU15)</f>
        <v>0</v>
      </c>
      <c r="BV13" s="12">
        <f t="shared" si="8"/>
        <v>0</v>
      </c>
      <c r="BW13" s="12">
        <f t="shared" si="8"/>
        <v>0</v>
      </c>
      <c r="BX13" s="12">
        <f t="shared" si="8"/>
        <v>0</v>
      </c>
      <c r="BY13" s="12">
        <f t="shared" si="8"/>
        <v>0</v>
      </c>
      <c r="BZ13" s="12">
        <f t="shared" si="8"/>
        <v>0</v>
      </c>
      <c r="CA13" s="12">
        <f t="shared" si="8"/>
        <v>0</v>
      </c>
      <c r="CB13" s="12">
        <f t="shared" si="8"/>
        <v>0</v>
      </c>
      <c r="CC13" s="13">
        <f t="shared" si="8"/>
        <v>0</v>
      </c>
    </row>
    <row r="14" spans="2:82">
      <c r="B14" s="57"/>
      <c r="C14" s="100" t="s">
        <v>40</v>
      </c>
      <c r="D14" s="101"/>
      <c r="E14" s="101"/>
      <c r="F14" s="102"/>
      <c r="G14" s="152">
        <f t="shared" si="2"/>
        <v>500000</v>
      </c>
      <c r="H14" s="129">
        <f>H81</f>
        <v>0</v>
      </c>
      <c r="I14" s="18">
        <f t="shared" ref="I14:BT14" si="9">I81</f>
        <v>0</v>
      </c>
      <c r="J14" s="129">
        <f t="shared" si="9"/>
        <v>0</v>
      </c>
      <c r="K14" s="12">
        <f t="shared" si="9"/>
        <v>0</v>
      </c>
      <c r="L14" s="12">
        <f t="shared" si="9"/>
        <v>0</v>
      </c>
      <c r="M14" s="12">
        <f t="shared" si="9"/>
        <v>0</v>
      </c>
      <c r="N14" s="12">
        <f t="shared" si="9"/>
        <v>0</v>
      </c>
      <c r="O14" s="12">
        <f t="shared" si="9"/>
        <v>0</v>
      </c>
      <c r="P14" s="12">
        <f t="shared" si="9"/>
        <v>0</v>
      </c>
      <c r="Q14" s="12">
        <f t="shared" si="9"/>
        <v>0</v>
      </c>
      <c r="R14" s="12">
        <f t="shared" si="9"/>
        <v>0</v>
      </c>
      <c r="S14" s="12">
        <f t="shared" si="9"/>
        <v>0</v>
      </c>
      <c r="T14" s="12">
        <f t="shared" si="9"/>
        <v>0</v>
      </c>
      <c r="U14" s="18">
        <f t="shared" si="9"/>
        <v>0</v>
      </c>
      <c r="V14" s="119">
        <f t="shared" si="9"/>
        <v>0</v>
      </c>
      <c r="W14" s="12">
        <f t="shared" si="9"/>
        <v>0</v>
      </c>
      <c r="X14" s="12">
        <f t="shared" si="9"/>
        <v>0</v>
      </c>
      <c r="Y14" s="12">
        <f t="shared" si="9"/>
        <v>0</v>
      </c>
      <c r="Z14" s="12">
        <f t="shared" si="9"/>
        <v>0</v>
      </c>
      <c r="AA14" s="12">
        <f t="shared" si="9"/>
        <v>0</v>
      </c>
      <c r="AB14" s="12">
        <f t="shared" si="9"/>
        <v>0</v>
      </c>
      <c r="AC14" s="12">
        <f t="shared" si="9"/>
        <v>0</v>
      </c>
      <c r="AD14" s="12">
        <f t="shared" si="9"/>
        <v>0</v>
      </c>
      <c r="AE14" s="12">
        <f t="shared" si="9"/>
        <v>0</v>
      </c>
      <c r="AF14" s="12">
        <f t="shared" si="9"/>
        <v>0</v>
      </c>
      <c r="AG14" s="18">
        <f t="shared" si="9"/>
        <v>100000</v>
      </c>
      <c r="AH14" s="119">
        <f t="shared" si="9"/>
        <v>0</v>
      </c>
      <c r="AI14" s="12">
        <f t="shared" si="9"/>
        <v>0</v>
      </c>
      <c r="AJ14" s="12">
        <f t="shared" si="9"/>
        <v>0</v>
      </c>
      <c r="AK14" s="12">
        <f t="shared" si="9"/>
        <v>0</v>
      </c>
      <c r="AL14" s="12">
        <f t="shared" si="9"/>
        <v>0</v>
      </c>
      <c r="AM14" s="12">
        <f t="shared" si="9"/>
        <v>0</v>
      </c>
      <c r="AN14" s="12">
        <f t="shared" si="9"/>
        <v>0</v>
      </c>
      <c r="AO14" s="12">
        <f t="shared" si="9"/>
        <v>0</v>
      </c>
      <c r="AP14" s="12">
        <f t="shared" si="9"/>
        <v>0</v>
      </c>
      <c r="AQ14" s="12">
        <f t="shared" si="9"/>
        <v>0</v>
      </c>
      <c r="AR14" s="12">
        <f t="shared" si="9"/>
        <v>0</v>
      </c>
      <c r="AS14" s="18">
        <f t="shared" si="9"/>
        <v>100000</v>
      </c>
      <c r="AT14" s="119">
        <f t="shared" si="9"/>
        <v>0</v>
      </c>
      <c r="AU14" s="12">
        <f t="shared" si="9"/>
        <v>0</v>
      </c>
      <c r="AV14" s="12">
        <f t="shared" si="9"/>
        <v>0</v>
      </c>
      <c r="AW14" s="12">
        <f t="shared" si="9"/>
        <v>0</v>
      </c>
      <c r="AX14" s="12">
        <f t="shared" si="9"/>
        <v>0</v>
      </c>
      <c r="AY14" s="12">
        <f t="shared" si="9"/>
        <v>0</v>
      </c>
      <c r="AZ14" s="12">
        <f t="shared" si="9"/>
        <v>0</v>
      </c>
      <c r="BA14" s="12">
        <f t="shared" si="9"/>
        <v>0</v>
      </c>
      <c r="BB14" s="12">
        <f t="shared" si="9"/>
        <v>0</v>
      </c>
      <c r="BC14" s="12">
        <f t="shared" si="9"/>
        <v>0</v>
      </c>
      <c r="BD14" s="12">
        <f t="shared" si="9"/>
        <v>0</v>
      </c>
      <c r="BE14" s="18">
        <f t="shared" si="9"/>
        <v>100000</v>
      </c>
      <c r="BF14" s="119">
        <f t="shared" si="9"/>
        <v>0</v>
      </c>
      <c r="BG14" s="12">
        <f t="shared" si="9"/>
        <v>0</v>
      </c>
      <c r="BH14" s="12">
        <f t="shared" si="9"/>
        <v>0</v>
      </c>
      <c r="BI14" s="12">
        <f t="shared" si="9"/>
        <v>0</v>
      </c>
      <c r="BJ14" s="12">
        <f t="shared" si="9"/>
        <v>0</v>
      </c>
      <c r="BK14" s="12">
        <f t="shared" si="9"/>
        <v>0</v>
      </c>
      <c r="BL14" s="12">
        <f t="shared" si="9"/>
        <v>0</v>
      </c>
      <c r="BM14" s="12">
        <f t="shared" si="9"/>
        <v>0</v>
      </c>
      <c r="BN14" s="12">
        <f t="shared" si="9"/>
        <v>0</v>
      </c>
      <c r="BO14" s="12">
        <f t="shared" si="9"/>
        <v>0</v>
      </c>
      <c r="BP14" s="12">
        <f t="shared" si="9"/>
        <v>0</v>
      </c>
      <c r="BQ14" s="18">
        <f t="shared" si="9"/>
        <v>100000</v>
      </c>
      <c r="BR14" s="119">
        <f t="shared" si="9"/>
        <v>0</v>
      </c>
      <c r="BS14" s="12">
        <f t="shared" si="9"/>
        <v>0</v>
      </c>
      <c r="BT14" s="12">
        <f t="shared" si="9"/>
        <v>0</v>
      </c>
      <c r="BU14" s="12">
        <f t="shared" ref="BU14:CC14" si="10">BU81</f>
        <v>0</v>
      </c>
      <c r="BV14" s="12">
        <f t="shared" si="10"/>
        <v>0</v>
      </c>
      <c r="BW14" s="12">
        <f t="shared" si="10"/>
        <v>0</v>
      </c>
      <c r="BX14" s="12">
        <f t="shared" si="10"/>
        <v>0</v>
      </c>
      <c r="BY14" s="12">
        <f t="shared" si="10"/>
        <v>0</v>
      </c>
      <c r="BZ14" s="12">
        <f t="shared" si="10"/>
        <v>0</v>
      </c>
      <c r="CA14" s="12">
        <f t="shared" si="10"/>
        <v>0</v>
      </c>
      <c r="CB14" s="12">
        <f t="shared" si="10"/>
        <v>0</v>
      </c>
      <c r="CC14" s="18">
        <f t="shared" si="10"/>
        <v>100000</v>
      </c>
    </row>
    <row r="15" spans="2:82">
      <c r="B15" s="57"/>
      <c r="C15" s="100" t="s">
        <v>41</v>
      </c>
      <c r="D15" s="101"/>
      <c r="E15" s="101"/>
      <c r="F15" s="102"/>
      <c r="G15" s="166">
        <f t="shared" si="2"/>
        <v>0</v>
      </c>
      <c r="H15" s="126">
        <f t="shared" ref="H15:BS15" si="11">+SUM(H16:H19)</f>
        <v>0</v>
      </c>
      <c r="I15" s="87">
        <f t="shared" si="11"/>
        <v>0</v>
      </c>
      <c r="J15" s="126">
        <f>+SUM(J16:J19)</f>
        <v>0</v>
      </c>
      <c r="K15" s="86">
        <f t="shared" si="11"/>
        <v>0</v>
      </c>
      <c r="L15" s="86">
        <f t="shared" si="11"/>
        <v>0</v>
      </c>
      <c r="M15" s="86">
        <f t="shared" si="11"/>
        <v>0</v>
      </c>
      <c r="N15" s="86">
        <f t="shared" si="11"/>
        <v>0</v>
      </c>
      <c r="O15" s="86">
        <f t="shared" si="11"/>
        <v>0</v>
      </c>
      <c r="P15" s="86">
        <f t="shared" si="11"/>
        <v>0</v>
      </c>
      <c r="Q15" s="86">
        <f t="shared" si="11"/>
        <v>0</v>
      </c>
      <c r="R15" s="86">
        <f t="shared" si="11"/>
        <v>0</v>
      </c>
      <c r="S15" s="86">
        <f t="shared" si="11"/>
        <v>0</v>
      </c>
      <c r="T15" s="86">
        <f t="shared" si="11"/>
        <v>0</v>
      </c>
      <c r="U15" s="87">
        <f t="shared" si="11"/>
        <v>0</v>
      </c>
      <c r="V15" s="88">
        <f t="shared" si="11"/>
        <v>0</v>
      </c>
      <c r="W15" s="86">
        <f t="shared" si="11"/>
        <v>0</v>
      </c>
      <c r="X15" s="86">
        <f t="shared" si="11"/>
        <v>0</v>
      </c>
      <c r="Y15" s="86">
        <f t="shared" si="11"/>
        <v>0</v>
      </c>
      <c r="Z15" s="86">
        <f t="shared" si="11"/>
        <v>0</v>
      </c>
      <c r="AA15" s="86">
        <f t="shared" si="11"/>
        <v>0</v>
      </c>
      <c r="AB15" s="86">
        <f t="shared" si="11"/>
        <v>0</v>
      </c>
      <c r="AC15" s="86">
        <f t="shared" si="11"/>
        <v>0</v>
      </c>
      <c r="AD15" s="86">
        <f t="shared" si="11"/>
        <v>0</v>
      </c>
      <c r="AE15" s="86">
        <f t="shared" si="11"/>
        <v>0</v>
      </c>
      <c r="AF15" s="86">
        <f t="shared" si="11"/>
        <v>0</v>
      </c>
      <c r="AG15" s="87">
        <f t="shared" si="11"/>
        <v>0</v>
      </c>
      <c r="AH15" s="88">
        <f t="shared" si="11"/>
        <v>0</v>
      </c>
      <c r="AI15" s="86">
        <f t="shared" si="11"/>
        <v>0</v>
      </c>
      <c r="AJ15" s="86">
        <f t="shared" si="11"/>
        <v>0</v>
      </c>
      <c r="AK15" s="86">
        <f t="shared" si="11"/>
        <v>0</v>
      </c>
      <c r="AL15" s="86">
        <f t="shared" si="11"/>
        <v>0</v>
      </c>
      <c r="AM15" s="86">
        <f t="shared" si="11"/>
        <v>0</v>
      </c>
      <c r="AN15" s="86">
        <f t="shared" si="11"/>
        <v>0</v>
      </c>
      <c r="AO15" s="86">
        <f t="shared" si="11"/>
        <v>0</v>
      </c>
      <c r="AP15" s="86">
        <f t="shared" si="11"/>
        <v>0</v>
      </c>
      <c r="AQ15" s="86">
        <f t="shared" si="11"/>
        <v>0</v>
      </c>
      <c r="AR15" s="86">
        <f t="shared" si="11"/>
        <v>0</v>
      </c>
      <c r="AS15" s="87">
        <f t="shared" si="11"/>
        <v>0</v>
      </c>
      <c r="AT15" s="88">
        <f t="shared" si="11"/>
        <v>0</v>
      </c>
      <c r="AU15" s="86">
        <f t="shared" si="11"/>
        <v>0</v>
      </c>
      <c r="AV15" s="86">
        <f t="shared" si="11"/>
        <v>0</v>
      </c>
      <c r="AW15" s="86">
        <f t="shared" si="11"/>
        <v>0</v>
      </c>
      <c r="AX15" s="86">
        <f t="shared" si="11"/>
        <v>0</v>
      </c>
      <c r="AY15" s="86">
        <f t="shared" si="11"/>
        <v>0</v>
      </c>
      <c r="AZ15" s="86">
        <f t="shared" si="11"/>
        <v>0</v>
      </c>
      <c r="BA15" s="86">
        <f t="shared" si="11"/>
        <v>0</v>
      </c>
      <c r="BB15" s="86">
        <f t="shared" si="11"/>
        <v>0</v>
      </c>
      <c r="BC15" s="86">
        <f t="shared" si="11"/>
        <v>0</v>
      </c>
      <c r="BD15" s="86">
        <f t="shared" si="11"/>
        <v>0</v>
      </c>
      <c r="BE15" s="87">
        <f t="shared" si="11"/>
        <v>0</v>
      </c>
      <c r="BF15" s="88">
        <f t="shared" si="11"/>
        <v>0</v>
      </c>
      <c r="BG15" s="86">
        <f t="shared" si="11"/>
        <v>0</v>
      </c>
      <c r="BH15" s="86">
        <f t="shared" si="11"/>
        <v>0</v>
      </c>
      <c r="BI15" s="86">
        <f t="shared" si="11"/>
        <v>0</v>
      </c>
      <c r="BJ15" s="86">
        <f t="shared" si="11"/>
        <v>0</v>
      </c>
      <c r="BK15" s="86">
        <f t="shared" si="11"/>
        <v>0</v>
      </c>
      <c r="BL15" s="86">
        <f t="shared" si="11"/>
        <v>0</v>
      </c>
      <c r="BM15" s="86">
        <f t="shared" si="11"/>
        <v>0</v>
      </c>
      <c r="BN15" s="86">
        <f t="shared" si="11"/>
        <v>0</v>
      </c>
      <c r="BO15" s="86">
        <f t="shared" si="11"/>
        <v>0</v>
      </c>
      <c r="BP15" s="86">
        <f t="shared" si="11"/>
        <v>0</v>
      </c>
      <c r="BQ15" s="87">
        <f t="shared" si="11"/>
        <v>0</v>
      </c>
      <c r="BR15" s="88">
        <f t="shared" si="11"/>
        <v>0</v>
      </c>
      <c r="BS15" s="86">
        <f t="shared" si="11"/>
        <v>0</v>
      </c>
      <c r="BT15" s="86">
        <f t="shared" ref="BT15:CC15" si="12">+SUM(BT16:BT19)</f>
        <v>0</v>
      </c>
      <c r="BU15" s="86">
        <f t="shared" si="12"/>
        <v>0</v>
      </c>
      <c r="BV15" s="86">
        <f t="shared" si="12"/>
        <v>0</v>
      </c>
      <c r="BW15" s="86">
        <f t="shared" si="12"/>
        <v>0</v>
      </c>
      <c r="BX15" s="86">
        <f t="shared" si="12"/>
        <v>0</v>
      </c>
      <c r="BY15" s="86">
        <f t="shared" si="12"/>
        <v>0</v>
      </c>
      <c r="BZ15" s="86">
        <f t="shared" si="12"/>
        <v>0</v>
      </c>
      <c r="CA15" s="86">
        <f t="shared" si="12"/>
        <v>0</v>
      </c>
      <c r="CB15" s="86">
        <f t="shared" si="12"/>
        <v>0</v>
      </c>
      <c r="CC15" s="87">
        <f t="shared" si="12"/>
        <v>0</v>
      </c>
    </row>
    <row r="16" spans="2:82">
      <c r="B16" s="57"/>
      <c r="C16" s="67" t="s">
        <v>8</v>
      </c>
      <c r="D16" s="72" t="s">
        <v>53</v>
      </c>
      <c r="E16" s="69">
        <v>72</v>
      </c>
      <c r="F16" s="218"/>
      <c r="G16" s="122">
        <f t="shared" si="2"/>
        <v>0</v>
      </c>
      <c r="H16" s="120"/>
      <c r="I16" s="13"/>
      <c r="J16" s="299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1"/>
      <c r="V16" s="302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1"/>
      <c r="AH16" s="302"/>
      <c r="AI16" s="300"/>
      <c r="AJ16" s="300"/>
      <c r="AK16" s="300"/>
      <c r="AL16" s="300"/>
      <c r="AM16" s="300"/>
      <c r="AN16" s="300"/>
      <c r="AO16" s="300"/>
      <c r="AP16" s="300"/>
      <c r="AQ16" s="300"/>
      <c r="AR16" s="300"/>
      <c r="AS16" s="301"/>
      <c r="AT16" s="302"/>
      <c r="AU16" s="300"/>
      <c r="AV16" s="300"/>
      <c r="AW16" s="300"/>
      <c r="AX16" s="300"/>
      <c r="AY16" s="300"/>
      <c r="AZ16" s="300"/>
      <c r="BA16" s="300"/>
      <c r="BB16" s="300"/>
      <c r="BC16" s="300"/>
      <c r="BD16" s="300"/>
      <c r="BE16" s="301"/>
      <c r="BF16" s="302"/>
      <c r="BG16" s="300"/>
      <c r="BH16" s="300"/>
      <c r="BI16" s="300"/>
      <c r="BJ16" s="300"/>
      <c r="BK16" s="300"/>
      <c r="BL16" s="300"/>
      <c r="BM16" s="300"/>
      <c r="BN16" s="300"/>
      <c r="BO16" s="300"/>
      <c r="BP16" s="300"/>
      <c r="BQ16" s="301"/>
      <c r="BR16" s="302"/>
      <c r="BS16" s="300"/>
      <c r="BT16" s="300"/>
      <c r="BU16" s="300"/>
      <c r="BV16" s="300"/>
      <c r="BW16" s="300"/>
      <c r="BX16" s="300"/>
      <c r="BY16" s="300"/>
      <c r="BZ16" s="300"/>
      <c r="CA16" s="300"/>
      <c r="CB16" s="300"/>
      <c r="CC16" s="301"/>
    </row>
    <row r="17" spans="2:82">
      <c r="B17" s="57"/>
      <c r="C17" s="67" t="s">
        <v>9</v>
      </c>
      <c r="D17" s="72" t="s">
        <v>53</v>
      </c>
      <c r="E17" s="69">
        <v>72</v>
      </c>
      <c r="F17" s="218"/>
      <c r="G17" s="122">
        <f t="shared" si="2"/>
        <v>0</v>
      </c>
      <c r="H17" s="120"/>
      <c r="I17" s="13"/>
      <c r="J17" s="299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1"/>
      <c r="V17" s="302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1"/>
      <c r="AH17" s="302"/>
      <c r="AI17" s="300"/>
      <c r="AJ17" s="300"/>
      <c r="AK17" s="300"/>
      <c r="AL17" s="300"/>
      <c r="AM17" s="300"/>
      <c r="AN17" s="300"/>
      <c r="AO17" s="300"/>
      <c r="AP17" s="300"/>
      <c r="AQ17" s="300"/>
      <c r="AR17" s="300"/>
      <c r="AS17" s="301"/>
      <c r="AT17" s="302"/>
      <c r="AU17" s="300"/>
      <c r="AV17" s="300"/>
      <c r="AW17" s="300"/>
      <c r="AX17" s="300"/>
      <c r="AY17" s="300"/>
      <c r="AZ17" s="300"/>
      <c r="BA17" s="300"/>
      <c r="BB17" s="300"/>
      <c r="BC17" s="300"/>
      <c r="BD17" s="300"/>
      <c r="BE17" s="301"/>
      <c r="BF17" s="302"/>
      <c r="BG17" s="300"/>
      <c r="BH17" s="300"/>
      <c r="BI17" s="300"/>
      <c r="BJ17" s="300"/>
      <c r="BK17" s="300"/>
      <c r="BL17" s="300"/>
      <c r="BM17" s="300"/>
      <c r="BN17" s="300"/>
      <c r="BO17" s="300"/>
      <c r="BP17" s="300"/>
      <c r="BQ17" s="301"/>
      <c r="BR17" s="302"/>
      <c r="BS17" s="300"/>
      <c r="BT17" s="300"/>
      <c r="BU17" s="300"/>
      <c r="BV17" s="300"/>
      <c r="BW17" s="300"/>
      <c r="BX17" s="300"/>
      <c r="BY17" s="300"/>
      <c r="BZ17" s="300"/>
      <c r="CA17" s="300"/>
      <c r="CB17" s="300"/>
      <c r="CC17" s="301"/>
    </row>
    <row r="18" spans="2:82">
      <c r="B18" s="57"/>
      <c r="C18" s="67" t="s">
        <v>10</v>
      </c>
      <c r="D18" s="72" t="s">
        <v>53</v>
      </c>
      <c r="E18" s="69">
        <v>72</v>
      </c>
      <c r="F18" s="218"/>
      <c r="G18" s="122">
        <f t="shared" si="2"/>
        <v>0</v>
      </c>
      <c r="H18" s="120"/>
      <c r="I18" s="13"/>
      <c r="J18" s="299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1"/>
      <c r="V18" s="302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1"/>
      <c r="AH18" s="302"/>
      <c r="AI18" s="300"/>
      <c r="AJ18" s="300"/>
      <c r="AK18" s="300"/>
      <c r="AL18" s="300"/>
      <c r="AM18" s="300"/>
      <c r="AN18" s="300"/>
      <c r="AO18" s="300"/>
      <c r="AP18" s="300"/>
      <c r="AQ18" s="300"/>
      <c r="AR18" s="300"/>
      <c r="AS18" s="301"/>
      <c r="AT18" s="302"/>
      <c r="AU18" s="300"/>
      <c r="AV18" s="300"/>
      <c r="AW18" s="300"/>
      <c r="AX18" s="300"/>
      <c r="AY18" s="300"/>
      <c r="AZ18" s="300"/>
      <c r="BA18" s="300"/>
      <c r="BB18" s="300"/>
      <c r="BC18" s="300"/>
      <c r="BD18" s="300"/>
      <c r="BE18" s="301"/>
      <c r="BF18" s="302"/>
      <c r="BG18" s="300"/>
      <c r="BH18" s="300"/>
      <c r="BI18" s="300"/>
      <c r="BJ18" s="300"/>
      <c r="BK18" s="300"/>
      <c r="BL18" s="300"/>
      <c r="BM18" s="300"/>
      <c r="BN18" s="300"/>
      <c r="BO18" s="300"/>
      <c r="BP18" s="300"/>
      <c r="BQ18" s="301"/>
      <c r="BR18" s="302"/>
      <c r="BS18" s="300"/>
      <c r="BT18" s="300"/>
      <c r="BU18" s="300"/>
      <c r="BV18" s="300"/>
      <c r="BW18" s="300"/>
      <c r="BX18" s="300"/>
      <c r="BY18" s="300"/>
      <c r="BZ18" s="300"/>
      <c r="CA18" s="300"/>
      <c r="CB18" s="300"/>
      <c r="CC18" s="301"/>
    </row>
    <row r="19" spans="2:82">
      <c r="B19" s="57"/>
      <c r="C19" s="67" t="s">
        <v>11</v>
      </c>
      <c r="D19" s="72" t="s">
        <v>53</v>
      </c>
      <c r="E19" s="69">
        <v>72</v>
      </c>
      <c r="F19" s="218"/>
      <c r="G19" s="122">
        <f t="shared" si="2"/>
        <v>0</v>
      </c>
      <c r="H19" s="120"/>
      <c r="I19" s="13"/>
      <c r="J19" s="299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1"/>
      <c r="V19" s="302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1"/>
      <c r="AH19" s="302"/>
      <c r="AI19" s="300"/>
      <c r="AJ19" s="300"/>
      <c r="AK19" s="300"/>
      <c r="AL19" s="300"/>
      <c r="AM19" s="300"/>
      <c r="AN19" s="300"/>
      <c r="AO19" s="300"/>
      <c r="AP19" s="300"/>
      <c r="AQ19" s="300"/>
      <c r="AR19" s="300"/>
      <c r="AS19" s="301"/>
      <c r="AT19" s="302"/>
      <c r="AU19" s="300"/>
      <c r="AV19" s="300"/>
      <c r="AW19" s="300"/>
      <c r="AX19" s="300"/>
      <c r="AY19" s="300"/>
      <c r="AZ19" s="300"/>
      <c r="BA19" s="300"/>
      <c r="BB19" s="300"/>
      <c r="BC19" s="300"/>
      <c r="BD19" s="300"/>
      <c r="BE19" s="301"/>
      <c r="BF19" s="302"/>
      <c r="BG19" s="300"/>
      <c r="BH19" s="300"/>
      <c r="BI19" s="300"/>
      <c r="BJ19" s="300"/>
      <c r="BK19" s="300"/>
      <c r="BL19" s="300"/>
      <c r="BM19" s="300"/>
      <c r="BN19" s="300"/>
      <c r="BO19" s="300"/>
      <c r="BP19" s="300"/>
      <c r="BQ19" s="301"/>
      <c r="BR19" s="302"/>
      <c r="BS19" s="300"/>
      <c r="BT19" s="300"/>
      <c r="BU19" s="300"/>
      <c r="BV19" s="300"/>
      <c r="BW19" s="300"/>
      <c r="BX19" s="300"/>
      <c r="BY19" s="300"/>
      <c r="BZ19" s="300"/>
      <c r="CA19" s="300"/>
      <c r="CB19" s="300"/>
      <c r="CC19" s="301"/>
    </row>
    <row r="20" spans="2:82">
      <c r="B20" s="82"/>
      <c r="C20" s="112"/>
      <c r="D20" s="113"/>
      <c r="E20" s="113"/>
      <c r="F20" s="114"/>
      <c r="G20" s="213">
        <f>IF(SUM(G16:G19)=0,0,IF(AND((SUM(G16:G19)/G12)&gt;0.4,G81=0),0.4,(SUM(G16:G19)/G12)))</f>
        <v>0</v>
      </c>
      <c r="H20" s="127">
        <f t="shared" ref="H20:BS20" si="13">IF(SUM(H16:H19)=0,0,IF(AND((SUM(H16:H19)/H12)&gt;0.4,H81=0),0.4,(SUM(H16:H19)/H12)))</f>
        <v>0</v>
      </c>
      <c r="I20" s="84">
        <f t="shared" si="13"/>
        <v>0</v>
      </c>
      <c r="J20" s="127">
        <f t="shared" si="13"/>
        <v>0</v>
      </c>
      <c r="K20" s="83">
        <f t="shared" si="13"/>
        <v>0</v>
      </c>
      <c r="L20" s="83">
        <f t="shared" si="13"/>
        <v>0</v>
      </c>
      <c r="M20" s="83">
        <f t="shared" si="13"/>
        <v>0</v>
      </c>
      <c r="N20" s="83">
        <f t="shared" si="13"/>
        <v>0</v>
      </c>
      <c r="O20" s="83">
        <f t="shared" si="13"/>
        <v>0</v>
      </c>
      <c r="P20" s="83">
        <f t="shared" si="13"/>
        <v>0</v>
      </c>
      <c r="Q20" s="83">
        <f t="shared" si="13"/>
        <v>0</v>
      </c>
      <c r="R20" s="83">
        <f t="shared" si="13"/>
        <v>0</v>
      </c>
      <c r="S20" s="83">
        <f t="shared" si="13"/>
        <v>0</v>
      </c>
      <c r="T20" s="83">
        <f t="shared" si="13"/>
        <v>0</v>
      </c>
      <c r="U20" s="84">
        <f t="shared" si="13"/>
        <v>0</v>
      </c>
      <c r="V20" s="85">
        <f t="shared" si="13"/>
        <v>0</v>
      </c>
      <c r="W20" s="83">
        <f t="shared" si="13"/>
        <v>0</v>
      </c>
      <c r="X20" s="83">
        <f t="shared" si="13"/>
        <v>0</v>
      </c>
      <c r="Y20" s="83">
        <f t="shared" si="13"/>
        <v>0</v>
      </c>
      <c r="Z20" s="83">
        <f t="shared" si="13"/>
        <v>0</v>
      </c>
      <c r="AA20" s="83">
        <f t="shared" si="13"/>
        <v>0</v>
      </c>
      <c r="AB20" s="83">
        <f t="shared" si="13"/>
        <v>0</v>
      </c>
      <c r="AC20" s="83">
        <f t="shared" si="13"/>
        <v>0</v>
      </c>
      <c r="AD20" s="83">
        <f t="shared" si="13"/>
        <v>0</v>
      </c>
      <c r="AE20" s="83">
        <f t="shared" si="13"/>
        <v>0</v>
      </c>
      <c r="AF20" s="83">
        <f t="shared" si="13"/>
        <v>0</v>
      </c>
      <c r="AG20" s="84">
        <f t="shared" si="13"/>
        <v>0</v>
      </c>
      <c r="AH20" s="85">
        <f t="shared" si="13"/>
        <v>0</v>
      </c>
      <c r="AI20" s="83">
        <f t="shared" si="13"/>
        <v>0</v>
      </c>
      <c r="AJ20" s="83">
        <f t="shared" si="13"/>
        <v>0</v>
      </c>
      <c r="AK20" s="83">
        <f t="shared" si="13"/>
        <v>0</v>
      </c>
      <c r="AL20" s="83">
        <f t="shared" si="13"/>
        <v>0</v>
      </c>
      <c r="AM20" s="83">
        <f t="shared" si="13"/>
        <v>0</v>
      </c>
      <c r="AN20" s="83">
        <f t="shared" si="13"/>
        <v>0</v>
      </c>
      <c r="AO20" s="83">
        <f t="shared" si="13"/>
        <v>0</v>
      </c>
      <c r="AP20" s="83">
        <f t="shared" si="13"/>
        <v>0</v>
      </c>
      <c r="AQ20" s="83">
        <f t="shared" si="13"/>
        <v>0</v>
      </c>
      <c r="AR20" s="83">
        <f t="shared" si="13"/>
        <v>0</v>
      </c>
      <c r="AS20" s="84">
        <f t="shared" si="13"/>
        <v>0</v>
      </c>
      <c r="AT20" s="85">
        <f t="shared" si="13"/>
        <v>0</v>
      </c>
      <c r="AU20" s="83">
        <f t="shared" si="13"/>
        <v>0</v>
      </c>
      <c r="AV20" s="83">
        <f t="shared" si="13"/>
        <v>0</v>
      </c>
      <c r="AW20" s="83">
        <f t="shared" si="13"/>
        <v>0</v>
      </c>
      <c r="AX20" s="83">
        <f t="shared" si="13"/>
        <v>0</v>
      </c>
      <c r="AY20" s="83">
        <f t="shared" si="13"/>
        <v>0</v>
      </c>
      <c r="AZ20" s="83">
        <f t="shared" si="13"/>
        <v>0</v>
      </c>
      <c r="BA20" s="83">
        <f t="shared" si="13"/>
        <v>0</v>
      </c>
      <c r="BB20" s="83">
        <f t="shared" si="13"/>
        <v>0</v>
      </c>
      <c r="BC20" s="83">
        <f t="shared" si="13"/>
        <v>0</v>
      </c>
      <c r="BD20" s="83">
        <f t="shared" si="13"/>
        <v>0</v>
      </c>
      <c r="BE20" s="84">
        <f t="shared" si="13"/>
        <v>0</v>
      </c>
      <c r="BF20" s="85">
        <f t="shared" si="13"/>
        <v>0</v>
      </c>
      <c r="BG20" s="83">
        <f t="shared" si="13"/>
        <v>0</v>
      </c>
      <c r="BH20" s="83">
        <f t="shared" si="13"/>
        <v>0</v>
      </c>
      <c r="BI20" s="83">
        <f t="shared" si="13"/>
        <v>0</v>
      </c>
      <c r="BJ20" s="83">
        <f t="shared" si="13"/>
        <v>0</v>
      </c>
      <c r="BK20" s="83">
        <f t="shared" si="13"/>
        <v>0</v>
      </c>
      <c r="BL20" s="83">
        <f t="shared" si="13"/>
        <v>0</v>
      </c>
      <c r="BM20" s="83">
        <f t="shared" si="13"/>
        <v>0</v>
      </c>
      <c r="BN20" s="83">
        <f t="shared" si="13"/>
        <v>0</v>
      </c>
      <c r="BO20" s="83">
        <f t="shared" si="13"/>
        <v>0</v>
      </c>
      <c r="BP20" s="83">
        <f t="shared" si="13"/>
        <v>0</v>
      </c>
      <c r="BQ20" s="84">
        <f t="shared" si="13"/>
        <v>0</v>
      </c>
      <c r="BR20" s="85">
        <f t="shared" si="13"/>
        <v>0</v>
      </c>
      <c r="BS20" s="83">
        <f t="shared" si="13"/>
        <v>0</v>
      </c>
      <c r="BT20" s="83">
        <f t="shared" ref="BT20:CC20" si="14">IF(SUM(BT16:BT19)=0,0,IF(AND((SUM(BT16:BT19)/BT12)&gt;0.4,BT81=0),0.4,(SUM(BT16:BT19)/BT12)))</f>
        <v>0</v>
      </c>
      <c r="BU20" s="83">
        <f t="shared" si="14"/>
        <v>0</v>
      </c>
      <c r="BV20" s="83">
        <f t="shared" si="14"/>
        <v>0</v>
      </c>
      <c r="BW20" s="83">
        <f t="shared" si="14"/>
        <v>0</v>
      </c>
      <c r="BX20" s="83">
        <f t="shared" si="14"/>
        <v>0</v>
      </c>
      <c r="BY20" s="83">
        <f t="shared" si="14"/>
        <v>0</v>
      </c>
      <c r="BZ20" s="83">
        <f t="shared" si="14"/>
        <v>0</v>
      </c>
      <c r="CA20" s="83">
        <f t="shared" si="14"/>
        <v>0</v>
      </c>
      <c r="CB20" s="83">
        <f t="shared" si="14"/>
        <v>0</v>
      </c>
      <c r="CC20" s="84">
        <f t="shared" si="14"/>
        <v>0</v>
      </c>
    </row>
    <row r="21" spans="2:82">
      <c r="B21" s="81" t="s">
        <v>43</v>
      </c>
      <c r="C21" s="106" t="s">
        <v>44</v>
      </c>
      <c r="D21" s="107"/>
      <c r="E21" s="107"/>
      <c r="F21" s="108"/>
      <c r="G21" s="167">
        <f t="shared" ref="G21:G26" si="15">+SUM(H21:CC21)</f>
        <v>2400000</v>
      </c>
      <c r="H21" s="128">
        <f>+H85</f>
        <v>0</v>
      </c>
      <c r="I21" s="79">
        <f t="shared" ref="I21:BT21" si="16">+I85</f>
        <v>0</v>
      </c>
      <c r="J21" s="128">
        <f t="shared" si="16"/>
        <v>0</v>
      </c>
      <c r="K21" s="78">
        <f t="shared" si="16"/>
        <v>0</v>
      </c>
      <c r="L21" s="78">
        <f t="shared" si="16"/>
        <v>0</v>
      </c>
      <c r="M21" s="78">
        <f t="shared" si="16"/>
        <v>0</v>
      </c>
      <c r="N21" s="78">
        <f t="shared" si="16"/>
        <v>0</v>
      </c>
      <c r="O21" s="78">
        <f t="shared" si="16"/>
        <v>0</v>
      </c>
      <c r="P21" s="78">
        <f t="shared" si="16"/>
        <v>0</v>
      </c>
      <c r="Q21" s="78">
        <f t="shared" si="16"/>
        <v>0</v>
      </c>
      <c r="R21" s="78">
        <f t="shared" si="16"/>
        <v>0</v>
      </c>
      <c r="S21" s="78">
        <f t="shared" si="16"/>
        <v>0</v>
      </c>
      <c r="T21" s="78">
        <f t="shared" si="16"/>
        <v>0</v>
      </c>
      <c r="U21" s="79">
        <f t="shared" si="16"/>
        <v>0</v>
      </c>
      <c r="V21" s="118">
        <f t="shared" si="16"/>
        <v>0</v>
      </c>
      <c r="W21" s="78">
        <f t="shared" si="16"/>
        <v>0</v>
      </c>
      <c r="X21" s="78">
        <f t="shared" si="16"/>
        <v>0</v>
      </c>
      <c r="Y21" s="78">
        <f t="shared" si="16"/>
        <v>0</v>
      </c>
      <c r="Z21" s="78">
        <f t="shared" si="16"/>
        <v>0</v>
      </c>
      <c r="AA21" s="78">
        <f t="shared" si="16"/>
        <v>0</v>
      </c>
      <c r="AB21" s="78">
        <f t="shared" si="16"/>
        <v>0</v>
      </c>
      <c r="AC21" s="78">
        <f t="shared" si="16"/>
        <v>0</v>
      </c>
      <c r="AD21" s="78">
        <f t="shared" si="16"/>
        <v>0</v>
      </c>
      <c r="AE21" s="78">
        <f t="shared" si="16"/>
        <v>0</v>
      </c>
      <c r="AF21" s="78">
        <f t="shared" si="16"/>
        <v>0</v>
      </c>
      <c r="AG21" s="79">
        <f t="shared" si="16"/>
        <v>300000</v>
      </c>
      <c r="AH21" s="118">
        <f t="shared" si="16"/>
        <v>0</v>
      </c>
      <c r="AI21" s="78">
        <f t="shared" si="16"/>
        <v>0</v>
      </c>
      <c r="AJ21" s="78">
        <f t="shared" si="16"/>
        <v>0</v>
      </c>
      <c r="AK21" s="78">
        <f t="shared" si="16"/>
        <v>0</v>
      </c>
      <c r="AL21" s="78">
        <f t="shared" si="16"/>
        <v>0</v>
      </c>
      <c r="AM21" s="78">
        <f t="shared" si="16"/>
        <v>0</v>
      </c>
      <c r="AN21" s="78">
        <f t="shared" si="16"/>
        <v>0</v>
      </c>
      <c r="AO21" s="78">
        <f t="shared" si="16"/>
        <v>0</v>
      </c>
      <c r="AP21" s="78">
        <f t="shared" si="16"/>
        <v>0</v>
      </c>
      <c r="AQ21" s="78">
        <f t="shared" si="16"/>
        <v>0</v>
      </c>
      <c r="AR21" s="78">
        <f t="shared" si="16"/>
        <v>0</v>
      </c>
      <c r="AS21" s="79">
        <f t="shared" si="16"/>
        <v>300000</v>
      </c>
      <c r="AT21" s="118">
        <f t="shared" si="16"/>
        <v>0</v>
      </c>
      <c r="AU21" s="78">
        <f t="shared" si="16"/>
        <v>0</v>
      </c>
      <c r="AV21" s="78">
        <f t="shared" si="16"/>
        <v>0</v>
      </c>
      <c r="AW21" s="78">
        <f t="shared" si="16"/>
        <v>0</v>
      </c>
      <c r="AX21" s="78">
        <f t="shared" si="16"/>
        <v>0</v>
      </c>
      <c r="AY21" s="78">
        <f t="shared" si="16"/>
        <v>0</v>
      </c>
      <c r="AZ21" s="78">
        <f t="shared" si="16"/>
        <v>0</v>
      </c>
      <c r="BA21" s="78">
        <f t="shared" si="16"/>
        <v>0</v>
      </c>
      <c r="BB21" s="78">
        <f t="shared" si="16"/>
        <v>0</v>
      </c>
      <c r="BC21" s="78">
        <f t="shared" si="16"/>
        <v>0</v>
      </c>
      <c r="BD21" s="78">
        <f t="shared" si="16"/>
        <v>0</v>
      </c>
      <c r="BE21" s="79">
        <f t="shared" si="16"/>
        <v>500000</v>
      </c>
      <c r="BF21" s="118">
        <f t="shared" si="16"/>
        <v>0</v>
      </c>
      <c r="BG21" s="78">
        <f t="shared" si="16"/>
        <v>0</v>
      </c>
      <c r="BH21" s="78">
        <f t="shared" si="16"/>
        <v>0</v>
      </c>
      <c r="BI21" s="78">
        <f t="shared" si="16"/>
        <v>0</v>
      </c>
      <c r="BJ21" s="78">
        <f t="shared" si="16"/>
        <v>0</v>
      </c>
      <c r="BK21" s="78">
        <f t="shared" si="16"/>
        <v>0</v>
      </c>
      <c r="BL21" s="78">
        <f t="shared" si="16"/>
        <v>0</v>
      </c>
      <c r="BM21" s="78">
        <f t="shared" si="16"/>
        <v>0</v>
      </c>
      <c r="BN21" s="78">
        <f t="shared" si="16"/>
        <v>0</v>
      </c>
      <c r="BO21" s="78">
        <f t="shared" si="16"/>
        <v>0</v>
      </c>
      <c r="BP21" s="78">
        <f t="shared" si="16"/>
        <v>0</v>
      </c>
      <c r="BQ21" s="79">
        <f t="shared" si="16"/>
        <v>750000</v>
      </c>
      <c r="BR21" s="118">
        <f t="shared" si="16"/>
        <v>0</v>
      </c>
      <c r="BS21" s="78">
        <f t="shared" si="16"/>
        <v>0</v>
      </c>
      <c r="BT21" s="78">
        <f t="shared" si="16"/>
        <v>0</v>
      </c>
      <c r="BU21" s="78">
        <f t="shared" ref="BU21:CC21" si="17">+BU85</f>
        <v>0</v>
      </c>
      <c r="BV21" s="78">
        <f t="shared" si="17"/>
        <v>0</v>
      </c>
      <c r="BW21" s="78">
        <f t="shared" si="17"/>
        <v>0</v>
      </c>
      <c r="BX21" s="78">
        <f t="shared" si="17"/>
        <v>0</v>
      </c>
      <c r="BY21" s="78">
        <f t="shared" si="17"/>
        <v>0</v>
      </c>
      <c r="BZ21" s="78">
        <f t="shared" si="17"/>
        <v>0</v>
      </c>
      <c r="CA21" s="78">
        <f t="shared" si="17"/>
        <v>0</v>
      </c>
      <c r="CB21" s="78">
        <f t="shared" si="17"/>
        <v>0</v>
      </c>
      <c r="CC21" s="79">
        <f t="shared" si="17"/>
        <v>550000</v>
      </c>
      <c r="CD21" s="325" t="b">
        <f>G21=G85</f>
        <v>1</v>
      </c>
    </row>
    <row r="22" spans="2:82">
      <c r="B22" s="64"/>
      <c r="C22" s="100" t="s">
        <v>39</v>
      </c>
      <c r="D22" s="101"/>
      <c r="E22" s="101"/>
      <c r="F22" s="102"/>
      <c r="G22" s="122">
        <f t="shared" si="15"/>
        <v>0</v>
      </c>
      <c r="H22" s="120">
        <f>H21-H23</f>
        <v>0</v>
      </c>
      <c r="I22" s="13">
        <f t="shared" ref="I22:BT22" si="18">I21-I23</f>
        <v>0</v>
      </c>
      <c r="J22" s="120">
        <f t="shared" si="18"/>
        <v>0</v>
      </c>
      <c r="K22" s="12">
        <f t="shared" si="18"/>
        <v>0</v>
      </c>
      <c r="L22" s="12">
        <f t="shared" si="18"/>
        <v>0</v>
      </c>
      <c r="M22" s="12">
        <f t="shared" si="18"/>
        <v>0</v>
      </c>
      <c r="N22" s="12">
        <f t="shared" si="18"/>
        <v>0</v>
      </c>
      <c r="O22" s="12">
        <f t="shared" si="18"/>
        <v>0</v>
      </c>
      <c r="P22" s="12">
        <f t="shared" si="18"/>
        <v>0</v>
      </c>
      <c r="Q22" s="12">
        <f t="shared" si="18"/>
        <v>0</v>
      </c>
      <c r="R22" s="12">
        <f t="shared" si="18"/>
        <v>0</v>
      </c>
      <c r="S22" s="12">
        <f t="shared" si="18"/>
        <v>0</v>
      </c>
      <c r="T22" s="12">
        <f t="shared" si="18"/>
        <v>0</v>
      </c>
      <c r="U22" s="13">
        <f t="shared" si="18"/>
        <v>0</v>
      </c>
      <c r="V22" s="14">
        <f t="shared" si="18"/>
        <v>0</v>
      </c>
      <c r="W22" s="12">
        <f t="shared" si="18"/>
        <v>0</v>
      </c>
      <c r="X22" s="12">
        <f t="shared" si="18"/>
        <v>0</v>
      </c>
      <c r="Y22" s="12">
        <f t="shared" si="18"/>
        <v>0</v>
      </c>
      <c r="Z22" s="12">
        <f t="shared" si="18"/>
        <v>0</v>
      </c>
      <c r="AA22" s="12">
        <f t="shared" si="18"/>
        <v>0</v>
      </c>
      <c r="AB22" s="12">
        <f t="shared" si="18"/>
        <v>0</v>
      </c>
      <c r="AC22" s="12">
        <f t="shared" si="18"/>
        <v>0</v>
      </c>
      <c r="AD22" s="12">
        <f t="shared" si="18"/>
        <v>0</v>
      </c>
      <c r="AE22" s="12">
        <f t="shared" si="18"/>
        <v>0</v>
      </c>
      <c r="AF22" s="12">
        <f t="shared" si="18"/>
        <v>0</v>
      </c>
      <c r="AG22" s="13">
        <f t="shared" si="18"/>
        <v>0</v>
      </c>
      <c r="AH22" s="14">
        <f t="shared" si="18"/>
        <v>0</v>
      </c>
      <c r="AI22" s="12">
        <f t="shared" si="18"/>
        <v>0</v>
      </c>
      <c r="AJ22" s="12">
        <f t="shared" si="18"/>
        <v>0</v>
      </c>
      <c r="AK22" s="12">
        <f t="shared" si="18"/>
        <v>0</v>
      </c>
      <c r="AL22" s="12">
        <f t="shared" si="18"/>
        <v>0</v>
      </c>
      <c r="AM22" s="12">
        <f t="shared" si="18"/>
        <v>0</v>
      </c>
      <c r="AN22" s="12">
        <f t="shared" si="18"/>
        <v>0</v>
      </c>
      <c r="AO22" s="12">
        <f t="shared" si="18"/>
        <v>0</v>
      </c>
      <c r="AP22" s="12">
        <f t="shared" si="18"/>
        <v>0</v>
      </c>
      <c r="AQ22" s="12">
        <f t="shared" si="18"/>
        <v>0</v>
      </c>
      <c r="AR22" s="12">
        <f t="shared" si="18"/>
        <v>0</v>
      </c>
      <c r="AS22" s="13">
        <f t="shared" si="18"/>
        <v>0</v>
      </c>
      <c r="AT22" s="14">
        <f t="shared" si="18"/>
        <v>0</v>
      </c>
      <c r="AU22" s="12">
        <f t="shared" si="18"/>
        <v>0</v>
      </c>
      <c r="AV22" s="12">
        <f t="shared" si="18"/>
        <v>0</v>
      </c>
      <c r="AW22" s="12">
        <f t="shared" si="18"/>
        <v>0</v>
      </c>
      <c r="AX22" s="12">
        <f t="shared" si="18"/>
        <v>0</v>
      </c>
      <c r="AY22" s="12">
        <f t="shared" si="18"/>
        <v>0</v>
      </c>
      <c r="AZ22" s="12">
        <f t="shared" si="18"/>
        <v>0</v>
      </c>
      <c r="BA22" s="12">
        <f t="shared" si="18"/>
        <v>0</v>
      </c>
      <c r="BB22" s="12">
        <f t="shared" si="18"/>
        <v>0</v>
      </c>
      <c r="BC22" s="12">
        <f t="shared" si="18"/>
        <v>0</v>
      </c>
      <c r="BD22" s="12">
        <f t="shared" si="18"/>
        <v>0</v>
      </c>
      <c r="BE22" s="13">
        <f t="shared" si="18"/>
        <v>0</v>
      </c>
      <c r="BF22" s="14">
        <f t="shared" si="18"/>
        <v>0</v>
      </c>
      <c r="BG22" s="12">
        <f t="shared" si="18"/>
        <v>0</v>
      </c>
      <c r="BH22" s="12">
        <f t="shared" si="18"/>
        <v>0</v>
      </c>
      <c r="BI22" s="12">
        <f t="shared" si="18"/>
        <v>0</v>
      </c>
      <c r="BJ22" s="12">
        <f t="shared" si="18"/>
        <v>0</v>
      </c>
      <c r="BK22" s="12">
        <f t="shared" si="18"/>
        <v>0</v>
      </c>
      <c r="BL22" s="12">
        <f t="shared" si="18"/>
        <v>0</v>
      </c>
      <c r="BM22" s="12">
        <f t="shared" si="18"/>
        <v>0</v>
      </c>
      <c r="BN22" s="12">
        <f t="shared" si="18"/>
        <v>0</v>
      </c>
      <c r="BO22" s="12">
        <f t="shared" si="18"/>
        <v>0</v>
      </c>
      <c r="BP22" s="12">
        <f t="shared" si="18"/>
        <v>0</v>
      </c>
      <c r="BQ22" s="13">
        <f t="shared" si="18"/>
        <v>0</v>
      </c>
      <c r="BR22" s="14">
        <f t="shared" si="18"/>
        <v>0</v>
      </c>
      <c r="BS22" s="12">
        <f t="shared" si="18"/>
        <v>0</v>
      </c>
      <c r="BT22" s="12">
        <f t="shared" si="18"/>
        <v>0</v>
      </c>
      <c r="BU22" s="12">
        <f t="shared" ref="BU22:CC22" si="19">BU21-BU23</f>
        <v>0</v>
      </c>
      <c r="BV22" s="12">
        <f t="shared" si="19"/>
        <v>0</v>
      </c>
      <c r="BW22" s="12">
        <f t="shared" si="19"/>
        <v>0</v>
      </c>
      <c r="BX22" s="12">
        <f t="shared" si="19"/>
        <v>0</v>
      </c>
      <c r="BY22" s="12">
        <f t="shared" si="19"/>
        <v>0</v>
      </c>
      <c r="BZ22" s="12">
        <f t="shared" si="19"/>
        <v>0</v>
      </c>
      <c r="CA22" s="12">
        <f t="shared" si="19"/>
        <v>0</v>
      </c>
      <c r="CB22" s="12">
        <f t="shared" si="19"/>
        <v>0</v>
      </c>
      <c r="CC22" s="13">
        <f t="shared" si="19"/>
        <v>0</v>
      </c>
    </row>
    <row r="23" spans="2:82">
      <c r="B23" s="80"/>
      <c r="C23" s="109" t="s">
        <v>40</v>
      </c>
      <c r="D23" s="110"/>
      <c r="E23" s="110"/>
      <c r="F23" s="111"/>
      <c r="G23" s="153">
        <f t="shared" si="15"/>
        <v>2400000</v>
      </c>
      <c r="H23" s="120">
        <f>H166</f>
        <v>0</v>
      </c>
      <c r="I23" s="13">
        <f t="shared" ref="I23:BT23" si="20">I166</f>
        <v>0</v>
      </c>
      <c r="J23" s="120">
        <f t="shared" si="20"/>
        <v>0</v>
      </c>
      <c r="K23" s="12">
        <f t="shared" si="20"/>
        <v>0</v>
      </c>
      <c r="L23" s="12">
        <f t="shared" si="20"/>
        <v>0</v>
      </c>
      <c r="M23" s="12">
        <f t="shared" si="20"/>
        <v>0</v>
      </c>
      <c r="N23" s="12">
        <f t="shared" si="20"/>
        <v>0</v>
      </c>
      <c r="O23" s="12">
        <f t="shared" si="20"/>
        <v>0</v>
      </c>
      <c r="P23" s="12">
        <f t="shared" si="20"/>
        <v>0</v>
      </c>
      <c r="Q23" s="12">
        <f t="shared" si="20"/>
        <v>0</v>
      </c>
      <c r="R23" s="12">
        <f t="shared" si="20"/>
        <v>0</v>
      </c>
      <c r="S23" s="12">
        <f t="shared" si="20"/>
        <v>0</v>
      </c>
      <c r="T23" s="12">
        <f t="shared" si="20"/>
        <v>0</v>
      </c>
      <c r="U23" s="13">
        <f t="shared" si="20"/>
        <v>0</v>
      </c>
      <c r="V23" s="14">
        <f t="shared" si="20"/>
        <v>0</v>
      </c>
      <c r="W23" s="12">
        <f t="shared" si="20"/>
        <v>0</v>
      </c>
      <c r="X23" s="12">
        <f t="shared" si="20"/>
        <v>0</v>
      </c>
      <c r="Y23" s="12">
        <f t="shared" si="20"/>
        <v>0</v>
      </c>
      <c r="Z23" s="12">
        <f t="shared" si="20"/>
        <v>0</v>
      </c>
      <c r="AA23" s="12">
        <f t="shared" si="20"/>
        <v>0</v>
      </c>
      <c r="AB23" s="12">
        <f t="shared" si="20"/>
        <v>0</v>
      </c>
      <c r="AC23" s="12">
        <f t="shared" si="20"/>
        <v>0</v>
      </c>
      <c r="AD23" s="12">
        <f t="shared" si="20"/>
        <v>0</v>
      </c>
      <c r="AE23" s="12">
        <f t="shared" si="20"/>
        <v>0</v>
      </c>
      <c r="AF23" s="12">
        <f t="shared" si="20"/>
        <v>0</v>
      </c>
      <c r="AG23" s="13">
        <f t="shared" si="20"/>
        <v>300000</v>
      </c>
      <c r="AH23" s="14">
        <f t="shared" si="20"/>
        <v>0</v>
      </c>
      <c r="AI23" s="12">
        <f t="shared" si="20"/>
        <v>0</v>
      </c>
      <c r="AJ23" s="12">
        <f t="shared" si="20"/>
        <v>0</v>
      </c>
      <c r="AK23" s="12">
        <f t="shared" si="20"/>
        <v>0</v>
      </c>
      <c r="AL23" s="12">
        <f t="shared" si="20"/>
        <v>0</v>
      </c>
      <c r="AM23" s="12">
        <f t="shared" si="20"/>
        <v>0</v>
      </c>
      <c r="AN23" s="12">
        <f t="shared" si="20"/>
        <v>0</v>
      </c>
      <c r="AO23" s="12">
        <f t="shared" si="20"/>
        <v>0</v>
      </c>
      <c r="AP23" s="12">
        <f t="shared" si="20"/>
        <v>0</v>
      </c>
      <c r="AQ23" s="12">
        <f t="shared" si="20"/>
        <v>0</v>
      </c>
      <c r="AR23" s="12">
        <f t="shared" si="20"/>
        <v>0</v>
      </c>
      <c r="AS23" s="13">
        <f t="shared" si="20"/>
        <v>300000</v>
      </c>
      <c r="AT23" s="14">
        <f t="shared" si="20"/>
        <v>0</v>
      </c>
      <c r="AU23" s="12">
        <f t="shared" si="20"/>
        <v>0</v>
      </c>
      <c r="AV23" s="12">
        <f t="shared" si="20"/>
        <v>0</v>
      </c>
      <c r="AW23" s="12">
        <f t="shared" si="20"/>
        <v>0</v>
      </c>
      <c r="AX23" s="12">
        <f t="shared" si="20"/>
        <v>0</v>
      </c>
      <c r="AY23" s="12">
        <f t="shared" si="20"/>
        <v>0</v>
      </c>
      <c r="AZ23" s="12">
        <f t="shared" si="20"/>
        <v>0</v>
      </c>
      <c r="BA23" s="12">
        <f t="shared" si="20"/>
        <v>0</v>
      </c>
      <c r="BB23" s="12">
        <f t="shared" si="20"/>
        <v>0</v>
      </c>
      <c r="BC23" s="12">
        <f t="shared" si="20"/>
        <v>0</v>
      </c>
      <c r="BD23" s="12">
        <f t="shared" si="20"/>
        <v>0</v>
      </c>
      <c r="BE23" s="13">
        <f t="shared" si="20"/>
        <v>500000</v>
      </c>
      <c r="BF23" s="14">
        <f t="shared" si="20"/>
        <v>0</v>
      </c>
      <c r="BG23" s="12">
        <f t="shared" si="20"/>
        <v>0</v>
      </c>
      <c r="BH23" s="12">
        <f t="shared" si="20"/>
        <v>0</v>
      </c>
      <c r="BI23" s="12">
        <f t="shared" si="20"/>
        <v>0</v>
      </c>
      <c r="BJ23" s="12">
        <f t="shared" si="20"/>
        <v>0</v>
      </c>
      <c r="BK23" s="12">
        <f t="shared" si="20"/>
        <v>0</v>
      </c>
      <c r="BL23" s="12">
        <f t="shared" si="20"/>
        <v>0</v>
      </c>
      <c r="BM23" s="12">
        <f t="shared" si="20"/>
        <v>0</v>
      </c>
      <c r="BN23" s="12">
        <f t="shared" si="20"/>
        <v>0</v>
      </c>
      <c r="BO23" s="12">
        <f t="shared" si="20"/>
        <v>0</v>
      </c>
      <c r="BP23" s="12">
        <f t="shared" si="20"/>
        <v>0</v>
      </c>
      <c r="BQ23" s="13">
        <f t="shared" si="20"/>
        <v>750000</v>
      </c>
      <c r="BR23" s="14">
        <f t="shared" si="20"/>
        <v>0</v>
      </c>
      <c r="BS23" s="12">
        <f t="shared" si="20"/>
        <v>0</v>
      </c>
      <c r="BT23" s="12">
        <f t="shared" si="20"/>
        <v>0</v>
      </c>
      <c r="BU23" s="12">
        <f t="shared" ref="BU23:CC23" si="21">BU166</f>
        <v>0</v>
      </c>
      <c r="BV23" s="12">
        <f t="shared" si="21"/>
        <v>0</v>
      </c>
      <c r="BW23" s="12">
        <f t="shared" si="21"/>
        <v>0</v>
      </c>
      <c r="BX23" s="12">
        <f t="shared" si="21"/>
        <v>0</v>
      </c>
      <c r="BY23" s="12">
        <f t="shared" si="21"/>
        <v>0</v>
      </c>
      <c r="BZ23" s="12">
        <f t="shared" si="21"/>
        <v>0</v>
      </c>
      <c r="CA23" s="12">
        <f t="shared" si="21"/>
        <v>0</v>
      </c>
      <c r="CB23" s="12">
        <f t="shared" si="21"/>
        <v>0</v>
      </c>
      <c r="CC23" s="13">
        <f t="shared" si="21"/>
        <v>550000</v>
      </c>
    </row>
    <row r="24" spans="2:82">
      <c r="B24" s="81" t="s">
        <v>45</v>
      </c>
      <c r="C24" s="106" t="s">
        <v>46</v>
      </c>
      <c r="D24" s="107"/>
      <c r="E24" s="107"/>
      <c r="F24" s="108"/>
      <c r="G24" s="167">
        <f t="shared" si="15"/>
        <v>800000</v>
      </c>
      <c r="H24" s="128">
        <f>+H174</f>
        <v>0</v>
      </c>
      <c r="I24" s="79">
        <f t="shared" ref="I24:BT24" si="22">+I174</f>
        <v>0</v>
      </c>
      <c r="J24" s="128">
        <f t="shared" si="22"/>
        <v>0</v>
      </c>
      <c r="K24" s="78">
        <f t="shared" si="22"/>
        <v>0</v>
      </c>
      <c r="L24" s="78">
        <f t="shared" si="22"/>
        <v>0</v>
      </c>
      <c r="M24" s="78">
        <f t="shared" si="22"/>
        <v>0</v>
      </c>
      <c r="N24" s="78">
        <f t="shared" si="22"/>
        <v>0</v>
      </c>
      <c r="O24" s="78">
        <f t="shared" si="22"/>
        <v>0</v>
      </c>
      <c r="P24" s="78">
        <f t="shared" si="22"/>
        <v>0</v>
      </c>
      <c r="Q24" s="78">
        <f t="shared" si="22"/>
        <v>0</v>
      </c>
      <c r="R24" s="78">
        <f t="shared" si="22"/>
        <v>0</v>
      </c>
      <c r="S24" s="78">
        <f t="shared" si="22"/>
        <v>0</v>
      </c>
      <c r="T24" s="78">
        <f t="shared" si="22"/>
        <v>0</v>
      </c>
      <c r="U24" s="79">
        <f t="shared" si="22"/>
        <v>133333.35</v>
      </c>
      <c r="V24" s="118">
        <f t="shared" si="22"/>
        <v>0</v>
      </c>
      <c r="W24" s="78">
        <f t="shared" si="22"/>
        <v>0</v>
      </c>
      <c r="X24" s="78">
        <f t="shared" si="22"/>
        <v>0</v>
      </c>
      <c r="Y24" s="78">
        <f t="shared" si="22"/>
        <v>0</v>
      </c>
      <c r="Z24" s="78">
        <f t="shared" si="22"/>
        <v>0</v>
      </c>
      <c r="AA24" s="78">
        <f t="shared" si="22"/>
        <v>0</v>
      </c>
      <c r="AB24" s="78">
        <f t="shared" si="22"/>
        <v>0</v>
      </c>
      <c r="AC24" s="78">
        <f t="shared" si="22"/>
        <v>0</v>
      </c>
      <c r="AD24" s="78">
        <f t="shared" si="22"/>
        <v>0</v>
      </c>
      <c r="AE24" s="78">
        <f t="shared" si="22"/>
        <v>0</v>
      </c>
      <c r="AF24" s="78">
        <f t="shared" si="22"/>
        <v>0</v>
      </c>
      <c r="AG24" s="79">
        <f t="shared" si="22"/>
        <v>133333.35</v>
      </c>
      <c r="AH24" s="118">
        <f t="shared" si="22"/>
        <v>0</v>
      </c>
      <c r="AI24" s="78">
        <f t="shared" si="22"/>
        <v>0</v>
      </c>
      <c r="AJ24" s="78">
        <f t="shared" si="22"/>
        <v>0</v>
      </c>
      <c r="AK24" s="78">
        <f t="shared" si="22"/>
        <v>0</v>
      </c>
      <c r="AL24" s="78">
        <f t="shared" si="22"/>
        <v>0</v>
      </c>
      <c r="AM24" s="78">
        <f t="shared" si="22"/>
        <v>0</v>
      </c>
      <c r="AN24" s="78">
        <f t="shared" si="22"/>
        <v>0</v>
      </c>
      <c r="AO24" s="78">
        <f t="shared" si="22"/>
        <v>0</v>
      </c>
      <c r="AP24" s="78">
        <f t="shared" si="22"/>
        <v>0</v>
      </c>
      <c r="AQ24" s="78">
        <f t="shared" si="22"/>
        <v>0</v>
      </c>
      <c r="AR24" s="78">
        <f t="shared" si="22"/>
        <v>0</v>
      </c>
      <c r="AS24" s="79">
        <f t="shared" si="22"/>
        <v>133333.35</v>
      </c>
      <c r="AT24" s="118">
        <f t="shared" si="22"/>
        <v>0</v>
      </c>
      <c r="AU24" s="78">
        <f t="shared" si="22"/>
        <v>0</v>
      </c>
      <c r="AV24" s="78">
        <f t="shared" si="22"/>
        <v>0</v>
      </c>
      <c r="AW24" s="78">
        <f t="shared" si="22"/>
        <v>0</v>
      </c>
      <c r="AX24" s="78">
        <f t="shared" si="22"/>
        <v>0</v>
      </c>
      <c r="AY24" s="78">
        <f t="shared" si="22"/>
        <v>0</v>
      </c>
      <c r="AZ24" s="78">
        <f t="shared" si="22"/>
        <v>0</v>
      </c>
      <c r="BA24" s="78">
        <f t="shared" si="22"/>
        <v>0</v>
      </c>
      <c r="BB24" s="78">
        <f t="shared" si="22"/>
        <v>0</v>
      </c>
      <c r="BC24" s="78">
        <f t="shared" si="22"/>
        <v>0</v>
      </c>
      <c r="BD24" s="78">
        <f t="shared" si="22"/>
        <v>0</v>
      </c>
      <c r="BE24" s="79">
        <f t="shared" si="22"/>
        <v>133333.35</v>
      </c>
      <c r="BF24" s="118">
        <f t="shared" si="22"/>
        <v>0</v>
      </c>
      <c r="BG24" s="78">
        <f t="shared" si="22"/>
        <v>0</v>
      </c>
      <c r="BH24" s="78">
        <f t="shared" si="22"/>
        <v>0</v>
      </c>
      <c r="BI24" s="78">
        <f t="shared" si="22"/>
        <v>0</v>
      </c>
      <c r="BJ24" s="78">
        <f t="shared" si="22"/>
        <v>0</v>
      </c>
      <c r="BK24" s="78">
        <f t="shared" si="22"/>
        <v>0</v>
      </c>
      <c r="BL24" s="78">
        <f t="shared" si="22"/>
        <v>0</v>
      </c>
      <c r="BM24" s="78">
        <f t="shared" si="22"/>
        <v>0</v>
      </c>
      <c r="BN24" s="78">
        <f t="shared" si="22"/>
        <v>0</v>
      </c>
      <c r="BO24" s="78">
        <f t="shared" si="22"/>
        <v>0</v>
      </c>
      <c r="BP24" s="78">
        <f t="shared" si="22"/>
        <v>0</v>
      </c>
      <c r="BQ24" s="79">
        <f t="shared" si="22"/>
        <v>133333.35</v>
      </c>
      <c r="BR24" s="118">
        <f t="shared" si="22"/>
        <v>0</v>
      </c>
      <c r="BS24" s="78">
        <f t="shared" si="22"/>
        <v>0</v>
      </c>
      <c r="BT24" s="78">
        <f t="shared" si="22"/>
        <v>0</v>
      </c>
      <c r="BU24" s="78">
        <f t="shared" ref="BU24:CC24" si="23">+BU174</f>
        <v>0</v>
      </c>
      <c r="BV24" s="78">
        <f t="shared" si="23"/>
        <v>0</v>
      </c>
      <c r="BW24" s="78">
        <f t="shared" si="23"/>
        <v>0</v>
      </c>
      <c r="BX24" s="78">
        <f t="shared" si="23"/>
        <v>0</v>
      </c>
      <c r="BY24" s="78">
        <f t="shared" si="23"/>
        <v>0</v>
      </c>
      <c r="BZ24" s="78">
        <f t="shared" si="23"/>
        <v>0</v>
      </c>
      <c r="CA24" s="78">
        <f t="shared" si="23"/>
        <v>0</v>
      </c>
      <c r="CB24" s="78">
        <f t="shared" si="23"/>
        <v>0</v>
      </c>
      <c r="CC24" s="79">
        <f t="shared" si="23"/>
        <v>133333.25</v>
      </c>
      <c r="CD24" s="325" t="b">
        <f>G24=G174</f>
        <v>1</v>
      </c>
    </row>
    <row r="25" spans="2:82" ht="12.75" customHeight="1">
      <c r="B25" s="64"/>
      <c r="C25" s="100" t="s">
        <v>39</v>
      </c>
      <c r="D25" s="101"/>
      <c r="E25" s="101"/>
      <c r="F25" s="102"/>
      <c r="G25" s="122">
        <f t="shared" si="15"/>
        <v>0</v>
      </c>
      <c r="H25" s="120">
        <f>H24-H26</f>
        <v>0</v>
      </c>
      <c r="I25" s="13">
        <f t="shared" ref="I25:BT25" si="24">I24-I26</f>
        <v>0</v>
      </c>
      <c r="J25" s="120">
        <f t="shared" si="24"/>
        <v>0</v>
      </c>
      <c r="K25" s="12">
        <f t="shared" si="24"/>
        <v>0</v>
      </c>
      <c r="L25" s="12">
        <f t="shared" si="24"/>
        <v>0</v>
      </c>
      <c r="M25" s="12">
        <f t="shared" si="24"/>
        <v>0</v>
      </c>
      <c r="N25" s="12">
        <f t="shared" si="24"/>
        <v>0</v>
      </c>
      <c r="O25" s="12">
        <f t="shared" si="24"/>
        <v>0</v>
      </c>
      <c r="P25" s="12">
        <f t="shared" si="24"/>
        <v>0</v>
      </c>
      <c r="Q25" s="12">
        <f t="shared" si="24"/>
        <v>0</v>
      </c>
      <c r="R25" s="12">
        <f t="shared" si="24"/>
        <v>0</v>
      </c>
      <c r="S25" s="12">
        <f t="shared" si="24"/>
        <v>0</v>
      </c>
      <c r="T25" s="12">
        <f t="shared" si="24"/>
        <v>0</v>
      </c>
      <c r="U25" s="13">
        <f t="shared" si="24"/>
        <v>0</v>
      </c>
      <c r="V25" s="14">
        <f t="shared" si="24"/>
        <v>0</v>
      </c>
      <c r="W25" s="12">
        <f t="shared" si="24"/>
        <v>0</v>
      </c>
      <c r="X25" s="12">
        <f t="shared" si="24"/>
        <v>0</v>
      </c>
      <c r="Y25" s="12">
        <f t="shared" si="24"/>
        <v>0</v>
      </c>
      <c r="Z25" s="12">
        <f t="shared" si="24"/>
        <v>0</v>
      </c>
      <c r="AA25" s="12">
        <f t="shared" si="24"/>
        <v>0</v>
      </c>
      <c r="AB25" s="12">
        <f t="shared" si="24"/>
        <v>0</v>
      </c>
      <c r="AC25" s="12">
        <f t="shared" si="24"/>
        <v>0</v>
      </c>
      <c r="AD25" s="12">
        <f t="shared" si="24"/>
        <v>0</v>
      </c>
      <c r="AE25" s="12">
        <f t="shared" si="24"/>
        <v>0</v>
      </c>
      <c r="AF25" s="12">
        <f t="shared" si="24"/>
        <v>0</v>
      </c>
      <c r="AG25" s="13">
        <f t="shared" si="24"/>
        <v>0</v>
      </c>
      <c r="AH25" s="14">
        <f t="shared" si="24"/>
        <v>0</v>
      </c>
      <c r="AI25" s="12">
        <f t="shared" si="24"/>
        <v>0</v>
      </c>
      <c r="AJ25" s="12">
        <f t="shared" si="24"/>
        <v>0</v>
      </c>
      <c r="AK25" s="12">
        <f t="shared" si="24"/>
        <v>0</v>
      </c>
      <c r="AL25" s="12">
        <f t="shared" si="24"/>
        <v>0</v>
      </c>
      <c r="AM25" s="12">
        <f t="shared" si="24"/>
        <v>0</v>
      </c>
      <c r="AN25" s="12">
        <f t="shared" si="24"/>
        <v>0</v>
      </c>
      <c r="AO25" s="12">
        <f t="shared" si="24"/>
        <v>0</v>
      </c>
      <c r="AP25" s="12">
        <f t="shared" si="24"/>
        <v>0</v>
      </c>
      <c r="AQ25" s="12">
        <f t="shared" si="24"/>
        <v>0</v>
      </c>
      <c r="AR25" s="12">
        <f t="shared" si="24"/>
        <v>0</v>
      </c>
      <c r="AS25" s="13">
        <f t="shared" si="24"/>
        <v>0</v>
      </c>
      <c r="AT25" s="14">
        <f t="shared" si="24"/>
        <v>0</v>
      </c>
      <c r="AU25" s="12">
        <f t="shared" si="24"/>
        <v>0</v>
      </c>
      <c r="AV25" s="12">
        <f t="shared" si="24"/>
        <v>0</v>
      </c>
      <c r="AW25" s="12">
        <f t="shared" si="24"/>
        <v>0</v>
      </c>
      <c r="AX25" s="12">
        <f t="shared" si="24"/>
        <v>0</v>
      </c>
      <c r="AY25" s="12">
        <f t="shared" si="24"/>
        <v>0</v>
      </c>
      <c r="AZ25" s="12">
        <f t="shared" si="24"/>
        <v>0</v>
      </c>
      <c r="BA25" s="12">
        <f t="shared" si="24"/>
        <v>0</v>
      </c>
      <c r="BB25" s="12">
        <f t="shared" si="24"/>
        <v>0</v>
      </c>
      <c r="BC25" s="12">
        <f t="shared" si="24"/>
        <v>0</v>
      </c>
      <c r="BD25" s="12">
        <f t="shared" si="24"/>
        <v>0</v>
      </c>
      <c r="BE25" s="13">
        <f t="shared" si="24"/>
        <v>0</v>
      </c>
      <c r="BF25" s="14">
        <f t="shared" si="24"/>
        <v>0</v>
      </c>
      <c r="BG25" s="12">
        <f t="shared" si="24"/>
        <v>0</v>
      </c>
      <c r="BH25" s="12">
        <f t="shared" si="24"/>
        <v>0</v>
      </c>
      <c r="BI25" s="12">
        <f t="shared" si="24"/>
        <v>0</v>
      </c>
      <c r="BJ25" s="12">
        <f t="shared" si="24"/>
        <v>0</v>
      </c>
      <c r="BK25" s="12">
        <f t="shared" si="24"/>
        <v>0</v>
      </c>
      <c r="BL25" s="12">
        <f t="shared" si="24"/>
        <v>0</v>
      </c>
      <c r="BM25" s="12">
        <f t="shared" si="24"/>
        <v>0</v>
      </c>
      <c r="BN25" s="12">
        <f t="shared" si="24"/>
        <v>0</v>
      </c>
      <c r="BO25" s="12">
        <f t="shared" si="24"/>
        <v>0</v>
      </c>
      <c r="BP25" s="12">
        <f t="shared" si="24"/>
        <v>0</v>
      </c>
      <c r="BQ25" s="13">
        <f t="shared" si="24"/>
        <v>0</v>
      </c>
      <c r="BR25" s="14">
        <f t="shared" si="24"/>
        <v>0</v>
      </c>
      <c r="BS25" s="12">
        <f t="shared" si="24"/>
        <v>0</v>
      </c>
      <c r="BT25" s="12">
        <f t="shared" si="24"/>
        <v>0</v>
      </c>
      <c r="BU25" s="12">
        <f t="shared" ref="BU25:CC25" si="25">BU24-BU26</f>
        <v>0</v>
      </c>
      <c r="BV25" s="12">
        <f t="shared" si="25"/>
        <v>0</v>
      </c>
      <c r="BW25" s="12">
        <f t="shared" si="25"/>
        <v>0</v>
      </c>
      <c r="BX25" s="12">
        <f t="shared" si="25"/>
        <v>0</v>
      </c>
      <c r="BY25" s="12">
        <f t="shared" si="25"/>
        <v>0</v>
      </c>
      <c r="BZ25" s="12">
        <f t="shared" si="25"/>
        <v>0</v>
      </c>
      <c r="CA25" s="12">
        <f t="shared" si="25"/>
        <v>0</v>
      </c>
      <c r="CB25" s="12">
        <f t="shared" si="25"/>
        <v>0</v>
      </c>
      <c r="CC25" s="13">
        <f t="shared" si="25"/>
        <v>0</v>
      </c>
    </row>
    <row r="26" spans="2:82" ht="12.75" customHeight="1">
      <c r="B26" s="80"/>
      <c r="C26" s="109" t="s">
        <v>40</v>
      </c>
      <c r="D26" s="110"/>
      <c r="E26" s="110"/>
      <c r="F26" s="111"/>
      <c r="G26" s="212">
        <f t="shared" si="15"/>
        <v>800000</v>
      </c>
      <c r="H26" s="154">
        <f>SUM(H175,H177:H178,H191:H192,H198:H201,H203,H205)</f>
        <v>0</v>
      </c>
      <c r="I26" s="155">
        <f t="shared" ref="I26:BT26" si="26">SUM(I175,I177:I178,I191:I192,I198:I201,I203,I205)</f>
        <v>0</v>
      </c>
      <c r="J26" s="154">
        <f t="shared" si="26"/>
        <v>0</v>
      </c>
      <c r="K26" s="77">
        <f t="shared" si="26"/>
        <v>0</v>
      </c>
      <c r="L26" s="77">
        <f t="shared" si="26"/>
        <v>0</v>
      </c>
      <c r="M26" s="77">
        <f t="shared" si="26"/>
        <v>0</v>
      </c>
      <c r="N26" s="77">
        <f t="shared" si="26"/>
        <v>0</v>
      </c>
      <c r="O26" s="77">
        <f t="shared" si="26"/>
        <v>0</v>
      </c>
      <c r="P26" s="77">
        <f t="shared" si="26"/>
        <v>0</v>
      </c>
      <c r="Q26" s="77">
        <f t="shared" si="26"/>
        <v>0</v>
      </c>
      <c r="R26" s="77">
        <f t="shared" si="26"/>
        <v>0</v>
      </c>
      <c r="S26" s="77">
        <f t="shared" si="26"/>
        <v>0</v>
      </c>
      <c r="T26" s="77">
        <f t="shared" si="26"/>
        <v>0</v>
      </c>
      <c r="U26" s="155">
        <f t="shared" si="26"/>
        <v>133333.35</v>
      </c>
      <c r="V26" s="156">
        <f t="shared" si="26"/>
        <v>0</v>
      </c>
      <c r="W26" s="77">
        <f t="shared" si="26"/>
        <v>0</v>
      </c>
      <c r="X26" s="77">
        <f t="shared" si="26"/>
        <v>0</v>
      </c>
      <c r="Y26" s="77">
        <f t="shared" si="26"/>
        <v>0</v>
      </c>
      <c r="Z26" s="77">
        <f t="shared" si="26"/>
        <v>0</v>
      </c>
      <c r="AA26" s="77">
        <f t="shared" si="26"/>
        <v>0</v>
      </c>
      <c r="AB26" s="77">
        <f t="shared" si="26"/>
        <v>0</v>
      </c>
      <c r="AC26" s="77">
        <f t="shared" si="26"/>
        <v>0</v>
      </c>
      <c r="AD26" s="77">
        <f t="shared" si="26"/>
        <v>0</v>
      </c>
      <c r="AE26" s="77">
        <f t="shared" si="26"/>
        <v>0</v>
      </c>
      <c r="AF26" s="77">
        <f t="shared" si="26"/>
        <v>0</v>
      </c>
      <c r="AG26" s="155">
        <f t="shared" si="26"/>
        <v>133333.35</v>
      </c>
      <c r="AH26" s="156">
        <f t="shared" si="26"/>
        <v>0</v>
      </c>
      <c r="AI26" s="77">
        <f t="shared" si="26"/>
        <v>0</v>
      </c>
      <c r="AJ26" s="77">
        <f t="shared" si="26"/>
        <v>0</v>
      </c>
      <c r="AK26" s="77">
        <f t="shared" si="26"/>
        <v>0</v>
      </c>
      <c r="AL26" s="77">
        <f t="shared" si="26"/>
        <v>0</v>
      </c>
      <c r="AM26" s="77">
        <f t="shared" si="26"/>
        <v>0</v>
      </c>
      <c r="AN26" s="77">
        <f t="shared" si="26"/>
        <v>0</v>
      </c>
      <c r="AO26" s="77">
        <f t="shared" si="26"/>
        <v>0</v>
      </c>
      <c r="AP26" s="77">
        <f t="shared" si="26"/>
        <v>0</v>
      </c>
      <c r="AQ26" s="77">
        <f t="shared" si="26"/>
        <v>0</v>
      </c>
      <c r="AR26" s="77">
        <f t="shared" si="26"/>
        <v>0</v>
      </c>
      <c r="AS26" s="155">
        <f t="shared" si="26"/>
        <v>133333.35</v>
      </c>
      <c r="AT26" s="156">
        <f t="shared" si="26"/>
        <v>0</v>
      </c>
      <c r="AU26" s="77">
        <f t="shared" si="26"/>
        <v>0</v>
      </c>
      <c r="AV26" s="77">
        <f t="shared" si="26"/>
        <v>0</v>
      </c>
      <c r="AW26" s="77">
        <f t="shared" si="26"/>
        <v>0</v>
      </c>
      <c r="AX26" s="77">
        <f t="shared" si="26"/>
        <v>0</v>
      </c>
      <c r="AY26" s="77">
        <f t="shared" si="26"/>
        <v>0</v>
      </c>
      <c r="AZ26" s="77">
        <f t="shared" si="26"/>
        <v>0</v>
      </c>
      <c r="BA26" s="77">
        <f t="shared" si="26"/>
        <v>0</v>
      </c>
      <c r="BB26" s="77">
        <f t="shared" si="26"/>
        <v>0</v>
      </c>
      <c r="BC26" s="77">
        <f t="shared" si="26"/>
        <v>0</v>
      </c>
      <c r="BD26" s="77">
        <f t="shared" si="26"/>
        <v>0</v>
      </c>
      <c r="BE26" s="155">
        <f t="shared" si="26"/>
        <v>133333.35</v>
      </c>
      <c r="BF26" s="156">
        <f t="shared" si="26"/>
        <v>0</v>
      </c>
      <c r="BG26" s="77">
        <f t="shared" si="26"/>
        <v>0</v>
      </c>
      <c r="BH26" s="77">
        <f t="shared" si="26"/>
        <v>0</v>
      </c>
      <c r="BI26" s="77">
        <f t="shared" si="26"/>
        <v>0</v>
      </c>
      <c r="BJ26" s="77">
        <f t="shared" si="26"/>
        <v>0</v>
      </c>
      <c r="BK26" s="77">
        <f t="shared" si="26"/>
        <v>0</v>
      </c>
      <c r="BL26" s="77">
        <f t="shared" si="26"/>
        <v>0</v>
      </c>
      <c r="BM26" s="77">
        <f t="shared" si="26"/>
        <v>0</v>
      </c>
      <c r="BN26" s="77">
        <f t="shared" si="26"/>
        <v>0</v>
      </c>
      <c r="BO26" s="77">
        <f t="shared" si="26"/>
        <v>0</v>
      </c>
      <c r="BP26" s="77">
        <f t="shared" si="26"/>
        <v>0</v>
      </c>
      <c r="BQ26" s="155">
        <f t="shared" si="26"/>
        <v>133333.35</v>
      </c>
      <c r="BR26" s="156">
        <f t="shared" si="26"/>
        <v>0</v>
      </c>
      <c r="BS26" s="77">
        <f t="shared" si="26"/>
        <v>0</v>
      </c>
      <c r="BT26" s="77">
        <f t="shared" si="26"/>
        <v>0</v>
      </c>
      <c r="BU26" s="77">
        <f t="shared" ref="BU26:CC26" si="27">SUM(BU175,BU177:BU178,BU191:BU192,BU198:BU201,BU203,BU205)</f>
        <v>0</v>
      </c>
      <c r="BV26" s="77">
        <f t="shared" si="27"/>
        <v>0</v>
      </c>
      <c r="BW26" s="77">
        <f t="shared" si="27"/>
        <v>0</v>
      </c>
      <c r="BX26" s="77">
        <f t="shared" si="27"/>
        <v>0</v>
      </c>
      <c r="BY26" s="77">
        <f t="shared" si="27"/>
        <v>0</v>
      </c>
      <c r="BZ26" s="77">
        <f t="shared" si="27"/>
        <v>0</v>
      </c>
      <c r="CA26" s="77">
        <f t="shared" si="27"/>
        <v>0</v>
      </c>
      <c r="CB26" s="77">
        <f t="shared" si="27"/>
        <v>0</v>
      </c>
      <c r="CC26" s="155">
        <f t="shared" si="27"/>
        <v>133333.25</v>
      </c>
    </row>
    <row r="27" spans="2:82">
      <c r="B27" s="148"/>
      <c r="G27" s="132"/>
      <c r="H27" s="150"/>
      <c r="CC27" s="29"/>
    </row>
    <row r="28" spans="2:82">
      <c r="B28" s="53" t="s">
        <v>47</v>
      </c>
      <c r="C28" s="54" t="s">
        <v>48</v>
      </c>
      <c r="D28" s="70"/>
      <c r="E28" s="70"/>
      <c r="F28" s="228"/>
      <c r="G28" s="169">
        <f>+SUM(G29,G49,G57,G76,G79,G81)</f>
        <v>500000</v>
      </c>
      <c r="H28" s="123">
        <f t="shared" ref="H28:BS28" si="28">+SUM(H29,H49,H57,H76,H79,H81)</f>
        <v>0</v>
      </c>
      <c r="I28" s="20">
        <f t="shared" si="28"/>
        <v>0</v>
      </c>
      <c r="J28" s="123">
        <f t="shared" si="28"/>
        <v>0</v>
      </c>
      <c r="K28" s="19">
        <f t="shared" si="28"/>
        <v>0</v>
      </c>
      <c r="L28" s="19">
        <f t="shared" si="28"/>
        <v>0</v>
      </c>
      <c r="M28" s="19">
        <f t="shared" si="28"/>
        <v>0</v>
      </c>
      <c r="N28" s="19">
        <f t="shared" si="28"/>
        <v>0</v>
      </c>
      <c r="O28" s="19">
        <f t="shared" si="28"/>
        <v>0</v>
      </c>
      <c r="P28" s="19">
        <f t="shared" si="28"/>
        <v>0</v>
      </c>
      <c r="Q28" s="19">
        <f t="shared" si="28"/>
        <v>0</v>
      </c>
      <c r="R28" s="19">
        <f t="shared" si="28"/>
        <v>0</v>
      </c>
      <c r="S28" s="19">
        <f t="shared" si="28"/>
        <v>0</v>
      </c>
      <c r="T28" s="19">
        <f t="shared" si="28"/>
        <v>0</v>
      </c>
      <c r="U28" s="20">
        <f t="shared" si="28"/>
        <v>0</v>
      </c>
      <c r="V28" s="21">
        <f t="shared" si="28"/>
        <v>0</v>
      </c>
      <c r="W28" s="19">
        <f t="shared" si="28"/>
        <v>0</v>
      </c>
      <c r="X28" s="19">
        <f t="shared" si="28"/>
        <v>0</v>
      </c>
      <c r="Y28" s="19">
        <f t="shared" si="28"/>
        <v>0</v>
      </c>
      <c r="Z28" s="19">
        <f t="shared" si="28"/>
        <v>0</v>
      </c>
      <c r="AA28" s="19">
        <f t="shared" si="28"/>
        <v>0</v>
      </c>
      <c r="AB28" s="19">
        <f t="shared" si="28"/>
        <v>0</v>
      </c>
      <c r="AC28" s="19">
        <f t="shared" si="28"/>
        <v>0</v>
      </c>
      <c r="AD28" s="19">
        <f t="shared" si="28"/>
        <v>0</v>
      </c>
      <c r="AE28" s="19">
        <f t="shared" si="28"/>
        <v>0</v>
      </c>
      <c r="AF28" s="19">
        <f t="shared" si="28"/>
        <v>0</v>
      </c>
      <c r="AG28" s="20">
        <f t="shared" si="28"/>
        <v>100000</v>
      </c>
      <c r="AH28" s="21">
        <f t="shared" si="28"/>
        <v>0</v>
      </c>
      <c r="AI28" s="19">
        <f t="shared" si="28"/>
        <v>0</v>
      </c>
      <c r="AJ28" s="19">
        <f t="shared" si="28"/>
        <v>0</v>
      </c>
      <c r="AK28" s="19">
        <f t="shared" si="28"/>
        <v>0</v>
      </c>
      <c r="AL28" s="19">
        <f t="shared" si="28"/>
        <v>0</v>
      </c>
      <c r="AM28" s="19">
        <f t="shared" si="28"/>
        <v>0</v>
      </c>
      <c r="AN28" s="19">
        <f t="shared" si="28"/>
        <v>0</v>
      </c>
      <c r="AO28" s="19">
        <f t="shared" si="28"/>
        <v>0</v>
      </c>
      <c r="AP28" s="19">
        <f t="shared" si="28"/>
        <v>0</v>
      </c>
      <c r="AQ28" s="19">
        <f t="shared" si="28"/>
        <v>0</v>
      </c>
      <c r="AR28" s="19">
        <f t="shared" si="28"/>
        <v>0</v>
      </c>
      <c r="AS28" s="20">
        <f t="shared" si="28"/>
        <v>100000</v>
      </c>
      <c r="AT28" s="21">
        <f t="shared" si="28"/>
        <v>0</v>
      </c>
      <c r="AU28" s="19">
        <f t="shared" si="28"/>
        <v>0</v>
      </c>
      <c r="AV28" s="19">
        <f t="shared" si="28"/>
        <v>0</v>
      </c>
      <c r="AW28" s="19">
        <f t="shared" si="28"/>
        <v>0</v>
      </c>
      <c r="AX28" s="19">
        <f t="shared" si="28"/>
        <v>0</v>
      </c>
      <c r="AY28" s="19">
        <f t="shared" si="28"/>
        <v>0</v>
      </c>
      <c r="AZ28" s="19">
        <f t="shared" si="28"/>
        <v>0</v>
      </c>
      <c r="BA28" s="19">
        <f t="shared" si="28"/>
        <v>0</v>
      </c>
      <c r="BB28" s="19">
        <f t="shared" si="28"/>
        <v>0</v>
      </c>
      <c r="BC28" s="19">
        <f t="shared" si="28"/>
        <v>0</v>
      </c>
      <c r="BD28" s="19">
        <f t="shared" si="28"/>
        <v>0</v>
      </c>
      <c r="BE28" s="20">
        <f t="shared" si="28"/>
        <v>100000</v>
      </c>
      <c r="BF28" s="21">
        <f t="shared" si="28"/>
        <v>0</v>
      </c>
      <c r="BG28" s="19">
        <f t="shared" si="28"/>
        <v>0</v>
      </c>
      <c r="BH28" s="19">
        <f t="shared" si="28"/>
        <v>0</v>
      </c>
      <c r="BI28" s="19">
        <f t="shared" si="28"/>
        <v>0</v>
      </c>
      <c r="BJ28" s="19">
        <f t="shared" si="28"/>
        <v>0</v>
      </c>
      <c r="BK28" s="19">
        <f t="shared" si="28"/>
        <v>0</v>
      </c>
      <c r="BL28" s="19">
        <f t="shared" si="28"/>
        <v>0</v>
      </c>
      <c r="BM28" s="19">
        <f t="shared" si="28"/>
        <v>0</v>
      </c>
      <c r="BN28" s="19">
        <f t="shared" si="28"/>
        <v>0</v>
      </c>
      <c r="BO28" s="19">
        <f t="shared" si="28"/>
        <v>0</v>
      </c>
      <c r="BP28" s="19">
        <f t="shared" si="28"/>
        <v>0</v>
      </c>
      <c r="BQ28" s="20">
        <f t="shared" si="28"/>
        <v>100000</v>
      </c>
      <c r="BR28" s="21">
        <f t="shared" si="28"/>
        <v>0</v>
      </c>
      <c r="BS28" s="19">
        <f t="shared" si="28"/>
        <v>0</v>
      </c>
      <c r="BT28" s="19">
        <f t="shared" ref="BT28:CC28" si="29">+SUM(BT29,BT49,BT57,BT76,BT79,BT81)</f>
        <v>0</v>
      </c>
      <c r="BU28" s="19">
        <f t="shared" si="29"/>
        <v>0</v>
      </c>
      <c r="BV28" s="19">
        <f t="shared" si="29"/>
        <v>0</v>
      </c>
      <c r="BW28" s="19">
        <f t="shared" si="29"/>
        <v>0</v>
      </c>
      <c r="BX28" s="19">
        <f t="shared" si="29"/>
        <v>0</v>
      </c>
      <c r="BY28" s="19">
        <f t="shared" si="29"/>
        <v>0</v>
      </c>
      <c r="BZ28" s="19">
        <f t="shared" si="29"/>
        <v>0</v>
      </c>
      <c r="CA28" s="19">
        <f t="shared" si="29"/>
        <v>0</v>
      </c>
      <c r="CB28" s="19">
        <f t="shared" si="29"/>
        <v>0</v>
      </c>
      <c r="CC28" s="20">
        <f t="shared" si="29"/>
        <v>100000</v>
      </c>
    </row>
    <row r="29" spans="2:82">
      <c r="B29" s="55" t="s">
        <v>49</v>
      </c>
      <c r="C29" s="56" t="s">
        <v>50</v>
      </c>
      <c r="D29" s="71"/>
      <c r="E29" s="71"/>
      <c r="F29" s="229"/>
      <c r="G29" s="169">
        <f>SUM(G30:G48)</f>
        <v>0</v>
      </c>
      <c r="H29" s="123">
        <f t="shared" ref="H29:AL29" si="30">SUM(H30:H48)</f>
        <v>0</v>
      </c>
      <c r="I29" s="20">
        <f t="shared" si="30"/>
        <v>0</v>
      </c>
      <c r="J29" s="123">
        <f t="shared" si="30"/>
        <v>0</v>
      </c>
      <c r="K29" s="19">
        <f t="shared" si="30"/>
        <v>0</v>
      </c>
      <c r="L29" s="19">
        <f t="shared" si="30"/>
        <v>0</v>
      </c>
      <c r="M29" s="19">
        <f t="shared" si="30"/>
        <v>0</v>
      </c>
      <c r="N29" s="19">
        <f t="shared" si="30"/>
        <v>0</v>
      </c>
      <c r="O29" s="19">
        <f t="shared" si="30"/>
        <v>0</v>
      </c>
      <c r="P29" s="19">
        <f t="shared" si="30"/>
        <v>0</v>
      </c>
      <c r="Q29" s="19">
        <f t="shared" si="30"/>
        <v>0</v>
      </c>
      <c r="R29" s="19">
        <f t="shared" si="30"/>
        <v>0</v>
      </c>
      <c r="S29" s="19">
        <f t="shared" si="30"/>
        <v>0</v>
      </c>
      <c r="T29" s="19">
        <f t="shared" si="30"/>
        <v>0</v>
      </c>
      <c r="U29" s="20">
        <f t="shared" si="30"/>
        <v>0</v>
      </c>
      <c r="V29" s="21">
        <f t="shared" si="30"/>
        <v>0</v>
      </c>
      <c r="W29" s="19">
        <f t="shared" si="30"/>
        <v>0</v>
      </c>
      <c r="X29" s="19">
        <f t="shared" si="30"/>
        <v>0</v>
      </c>
      <c r="Y29" s="19">
        <f t="shared" si="30"/>
        <v>0</v>
      </c>
      <c r="Z29" s="19">
        <f t="shared" si="30"/>
        <v>0</v>
      </c>
      <c r="AA29" s="19">
        <f t="shared" si="30"/>
        <v>0</v>
      </c>
      <c r="AB29" s="19">
        <f t="shared" si="30"/>
        <v>0</v>
      </c>
      <c r="AC29" s="19">
        <f t="shared" si="30"/>
        <v>0</v>
      </c>
      <c r="AD29" s="19">
        <f t="shared" si="30"/>
        <v>0</v>
      </c>
      <c r="AE29" s="19">
        <f t="shared" si="30"/>
        <v>0</v>
      </c>
      <c r="AF29" s="19">
        <f t="shared" si="30"/>
        <v>0</v>
      </c>
      <c r="AG29" s="20">
        <f t="shared" si="30"/>
        <v>0</v>
      </c>
      <c r="AH29" s="21">
        <f t="shared" si="30"/>
        <v>0</v>
      </c>
      <c r="AI29" s="19">
        <f t="shared" si="30"/>
        <v>0</v>
      </c>
      <c r="AJ29" s="19">
        <f t="shared" si="30"/>
        <v>0</v>
      </c>
      <c r="AK29" s="19">
        <f t="shared" si="30"/>
        <v>0</v>
      </c>
      <c r="AL29" s="19">
        <f t="shared" si="30"/>
        <v>0</v>
      </c>
      <c r="AM29" s="19">
        <f t="shared" ref="AM29:BR29" si="31">SUM(AM30:AM48)</f>
        <v>0</v>
      </c>
      <c r="AN29" s="19">
        <f t="shared" si="31"/>
        <v>0</v>
      </c>
      <c r="AO29" s="19">
        <f t="shared" si="31"/>
        <v>0</v>
      </c>
      <c r="AP29" s="19">
        <f t="shared" si="31"/>
        <v>0</v>
      </c>
      <c r="AQ29" s="19">
        <f t="shared" si="31"/>
        <v>0</v>
      </c>
      <c r="AR29" s="19">
        <f t="shared" si="31"/>
        <v>0</v>
      </c>
      <c r="AS29" s="20">
        <f t="shared" si="31"/>
        <v>0</v>
      </c>
      <c r="AT29" s="21">
        <f t="shared" si="31"/>
        <v>0</v>
      </c>
      <c r="AU29" s="19">
        <f t="shared" si="31"/>
        <v>0</v>
      </c>
      <c r="AV29" s="19">
        <f t="shared" si="31"/>
        <v>0</v>
      </c>
      <c r="AW29" s="19">
        <f t="shared" si="31"/>
        <v>0</v>
      </c>
      <c r="AX29" s="19">
        <f t="shared" si="31"/>
        <v>0</v>
      </c>
      <c r="AY29" s="19">
        <f t="shared" si="31"/>
        <v>0</v>
      </c>
      <c r="AZ29" s="19">
        <f t="shared" si="31"/>
        <v>0</v>
      </c>
      <c r="BA29" s="19">
        <f t="shared" si="31"/>
        <v>0</v>
      </c>
      <c r="BB29" s="19">
        <f t="shared" si="31"/>
        <v>0</v>
      </c>
      <c r="BC29" s="19">
        <f t="shared" si="31"/>
        <v>0</v>
      </c>
      <c r="BD29" s="19">
        <f t="shared" si="31"/>
        <v>0</v>
      </c>
      <c r="BE29" s="20">
        <f t="shared" si="31"/>
        <v>0</v>
      </c>
      <c r="BF29" s="21">
        <f t="shared" si="31"/>
        <v>0</v>
      </c>
      <c r="BG29" s="19">
        <f t="shared" si="31"/>
        <v>0</v>
      </c>
      <c r="BH29" s="19">
        <f t="shared" si="31"/>
        <v>0</v>
      </c>
      <c r="BI29" s="19">
        <f t="shared" si="31"/>
        <v>0</v>
      </c>
      <c r="BJ29" s="19">
        <f t="shared" si="31"/>
        <v>0</v>
      </c>
      <c r="BK29" s="19">
        <f t="shared" si="31"/>
        <v>0</v>
      </c>
      <c r="BL29" s="19">
        <f t="shared" si="31"/>
        <v>0</v>
      </c>
      <c r="BM29" s="19">
        <f t="shared" si="31"/>
        <v>0</v>
      </c>
      <c r="BN29" s="19">
        <f t="shared" si="31"/>
        <v>0</v>
      </c>
      <c r="BO29" s="19">
        <f t="shared" si="31"/>
        <v>0</v>
      </c>
      <c r="BP29" s="19">
        <f t="shared" si="31"/>
        <v>0</v>
      </c>
      <c r="BQ29" s="20">
        <f t="shared" si="31"/>
        <v>0</v>
      </c>
      <c r="BR29" s="21">
        <f t="shared" si="31"/>
        <v>0</v>
      </c>
      <c r="BS29" s="19">
        <f t="shared" ref="BS29:CC29" si="32">SUM(BS30:BS48)</f>
        <v>0</v>
      </c>
      <c r="BT29" s="19">
        <f t="shared" si="32"/>
        <v>0</v>
      </c>
      <c r="BU29" s="19">
        <f t="shared" si="32"/>
        <v>0</v>
      </c>
      <c r="BV29" s="19">
        <f t="shared" si="32"/>
        <v>0</v>
      </c>
      <c r="BW29" s="19">
        <f t="shared" si="32"/>
        <v>0</v>
      </c>
      <c r="BX29" s="19">
        <f t="shared" si="32"/>
        <v>0</v>
      </c>
      <c r="BY29" s="19">
        <f t="shared" si="32"/>
        <v>0</v>
      </c>
      <c r="BZ29" s="19">
        <f t="shared" si="32"/>
        <v>0</v>
      </c>
      <c r="CA29" s="19">
        <f t="shared" si="32"/>
        <v>0</v>
      </c>
      <c r="CB29" s="19">
        <f t="shared" si="32"/>
        <v>0</v>
      </c>
      <c r="CC29" s="20">
        <f t="shared" si="32"/>
        <v>0</v>
      </c>
    </row>
    <row r="30" spans="2:82">
      <c r="B30" s="57" t="s">
        <v>51</v>
      </c>
      <c r="C30" s="58" t="s">
        <v>52</v>
      </c>
      <c r="D30" s="72" t="s">
        <v>53</v>
      </c>
      <c r="E30" s="72">
        <v>72</v>
      </c>
      <c r="F30" s="230"/>
      <c r="G30" s="122">
        <f>+SUM(H30:CC30)</f>
        <v>0</v>
      </c>
      <c r="H30" s="231"/>
      <c r="I30" s="232"/>
      <c r="J30" s="299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1"/>
      <c r="V30" s="302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1"/>
      <c r="AH30" s="302"/>
      <c r="AI30" s="300"/>
      <c r="AJ30" s="300"/>
      <c r="AK30" s="300"/>
      <c r="AL30" s="300"/>
      <c r="AM30" s="300"/>
      <c r="AN30" s="300"/>
      <c r="AO30" s="300"/>
      <c r="AP30" s="300"/>
      <c r="AQ30" s="300"/>
      <c r="AR30" s="300"/>
      <c r="AS30" s="301"/>
      <c r="AT30" s="302"/>
      <c r="AU30" s="300"/>
      <c r="AV30" s="300"/>
      <c r="AW30" s="300"/>
      <c r="AX30" s="300"/>
      <c r="AY30" s="300"/>
      <c r="AZ30" s="300"/>
      <c r="BA30" s="300"/>
      <c r="BB30" s="300"/>
      <c r="BC30" s="300"/>
      <c r="BD30" s="300"/>
      <c r="BE30" s="301"/>
      <c r="BF30" s="302"/>
      <c r="BG30" s="300"/>
      <c r="BH30" s="300"/>
      <c r="BI30" s="300"/>
      <c r="BJ30" s="300"/>
      <c r="BK30" s="300"/>
      <c r="BL30" s="300"/>
      <c r="BM30" s="300"/>
      <c r="BN30" s="300"/>
      <c r="BO30" s="300"/>
      <c r="BP30" s="300"/>
      <c r="BQ30" s="301"/>
      <c r="BR30" s="302"/>
      <c r="BS30" s="300"/>
      <c r="BT30" s="300"/>
      <c r="BU30" s="300"/>
      <c r="BV30" s="300"/>
      <c r="BW30" s="300"/>
      <c r="BX30" s="300"/>
      <c r="BY30" s="300"/>
      <c r="BZ30" s="300"/>
      <c r="CA30" s="300"/>
      <c r="CB30" s="300"/>
      <c r="CC30" s="301"/>
    </row>
    <row r="31" spans="2:82">
      <c r="B31" s="57" t="s">
        <v>54</v>
      </c>
      <c r="C31" s="58" t="s">
        <v>55</v>
      </c>
      <c r="D31" s="72" t="s">
        <v>53</v>
      </c>
      <c r="E31" s="72">
        <v>72</v>
      </c>
      <c r="F31" s="230"/>
      <c r="G31" s="122">
        <f>+SUM(H31:CC31)</f>
        <v>0</v>
      </c>
      <c r="H31" s="231"/>
      <c r="I31" s="232"/>
      <c r="J31" s="299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1"/>
      <c r="V31" s="302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1"/>
      <c r="AH31" s="302"/>
      <c r="AI31" s="300"/>
      <c r="AJ31" s="300"/>
      <c r="AK31" s="300"/>
      <c r="AL31" s="300"/>
      <c r="AM31" s="300"/>
      <c r="AN31" s="300"/>
      <c r="AO31" s="300"/>
      <c r="AP31" s="300"/>
      <c r="AQ31" s="300"/>
      <c r="AR31" s="300"/>
      <c r="AS31" s="301"/>
      <c r="AT31" s="302"/>
      <c r="AU31" s="300"/>
      <c r="AV31" s="300"/>
      <c r="AW31" s="300"/>
      <c r="AX31" s="300"/>
      <c r="AY31" s="300"/>
      <c r="AZ31" s="300"/>
      <c r="BA31" s="300"/>
      <c r="BB31" s="300"/>
      <c r="BC31" s="300"/>
      <c r="BD31" s="300"/>
      <c r="BE31" s="301"/>
      <c r="BF31" s="302"/>
      <c r="BG31" s="300"/>
      <c r="BH31" s="300"/>
      <c r="BI31" s="300"/>
      <c r="BJ31" s="300"/>
      <c r="BK31" s="300"/>
      <c r="BL31" s="300"/>
      <c r="BM31" s="300"/>
      <c r="BN31" s="300"/>
      <c r="BO31" s="300"/>
      <c r="BP31" s="300"/>
      <c r="BQ31" s="301"/>
      <c r="BR31" s="302"/>
      <c r="BS31" s="300"/>
      <c r="BT31" s="300"/>
      <c r="BU31" s="300"/>
      <c r="BV31" s="300"/>
      <c r="BW31" s="300"/>
      <c r="BX31" s="300"/>
      <c r="BY31" s="300"/>
      <c r="BZ31" s="300"/>
      <c r="CA31" s="300"/>
      <c r="CB31" s="300"/>
      <c r="CC31" s="301"/>
    </row>
    <row r="32" spans="2:82">
      <c r="B32" s="57" t="s">
        <v>56</v>
      </c>
      <c r="C32" s="58" t="s">
        <v>57</v>
      </c>
      <c r="D32" s="72" t="s">
        <v>53</v>
      </c>
      <c r="E32" s="72">
        <v>72</v>
      </c>
      <c r="F32" s="230"/>
      <c r="G32" s="122">
        <f t="shared" ref="G32:G41" si="33">+SUM(H32:CC32)</f>
        <v>0</v>
      </c>
      <c r="H32" s="231"/>
      <c r="I32" s="232"/>
      <c r="J32" s="299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1"/>
      <c r="V32" s="302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1"/>
      <c r="AH32" s="302"/>
      <c r="AI32" s="300"/>
      <c r="AJ32" s="300"/>
      <c r="AK32" s="300"/>
      <c r="AL32" s="300"/>
      <c r="AM32" s="300"/>
      <c r="AN32" s="300"/>
      <c r="AO32" s="300"/>
      <c r="AP32" s="300"/>
      <c r="AQ32" s="300"/>
      <c r="AR32" s="300"/>
      <c r="AS32" s="301"/>
      <c r="AT32" s="302"/>
      <c r="AU32" s="300"/>
      <c r="AV32" s="300"/>
      <c r="AW32" s="300"/>
      <c r="AX32" s="300"/>
      <c r="AY32" s="300"/>
      <c r="AZ32" s="300"/>
      <c r="BA32" s="300"/>
      <c r="BB32" s="300"/>
      <c r="BC32" s="300"/>
      <c r="BD32" s="300"/>
      <c r="BE32" s="301"/>
      <c r="BF32" s="302"/>
      <c r="BG32" s="300"/>
      <c r="BH32" s="300"/>
      <c r="BI32" s="300"/>
      <c r="BJ32" s="300"/>
      <c r="BK32" s="300"/>
      <c r="BL32" s="300"/>
      <c r="BM32" s="300"/>
      <c r="BN32" s="300"/>
      <c r="BO32" s="300"/>
      <c r="BP32" s="300"/>
      <c r="BQ32" s="301"/>
      <c r="BR32" s="302"/>
      <c r="BS32" s="300"/>
      <c r="BT32" s="300"/>
      <c r="BU32" s="300"/>
      <c r="BV32" s="300"/>
      <c r="BW32" s="300"/>
      <c r="BX32" s="300"/>
      <c r="BY32" s="300"/>
      <c r="BZ32" s="300"/>
      <c r="CA32" s="300"/>
      <c r="CB32" s="300"/>
      <c r="CC32" s="301"/>
    </row>
    <row r="33" spans="1:81">
      <c r="B33" s="57" t="s">
        <v>58</v>
      </c>
      <c r="C33" s="58" t="s">
        <v>59</v>
      </c>
      <c r="D33" s="72" t="s">
        <v>53</v>
      </c>
      <c r="E33" s="72">
        <v>72</v>
      </c>
      <c r="F33" s="230"/>
      <c r="G33" s="122">
        <f t="shared" si="33"/>
        <v>0</v>
      </c>
      <c r="H33" s="231"/>
      <c r="I33" s="232"/>
      <c r="J33" s="299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1"/>
      <c r="V33" s="302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1"/>
      <c r="AH33" s="302"/>
      <c r="AI33" s="300"/>
      <c r="AJ33" s="300"/>
      <c r="AK33" s="300"/>
      <c r="AL33" s="300"/>
      <c r="AM33" s="300"/>
      <c r="AN33" s="300"/>
      <c r="AO33" s="300"/>
      <c r="AP33" s="300"/>
      <c r="AQ33" s="300"/>
      <c r="AR33" s="300"/>
      <c r="AS33" s="301"/>
      <c r="AT33" s="302"/>
      <c r="AU33" s="300"/>
      <c r="AV33" s="300"/>
      <c r="AW33" s="300"/>
      <c r="AX33" s="300"/>
      <c r="AY33" s="300"/>
      <c r="AZ33" s="300"/>
      <c r="BA33" s="300"/>
      <c r="BB33" s="300"/>
      <c r="BC33" s="300"/>
      <c r="BD33" s="300"/>
      <c r="BE33" s="301"/>
      <c r="BF33" s="302"/>
      <c r="BG33" s="300"/>
      <c r="BH33" s="300"/>
      <c r="BI33" s="300"/>
      <c r="BJ33" s="300"/>
      <c r="BK33" s="300"/>
      <c r="BL33" s="300"/>
      <c r="BM33" s="300"/>
      <c r="BN33" s="300"/>
      <c r="BO33" s="300"/>
      <c r="BP33" s="300"/>
      <c r="BQ33" s="301"/>
      <c r="BR33" s="302"/>
      <c r="BS33" s="300"/>
      <c r="BT33" s="300"/>
      <c r="BU33" s="300"/>
      <c r="BV33" s="300"/>
      <c r="BW33" s="300"/>
      <c r="BX33" s="300"/>
      <c r="BY33" s="300"/>
      <c r="BZ33" s="300"/>
      <c r="CA33" s="300"/>
      <c r="CB33" s="300"/>
      <c r="CC33" s="301"/>
    </row>
    <row r="34" spans="1:81">
      <c r="A34" s="189"/>
      <c r="B34" s="190" t="s">
        <v>60</v>
      </c>
      <c r="C34" s="191" t="s">
        <v>61</v>
      </c>
      <c r="D34" s="192" t="s">
        <v>53</v>
      </c>
      <c r="E34" s="192">
        <v>0</v>
      </c>
      <c r="F34" s="233"/>
      <c r="G34" s="234">
        <f t="shared" si="33"/>
        <v>0</v>
      </c>
      <c r="H34" s="231"/>
      <c r="I34" s="232"/>
      <c r="J34" s="235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7"/>
      <c r="V34" s="238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7"/>
      <c r="AH34" s="238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7"/>
      <c r="AT34" s="238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7"/>
      <c r="BF34" s="238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7"/>
      <c r="BR34" s="238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7"/>
    </row>
    <row r="35" spans="1:81">
      <c r="A35" s="189"/>
      <c r="B35" s="190" t="s">
        <v>62</v>
      </c>
      <c r="C35" s="191" t="s">
        <v>63</v>
      </c>
      <c r="D35" s="192" t="s">
        <v>53</v>
      </c>
      <c r="E35" s="192">
        <v>0</v>
      </c>
      <c r="F35" s="233"/>
      <c r="G35" s="234">
        <f t="shared" si="33"/>
        <v>0</v>
      </c>
      <c r="H35" s="231"/>
      <c r="I35" s="232"/>
      <c r="J35" s="235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7"/>
      <c r="V35" s="238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7"/>
      <c r="AH35" s="238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7"/>
      <c r="AT35" s="238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7"/>
      <c r="BF35" s="238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7"/>
      <c r="BR35" s="238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7"/>
    </row>
    <row r="36" spans="1:81">
      <c r="B36" s="57" t="s">
        <v>64</v>
      </c>
      <c r="C36" s="58" t="s">
        <v>65</v>
      </c>
      <c r="D36" s="72" t="s">
        <v>53</v>
      </c>
      <c r="E36" s="72">
        <v>72</v>
      </c>
      <c r="F36" s="230"/>
      <c r="G36" s="122">
        <f t="shared" si="33"/>
        <v>0</v>
      </c>
      <c r="H36" s="231"/>
      <c r="I36" s="232"/>
      <c r="J36" s="299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1"/>
      <c r="V36" s="302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1"/>
      <c r="AH36" s="302"/>
      <c r="AI36" s="300"/>
      <c r="AJ36" s="300"/>
      <c r="AK36" s="300"/>
      <c r="AL36" s="300"/>
      <c r="AM36" s="300"/>
      <c r="AN36" s="300"/>
      <c r="AO36" s="300"/>
      <c r="AP36" s="300"/>
      <c r="AQ36" s="300"/>
      <c r="AR36" s="300"/>
      <c r="AS36" s="301"/>
      <c r="AT36" s="302"/>
      <c r="AU36" s="300"/>
      <c r="AV36" s="300"/>
      <c r="AW36" s="300"/>
      <c r="AX36" s="300"/>
      <c r="AY36" s="300"/>
      <c r="AZ36" s="300"/>
      <c r="BA36" s="300"/>
      <c r="BB36" s="300"/>
      <c r="BC36" s="300"/>
      <c r="BD36" s="300"/>
      <c r="BE36" s="301"/>
      <c r="BF36" s="302"/>
      <c r="BG36" s="300"/>
      <c r="BH36" s="300"/>
      <c r="BI36" s="300"/>
      <c r="BJ36" s="300"/>
      <c r="BK36" s="300"/>
      <c r="BL36" s="300"/>
      <c r="BM36" s="300"/>
      <c r="BN36" s="300"/>
      <c r="BO36" s="300"/>
      <c r="BP36" s="300"/>
      <c r="BQ36" s="301"/>
      <c r="BR36" s="302"/>
      <c r="BS36" s="300"/>
      <c r="BT36" s="300"/>
      <c r="BU36" s="300"/>
      <c r="BV36" s="300"/>
      <c r="BW36" s="300"/>
      <c r="BX36" s="300"/>
      <c r="BY36" s="300"/>
      <c r="BZ36" s="300"/>
      <c r="CA36" s="300"/>
      <c r="CB36" s="300"/>
      <c r="CC36" s="301"/>
    </row>
    <row r="37" spans="1:81">
      <c r="B37" s="57" t="s">
        <v>66</v>
      </c>
      <c r="C37" s="58" t="s">
        <v>67</v>
      </c>
      <c r="D37" s="72" t="s">
        <v>53</v>
      </c>
      <c r="E37" s="72">
        <v>72</v>
      </c>
      <c r="F37" s="230"/>
      <c r="G37" s="122">
        <f t="shared" si="33"/>
        <v>0</v>
      </c>
      <c r="H37" s="231"/>
      <c r="I37" s="232"/>
      <c r="J37" s="299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1"/>
      <c r="V37" s="302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1"/>
      <c r="AH37" s="302"/>
      <c r="AI37" s="300"/>
      <c r="AJ37" s="300"/>
      <c r="AK37" s="300"/>
      <c r="AL37" s="300"/>
      <c r="AM37" s="300"/>
      <c r="AN37" s="300"/>
      <c r="AO37" s="300"/>
      <c r="AP37" s="300"/>
      <c r="AQ37" s="300"/>
      <c r="AR37" s="300"/>
      <c r="AS37" s="301"/>
      <c r="AT37" s="302"/>
      <c r="AU37" s="300"/>
      <c r="AV37" s="300"/>
      <c r="AW37" s="300"/>
      <c r="AX37" s="300"/>
      <c r="AY37" s="300"/>
      <c r="AZ37" s="300"/>
      <c r="BA37" s="300"/>
      <c r="BB37" s="300"/>
      <c r="BC37" s="300"/>
      <c r="BD37" s="300"/>
      <c r="BE37" s="301"/>
      <c r="BF37" s="302"/>
      <c r="BG37" s="300"/>
      <c r="BH37" s="300"/>
      <c r="BI37" s="300"/>
      <c r="BJ37" s="300"/>
      <c r="BK37" s="300"/>
      <c r="BL37" s="300"/>
      <c r="BM37" s="300"/>
      <c r="BN37" s="300"/>
      <c r="BO37" s="300"/>
      <c r="BP37" s="300"/>
      <c r="BQ37" s="301"/>
      <c r="BR37" s="302"/>
      <c r="BS37" s="300"/>
      <c r="BT37" s="300"/>
      <c r="BU37" s="300"/>
      <c r="BV37" s="300"/>
      <c r="BW37" s="300"/>
      <c r="BX37" s="300"/>
      <c r="BY37" s="300"/>
      <c r="BZ37" s="300"/>
      <c r="CA37" s="300"/>
      <c r="CB37" s="300"/>
      <c r="CC37" s="301"/>
    </row>
    <row r="38" spans="1:81">
      <c r="B38" s="57" t="s">
        <v>68</v>
      </c>
      <c r="C38" s="58" t="s">
        <v>69</v>
      </c>
      <c r="D38" s="72" t="s">
        <v>53</v>
      </c>
      <c r="E38" s="72">
        <v>72</v>
      </c>
      <c r="F38" s="230"/>
      <c r="G38" s="122">
        <f t="shared" si="33"/>
        <v>0</v>
      </c>
      <c r="H38" s="231"/>
      <c r="I38" s="232"/>
      <c r="J38" s="299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1"/>
      <c r="V38" s="302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1"/>
      <c r="AH38" s="302"/>
      <c r="AI38" s="300"/>
      <c r="AJ38" s="300"/>
      <c r="AK38" s="300"/>
      <c r="AL38" s="300"/>
      <c r="AM38" s="300"/>
      <c r="AN38" s="300"/>
      <c r="AO38" s="300"/>
      <c r="AP38" s="300"/>
      <c r="AQ38" s="300"/>
      <c r="AR38" s="300"/>
      <c r="AS38" s="301"/>
      <c r="AT38" s="302"/>
      <c r="AU38" s="300"/>
      <c r="AV38" s="300"/>
      <c r="AW38" s="300"/>
      <c r="AX38" s="300"/>
      <c r="AY38" s="300"/>
      <c r="AZ38" s="300"/>
      <c r="BA38" s="300"/>
      <c r="BB38" s="300"/>
      <c r="BC38" s="300"/>
      <c r="BD38" s="300"/>
      <c r="BE38" s="301"/>
      <c r="BF38" s="302"/>
      <c r="BG38" s="300"/>
      <c r="BH38" s="300"/>
      <c r="BI38" s="300"/>
      <c r="BJ38" s="300"/>
      <c r="BK38" s="300"/>
      <c r="BL38" s="300"/>
      <c r="BM38" s="300"/>
      <c r="BN38" s="300"/>
      <c r="BO38" s="300"/>
      <c r="BP38" s="300"/>
      <c r="BQ38" s="301"/>
      <c r="BR38" s="302"/>
      <c r="BS38" s="300"/>
      <c r="BT38" s="300"/>
      <c r="BU38" s="300"/>
      <c r="BV38" s="300"/>
      <c r="BW38" s="300"/>
      <c r="BX38" s="300"/>
      <c r="BY38" s="300"/>
      <c r="BZ38" s="300"/>
      <c r="CA38" s="300"/>
      <c r="CB38" s="300"/>
      <c r="CC38" s="301"/>
    </row>
    <row r="39" spans="1:81">
      <c r="A39" s="189"/>
      <c r="B39" s="190" t="s">
        <v>70</v>
      </c>
      <c r="C39" s="191" t="s">
        <v>71</v>
      </c>
      <c r="D39" s="192" t="s">
        <v>53</v>
      </c>
      <c r="E39" s="192">
        <v>0</v>
      </c>
      <c r="F39" s="233"/>
      <c r="G39" s="234">
        <f t="shared" si="33"/>
        <v>0</v>
      </c>
      <c r="H39" s="231"/>
      <c r="I39" s="232"/>
      <c r="J39" s="235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7"/>
      <c r="V39" s="238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7"/>
      <c r="AH39" s="238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7"/>
      <c r="AT39" s="238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7"/>
      <c r="BF39" s="238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7"/>
      <c r="BR39" s="238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  <c r="CC39" s="237"/>
    </row>
    <row r="40" spans="1:81">
      <c r="A40" s="15">
        <v>6</v>
      </c>
      <c r="B40" s="57" t="s">
        <v>72</v>
      </c>
      <c r="C40" s="58" t="s">
        <v>73</v>
      </c>
      <c r="D40" s="72" t="s">
        <v>128</v>
      </c>
      <c r="E40" s="72">
        <v>1</v>
      </c>
      <c r="F40" s="303"/>
      <c r="G40" s="122">
        <f>+E40*F40</f>
        <v>0</v>
      </c>
      <c r="H40" s="231"/>
      <c r="I40" s="232"/>
      <c r="J40" s="235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7"/>
      <c r="V40" s="238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7"/>
      <c r="AH40" s="238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7"/>
      <c r="AT40" s="238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7"/>
      <c r="BF40" s="238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7"/>
      <c r="BR40" s="238"/>
      <c r="BS40" s="236"/>
      <c r="BT40" s="236"/>
      <c r="BU40" s="236"/>
      <c r="BV40" s="236"/>
      <c r="BW40" s="236"/>
      <c r="BX40" s="236"/>
      <c r="BY40" s="236"/>
      <c r="BZ40" s="236"/>
      <c r="CA40" s="236"/>
      <c r="CB40" s="236"/>
      <c r="CC40" s="237">
        <f t="shared" ref="CC40" si="34">G40-SUM(H40:CB40)</f>
        <v>0</v>
      </c>
    </row>
    <row r="41" spans="1:81">
      <c r="A41" s="189"/>
      <c r="B41" s="190" t="s">
        <v>74</v>
      </c>
      <c r="C41" s="191" t="s">
        <v>75</v>
      </c>
      <c r="D41" s="192" t="s">
        <v>53</v>
      </c>
      <c r="E41" s="192">
        <v>0</v>
      </c>
      <c r="F41" s="233"/>
      <c r="G41" s="234">
        <f t="shared" si="33"/>
        <v>0</v>
      </c>
      <c r="H41" s="231"/>
      <c r="I41" s="232"/>
      <c r="J41" s="235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7"/>
      <c r="V41" s="238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7"/>
      <c r="AH41" s="238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7"/>
      <c r="AT41" s="238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7"/>
      <c r="BF41" s="238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7"/>
      <c r="BR41" s="238"/>
      <c r="BS41" s="236"/>
      <c r="BT41" s="236"/>
      <c r="BU41" s="236"/>
      <c r="BV41" s="236"/>
      <c r="BW41" s="236"/>
      <c r="BX41" s="236"/>
      <c r="BY41" s="236"/>
      <c r="BZ41" s="236"/>
      <c r="CA41" s="236"/>
      <c r="CB41" s="236"/>
      <c r="CC41" s="237"/>
    </row>
    <row r="42" spans="1:81">
      <c r="B42" s="57" t="s">
        <v>76</v>
      </c>
      <c r="C42" s="58" t="s">
        <v>77</v>
      </c>
      <c r="D42" s="72" t="s">
        <v>53</v>
      </c>
      <c r="E42" s="72">
        <v>72</v>
      </c>
      <c r="F42" s="230"/>
      <c r="G42" s="122">
        <f>+SUM(H42:CC42)</f>
        <v>0</v>
      </c>
      <c r="H42" s="231"/>
      <c r="I42" s="232"/>
      <c r="J42" s="299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1"/>
      <c r="V42" s="302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1"/>
      <c r="AH42" s="302"/>
      <c r="AI42" s="300"/>
      <c r="AJ42" s="300"/>
      <c r="AK42" s="300"/>
      <c r="AL42" s="300"/>
      <c r="AM42" s="300"/>
      <c r="AN42" s="300"/>
      <c r="AO42" s="300"/>
      <c r="AP42" s="300"/>
      <c r="AQ42" s="300"/>
      <c r="AR42" s="300"/>
      <c r="AS42" s="301"/>
      <c r="AT42" s="302"/>
      <c r="AU42" s="300"/>
      <c r="AV42" s="300"/>
      <c r="AW42" s="300"/>
      <c r="AX42" s="300"/>
      <c r="AY42" s="300"/>
      <c r="AZ42" s="300"/>
      <c r="BA42" s="300"/>
      <c r="BB42" s="300"/>
      <c r="BC42" s="300"/>
      <c r="BD42" s="300"/>
      <c r="BE42" s="301"/>
      <c r="BF42" s="302"/>
      <c r="BG42" s="300"/>
      <c r="BH42" s="300"/>
      <c r="BI42" s="300"/>
      <c r="BJ42" s="300"/>
      <c r="BK42" s="300"/>
      <c r="BL42" s="300"/>
      <c r="BM42" s="300"/>
      <c r="BN42" s="300"/>
      <c r="BO42" s="300"/>
      <c r="BP42" s="300"/>
      <c r="BQ42" s="301"/>
      <c r="BR42" s="302"/>
      <c r="BS42" s="300"/>
      <c r="BT42" s="300"/>
      <c r="BU42" s="300"/>
      <c r="BV42" s="300"/>
      <c r="BW42" s="300"/>
      <c r="BX42" s="300"/>
      <c r="BY42" s="300"/>
      <c r="BZ42" s="300"/>
      <c r="CA42" s="300"/>
      <c r="CB42" s="300"/>
      <c r="CC42" s="301"/>
    </row>
    <row r="43" spans="1:81">
      <c r="B43" s="57" t="s">
        <v>78</v>
      </c>
      <c r="C43" s="58" t="s">
        <v>79</v>
      </c>
      <c r="D43" s="72" t="s">
        <v>53</v>
      </c>
      <c r="E43" s="72">
        <v>72</v>
      </c>
      <c r="F43" s="230"/>
      <c r="G43" s="122">
        <f t="shared" ref="G43:G48" si="35">+SUM(H43:CC43)</f>
        <v>0</v>
      </c>
      <c r="H43" s="231"/>
      <c r="I43" s="232"/>
      <c r="J43" s="299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1"/>
      <c r="V43" s="302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1"/>
      <c r="AH43" s="302"/>
      <c r="AI43" s="300"/>
      <c r="AJ43" s="300"/>
      <c r="AK43" s="300"/>
      <c r="AL43" s="300"/>
      <c r="AM43" s="300"/>
      <c r="AN43" s="300"/>
      <c r="AO43" s="300"/>
      <c r="AP43" s="300"/>
      <c r="AQ43" s="300"/>
      <c r="AR43" s="300"/>
      <c r="AS43" s="301"/>
      <c r="AT43" s="302"/>
      <c r="AU43" s="300"/>
      <c r="AV43" s="300"/>
      <c r="AW43" s="300"/>
      <c r="AX43" s="300"/>
      <c r="AY43" s="300"/>
      <c r="AZ43" s="300"/>
      <c r="BA43" s="300"/>
      <c r="BB43" s="300"/>
      <c r="BC43" s="300"/>
      <c r="BD43" s="300"/>
      <c r="BE43" s="301"/>
      <c r="BF43" s="302"/>
      <c r="BG43" s="300"/>
      <c r="BH43" s="300"/>
      <c r="BI43" s="300"/>
      <c r="BJ43" s="300"/>
      <c r="BK43" s="300"/>
      <c r="BL43" s="300"/>
      <c r="BM43" s="300"/>
      <c r="BN43" s="300"/>
      <c r="BO43" s="300"/>
      <c r="BP43" s="300"/>
      <c r="BQ43" s="301"/>
      <c r="BR43" s="302"/>
      <c r="BS43" s="300"/>
      <c r="BT43" s="300"/>
      <c r="BU43" s="300"/>
      <c r="BV43" s="300"/>
      <c r="BW43" s="300"/>
      <c r="BX43" s="300"/>
      <c r="BY43" s="300"/>
      <c r="BZ43" s="300"/>
      <c r="CA43" s="300"/>
      <c r="CB43" s="300"/>
      <c r="CC43" s="301"/>
    </row>
    <row r="44" spans="1:81">
      <c r="B44" s="57" t="s">
        <v>80</v>
      </c>
      <c r="C44" s="58" t="s">
        <v>81</v>
      </c>
      <c r="D44" s="72" t="s">
        <v>53</v>
      </c>
      <c r="E44" s="72">
        <v>72</v>
      </c>
      <c r="F44" s="230"/>
      <c r="G44" s="122">
        <f t="shared" si="35"/>
        <v>0</v>
      </c>
      <c r="H44" s="231"/>
      <c r="I44" s="232"/>
      <c r="J44" s="299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1"/>
      <c r="V44" s="302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1"/>
      <c r="AH44" s="302"/>
      <c r="AI44" s="300"/>
      <c r="AJ44" s="300"/>
      <c r="AK44" s="300"/>
      <c r="AL44" s="300"/>
      <c r="AM44" s="300"/>
      <c r="AN44" s="300"/>
      <c r="AO44" s="300"/>
      <c r="AP44" s="300"/>
      <c r="AQ44" s="300"/>
      <c r="AR44" s="300"/>
      <c r="AS44" s="301"/>
      <c r="AT44" s="302"/>
      <c r="AU44" s="300"/>
      <c r="AV44" s="300"/>
      <c r="AW44" s="300"/>
      <c r="AX44" s="300"/>
      <c r="AY44" s="300"/>
      <c r="AZ44" s="300"/>
      <c r="BA44" s="300"/>
      <c r="BB44" s="300"/>
      <c r="BC44" s="300"/>
      <c r="BD44" s="300"/>
      <c r="BE44" s="301"/>
      <c r="BF44" s="302"/>
      <c r="BG44" s="300"/>
      <c r="BH44" s="300"/>
      <c r="BI44" s="300"/>
      <c r="BJ44" s="300"/>
      <c r="BK44" s="300"/>
      <c r="BL44" s="300"/>
      <c r="BM44" s="300"/>
      <c r="BN44" s="300"/>
      <c r="BO44" s="300"/>
      <c r="BP44" s="300"/>
      <c r="BQ44" s="301"/>
      <c r="BR44" s="302"/>
      <c r="BS44" s="300"/>
      <c r="BT44" s="300"/>
      <c r="BU44" s="300"/>
      <c r="BV44" s="300"/>
      <c r="BW44" s="300"/>
      <c r="BX44" s="300"/>
      <c r="BY44" s="300"/>
      <c r="BZ44" s="300"/>
      <c r="CA44" s="300"/>
      <c r="CB44" s="300"/>
      <c r="CC44" s="301"/>
    </row>
    <row r="45" spans="1:81">
      <c r="A45" s="189"/>
      <c r="B45" s="190" t="s">
        <v>82</v>
      </c>
      <c r="C45" s="191" t="s">
        <v>83</v>
      </c>
      <c r="D45" s="192" t="s">
        <v>53</v>
      </c>
      <c r="E45" s="192">
        <v>0</v>
      </c>
      <c r="F45" s="233"/>
      <c r="G45" s="234">
        <f t="shared" si="35"/>
        <v>0</v>
      </c>
      <c r="H45" s="231"/>
      <c r="I45" s="232"/>
      <c r="J45" s="235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7"/>
      <c r="V45" s="238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7"/>
      <c r="AH45" s="238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7"/>
      <c r="AT45" s="238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7"/>
      <c r="BF45" s="238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7"/>
      <c r="BR45" s="238"/>
      <c r="BS45" s="236"/>
      <c r="BT45" s="236"/>
      <c r="BU45" s="236"/>
      <c r="BV45" s="236"/>
      <c r="BW45" s="236"/>
      <c r="BX45" s="236"/>
      <c r="BY45" s="236"/>
      <c r="BZ45" s="236"/>
      <c r="CA45" s="236"/>
      <c r="CB45" s="236"/>
      <c r="CC45" s="237"/>
    </row>
    <row r="46" spans="1:81">
      <c r="A46" s="189"/>
      <c r="B46" s="190" t="s">
        <v>84</v>
      </c>
      <c r="C46" s="191" t="s">
        <v>85</v>
      </c>
      <c r="D46" s="192" t="s">
        <v>53</v>
      </c>
      <c r="E46" s="192">
        <v>0</v>
      </c>
      <c r="F46" s="233"/>
      <c r="G46" s="234">
        <f t="shared" si="35"/>
        <v>0</v>
      </c>
      <c r="H46" s="231"/>
      <c r="I46" s="232"/>
      <c r="J46" s="235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7"/>
      <c r="V46" s="238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7"/>
      <c r="AH46" s="238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7"/>
      <c r="AT46" s="238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7"/>
      <c r="BF46" s="238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7"/>
      <c r="BR46" s="238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7"/>
    </row>
    <row r="47" spans="1:81">
      <c r="A47" s="189"/>
      <c r="B47" s="190" t="s">
        <v>86</v>
      </c>
      <c r="C47" s="191" t="s">
        <v>87</v>
      </c>
      <c r="D47" s="192" t="s">
        <v>53</v>
      </c>
      <c r="E47" s="192">
        <v>0</v>
      </c>
      <c r="F47" s="233"/>
      <c r="G47" s="234">
        <f t="shared" si="35"/>
        <v>0</v>
      </c>
      <c r="H47" s="231"/>
      <c r="I47" s="232"/>
      <c r="J47" s="235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7"/>
      <c r="V47" s="238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7"/>
      <c r="AH47" s="238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7"/>
      <c r="AT47" s="238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7"/>
      <c r="BF47" s="238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7"/>
      <c r="BR47" s="238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7"/>
    </row>
    <row r="48" spans="1:81">
      <c r="A48" s="189"/>
      <c r="B48" s="190" t="s">
        <v>88</v>
      </c>
      <c r="C48" s="191" t="s">
        <v>89</v>
      </c>
      <c r="D48" s="192" t="s">
        <v>53</v>
      </c>
      <c r="E48" s="192">
        <v>0</v>
      </c>
      <c r="F48" s="233"/>
      <c r="G48" s="234">
        <f t="shared" si="35"/>
        <v>0</v>
      </c>
      <c r="H48" s="231"/>
      <c r="I48" s="232"/>
      <c r="J48" s="235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7"/>
      <c r="V48" s="238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7"/>
      <c r="AH48" s="238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7"/>
      <c r="AT48" s="238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7"/>
      <c r="BF48" s="238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7"/>
      <c r="BR48" s="238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7"/>
    </row>
    <row r="49" spans="1:81">
      <c r="B49" s="55" t="s">
        <v>90</v>
      </c>
      <c r="C49" s="56" t="s">
        <v>91</v>
      </c>
      <c r="D49" s="71"/>
      <c r="E49" s="71"/>
      <c r="F49" s="229"/>
      <c r="G49" s="169">
        <f>SUM(G50:G56)</f>
        <v>0</v>
      </c>
      <c r="H49" s="123">
        <f t="shared" ref="H49:AL49" si="36">SUM(H50:H56)</f>
        <v>0</v>
      </c>
      <c r="I49" s="20">
        <f t="shared" si="36"/>
        <v>0</v>
      </c>
      <c r="J49" s="123">
        <f t="shared" si="36"/>
        <v>0</v>
      </c>
      <c r="K49" s="19">
        <f t="shared" si="36"/>
        <v>0</v>
      </c>
      <c r="L49" s="19">
        <f t="shared" si="36"/>
        <v>0</v>
      </c>
      <c r="M49" s="19">
        <f t="shared" si="36"/>
        <v>0</v>
      </c>
      <c r="N49" s="19">
        <f t="shared" si="36"/>
        <v>0</v>
      </c>
      <c r="O49" s="19">
        <f t="shared" si="36"/>
        <v>0</v>
      </c>
      <c r="P49" s="19">
        <f t="shared" si="36"/>
        <v>0</v>
      </c>
      <c r="Q49" s="19">
        <f t="shared" si="36"/>
        <v>0</v>
      </c>
      <c r="R49" s="19">
        <f t="shared" si="36"/>
        <v>0</v>
      </c>
      <c r="S49" s="19">
        <f t="shared" si="36"/>
        <v>0</v>
      </c>
      <c r="T49" s="19">
        <f t="shared" si="36"/>
        <v>0</v>
      </c>
      <c r="U49" s="20">
        <f t="shared" si="36"/>
        <v>0</v>
      </c>
      <c r="V49" s="21">
        <f t="shared" si="36"/>
        <v>0</v>
      </c>
      <c r="W49" s="19">
        <f t="shared" si="36"/>
        <v>0</v>
      </c>
      <c r="X49" s="19">
        <f t="shared" si="36"/>
        <v>0</v>
      </c>
      <c r="Y49" s="19">
        <f t="shared" si="36"/>
        <v>0</v>
      </c>
      <c r="Z49" s="19">
        <f t="shared" si="36"/>
        <v>0</v>
      </c>
      <c r="AA49" s="19">
        <f t="shared" si="36"/>
        <v>0</v>
      </c>
      <c r="AB49" s="19">
        <f t="shared" si="36"/>
        <v>0</v>
      </c>
      <c r="AC49" s="19">
        <f t="shared" si="36"/>
        <v>0</v>
      </c>
      <c r="AD49" s="19">
        <f t="shared" si="36"/>
        <v>0</v>
      </c>
      <c r="AE49" s="19">
        <f t="shared" si="36"/>
        <v>0</v>
      </c>
      <c r="AF49" s="19">
        <f t="shared" si="36"/>
        <v>0</v>
      </c>
      <c r="AG49" s="20">
        <f t="shared" si="36"/>
        <v>0</v>
      </c>
      <c r="AH49" s="21">
        <f t="shared" si="36"/>
        <v>0</v>
      </c>
      <c r="AI49" s="19">
        <f t="shared" si="36"/>
        <v>0</v>
      </c>
      <c r="AJ49" s="19">
        <f t="shared" si="36"/>
        <v>0</v>
      </c>
      <c r="AK49" s="19">
        <f t="shared" si="36"/>
        <v>0</v>
      </c>
      <c r="AL49" s="19">
        <f t="shared" si="36"/>
        <v>0</v>
      </c>
      <c r="AM49" s="19">
        <f t="shared" ref="AM49:BR49" si="37">SUM(AM50:AM56)</f>
        <v>0</v>
      </c>
      <c r="AN49" s="19">
        <f t="shared" si="37"/>
        <v>0</v>
      </c>
      <c r="AO49" s="19">
        <f t="shared" si="37"/>
        <v>0</v>
      </c>
      <c r="AP49" s="19">
        <f t="shared" si="37"/>
        <v>0</v>
      </c>
      <c r="AQ49" s="19">
        <f t="shared" si="37"/>
        <v>0</v>
      </c>
      <c r="AR49" s="19">
        <f t="shared" si="37"/>
        <v>0</v>
      </c>
      <c r="AS49" s="20">
        <f t="shared" si="37"/>
        <v>0</v>
      </c>
      <c r="AT49" s="21">
        <f t="shared" si="37"/>
        <v>0</v>
      </c>
      <c r="AU49" s="19">
        <f t="shared" si="37"/>
        <v>0</v>
      </c>
      <c r="AV49" s="19">
        <f t="shared" si="37"/>
        <v>0</v>
      </c>
      <c r="AW49" s="19">
        <f t="shared" si="37"/>
        <v>0</v>
      </c>
      <c r="AX49" s="19">
        <f t="shared" si="37"/>
        <v>0</v>
      </c>
      <c r="AY49" s="19">
        <f t="shared" si="37"/>
        <v>0</v>
      </c>
      <c r="AZ49" s="19">
        <f t="shared" si="37"/>
        <v>0</v>
      </c>
      <c r="BA49" s="19">
        <f t="shared" si="37"/>
        <v>0</v>
      </c>
      <c r="BB49" s="19">
        <f t="shared" si="37"/>
        <v>0</v>
      </c>
      <c r="BC49" s="19">
        <f t="shared" si="37"/>
        <v>0</v>
      </c>
      <c r="BD49" s="19">
        <f t="shared" si="37"/>
        <v>0</v>
      </c>
      <c r="BE49" s="20">
        <f t="shared" si="37"/>
        <v>0</v>
      </c>
      <c r="BF49" s="21">
        <f t="shared" si="37"/>
        <v>0</v>
      </c>
      <c r="BG49" s="19">
        <f t="shared" si="37"/>
        <v>0</v>
      </c>
      <c r="BH49" s="19">
        <f t="shared" si="37"/>
        <v>0</v>
      </c>
      <c r="BI49" s="19">
        <f t="shared" si="37"/>
        <v>0</v>
      </c>
      <c r="BJ49" s="19">
        <f t="shared" si="37"/>
        <v>0</v>
      </c>
      <c r="BK49" s="19">
        <f t="shared" si="37"/>
        <v>0</v>
      </c>
      <c r="BL49" s="19">
        <f t="shared" si="37"/>
        <v>0</v>
      </c>
      <c r="BM49" s="19">
        <f t="shared" si="37"/>
        <v>0</v>
      </c>
      <c r="BN49" s="19">
        <f t="shared" si="37"/>
        <v>0</v>
      </c>
      <c r="BO49" s="19">
        <f t="shared" si="37"/>
        <v>0</v>
      </c>
      <c r="BP49" s="19">
        <f t="shared" si="37"/>
        <v>0</v>
      </c>
      <c r="BQ49" s="20">
        <f t="shared" si="37"/>
        <v>0</v>
      </c>
      <c r="BR49" s="21">
        <f t="shared" si="37"/>
        <v>0</v>
      </c>
      <c r="BS49" s="19">
        <f t="shared" ref="BS49:CC49" si="38">SUM(BS50:BS56)</f>
        <v>0</v>
      </c>
      <c r="BT49" s="19">
        <f t="shared" si="38"/>
        <v>0</v>
      </c>
      <c r="BU49" s="19">
        <f t="shared" si="38"/>
        <v>0</v>
      </c>
      <c r="BV49" s="19">
        <f t="shared" si="38"/>
        <v>0</v>
      </c>
      <c r="BW49" s="19">
        <f t="shared" si="38"/>
        <v>0</v>
      </c>
      <c r="BX49" s="19">
        <f t="shared" si="38"/>
        <v>0</v>
      </c>
      <c r="BY49" s="19">
        <f t="shared" si="38"/>
        <v>0</v>
      </c>
      <c r="BZ49" s="19">
        <f t="shared" si="38"/>
        <v>0</v>
      </c>
      <c r="CA49" s="19">
        <f t="shared" si="38"/>
        <v>0</v>
      </c>
      <c r="CB49" s="19">
        <f t="shared" si="38"/>
        <v>0</v>
      </c>
      <c r="CC49" s="20">
        <f t="shared" si="38"/>
        <v>0</v>
      </c>
    </row>
    <row r="50" spans="1:81">
      <c r="A50" s="214"/>
      <c r="B50" s="174" t="s">
        <v>92</v>
      </c>
      <c r="C50" s="179" t="s">
        <v>93</v>
      </c>
      <c r="D50" s="72" t="s">
        <v>53</v>
      </c>
      <c r="E50" s="72">
        <v>72</v>
      </c>
      <c r="F50" s="230"/>
      <c r="G50" s="239">
        <f t="shared" ref="G50:G56" si="39">+SUM(H50:CC50)</f>
        <v>0</v>
      </c>
      <c r="H50" s="240"/>
      <c r="I50" s="241"/>
      <c r="J50" s="299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1"/>
      <c r="V50" s="302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1"/>
      <c r="AH50" s="302"/>
      <c r="AI50" s="300"/>
      <c r="AJ50" s="300"/>
      <c r="AK50" s="300"/>
      <c r="AL50" s="300"/>
      <c r="AM50" s="300"/>
      <c r="AN50" s="300"/>
      <c r="AO50" s="300"/>
      <c r="AP50" s="300"/>
      <c r="AQ50" s="300"/>
      <c r="AR50" s="300"/>
      <c r="AS50" s="301"/>
      <c r="AT50" s="302"/>
      <c r="AU50" s="300"/>
      <c r="AV50" s="300"/>
      <c r="AW50" s="300"/>
      <c r="AX50" s="300"/>
      <c r="AY50" s="300"/>
      <c r="AZ50" s="300"/>
      <c r="BA50" s="300"/>
      <c r="BB50" s="300"/>
      <c r="BC50" s="300"/>
      <c r="BD50" s="300"/>
      <c r="BE50" s="301"/>
      <c r="BF50" s="302"/>
      <c r="BG50" s="300"/>
      <c r="BH50" s="300"/>
      <c r="BI50" s="300"/>
      <c r="BJ50" s="300"/>
      <c r="BK50" s="300"/>
      <c r="BL50" s="300"/>
      <c r="BM50" s="300"/>
      <c r="BN50" s="300"/>
      <c r="BO50" s="300"/>
      <c r="BP50" s="300"/>
      <c r="BQ50" s="301"/>
      <c r="BR50" s="302"/>
      <c r="BS50" s="300"/>
      <c r="BT50" s="300"/>
      <c r="BU50" s="300"/>
      <c r="BV50" s="300"/>
      <c r="BW50" s="300"/>
      <c r="BX50" s="300"/>
      <c r="BY50" s="300"/>
      <c r="BZ50" s="300"/>
      <c r="CA50" s="300"/>
      <c r="CB50" s="300"/>
      <c r="CC50" s="301"/>
    </row>
    <row r="51" spans="1:81">
      <c r="A51" s="214"/>
      <c r="B51" s="174" t="s">
        <v>94</v>
      </c>
      <c r="C51" s="175" t="s">
        <v>95</v>
      </c>
      <c r="D51" s="72" t="s">
        <v>53</v>
      </c>
      <c r="E51" s="72">
        <v>72</v>
      </c>
      <c r="F51" s="230"/>
      <c r="G51" s="239">
        <f t="shared" si="39"/>
        <v>0</v>
      </c>
      <c r="H51" s="240"/>
      <c r="I51" s="241"/>
      <c r="J51" s="299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1"/>
      <c r="V51" s="302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1"/>
      <c r="AH51" s="302"/>
      <c r="AI51" s="300"/>
      <c r="AJ51" s="300"/>
      <c r="AK51" s="300"/>
      <c r="AL51" s="300"/>
      <c r="AM51" s="300"/>
      <c r="AN51" s="300"/>
      <c r="AO51" s="300"/>
      <c r="AP51" s="300"/>
      <c r="AQ51" s="300"/>
      <c r="AR51" s="300"/>
      <c r="AS51" s="301"/>
      <c r="AT51" s="302"/>
      <c r="AU51" s="300"/>
      <c r="AV51" s="300"/>
      <c r="AW51" s="300"/>
      <c r="AX51" s="300"/>
      <c r="AY51" s="300"/>
      <c r="AZ51" s="300"/>
      <c r="BA51" s="300"/>
      <c r="BB51" s="300"/>
      <c r="BC51" s="300"/>
      <c r="BD51" s="300"/>
      <c r="BE51" s="301"/>
      <c r="BF51" s="302"/>
      <c r="BG51" s="300"/>
      <c r="BH51" s="300"/>
      <c r="BI51" s="300"/>
      <c r="BJ51" s="300"/>
      <c r="BK51" s="300"/>
      <c r="BL51" s="300"/>
      <c r="BM51" s="300"/>
      <c r="BN51" s="300"/>
      <c r="BO51" s="300"/>
      <c r="BP51" s="300"/>
      <c r="BQ51" s="301"/>
      <c r="BR51" s="302"/>
      <c r="BS51" s="300"/>
      <c r="BT51" s="300"/>
      <c r="BU51" s="300"/>
      <c r="BV51" s="300"/>
      <c r="BW51" s="300"/>
      <c r="BX51" s="300"/>
      <c r="BY51" s="300"/>
      <c r="BZ51" s="300"/>
      <c r="CA51" s="300"/>
      <c r="CB51" s="300"/>
      <c r="CC51" s="301"/>
    </row>
    <row r="52" spans="1:81">
      <c r="A52" s="214"/>
      <c r="B52" s="174" t="s">
        <v>96</v>
      </c>
      <c r="C52" s="175" t="s">
        <v>97</v>
      </c>
      <c r="D52" s="72" t="s">
        <v>53</v>
      </c>
      <c r="E52" s="72">
        <v>72</v>
      </c>
      <c r="F52" s="230"/>
      <c r="G52" s="239">
        <f t="shared" si="39"/>
        <v>0</v>
      </c>
      <c r="H52" s="240"/>
      <c r="I52" s="241"/>
      <c r="J52" s="299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1"/>
      <c r="V52" s="302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1"/>
      <c r="AH52" s="302"/>
      <c r="AI52" s="300"/>
      <c r="AJ52" s="300"/>
      <c r="AK52" s="300"/>
      <c r="AL52" s="300"/>
      <c r="AM52" s="300"/>
      <c r="AN52" s="300"/>
      <c r="AO52" s="300"/>
      <c r="AP52" s="300"/>
      <c r="AQ52" s="300"/>
      <c r="AR52" s="300"/>
      <c r="AS52" s="301"/>
      <c r="AT52" s="302"/>
      <c r="AU52" s="300"/>
      <c r="AV52" s="300"/>
      <c r="AW52" s="300"/>
      <c r="AX52" s="300"/>
      <c r="AY52" s="300"/>
      <c r="AZ52" s="300"/>
      <c r="BA52" s="300"/>
      <c r="BB52" s="300"/>
      <c r="BC52" s="300"/>
      <c r="BD52" s="300"/>
      <c r="BE52" s="301"/>
      <c r="BF52" s="302"/>
      <c r="BG52" s="300"/>
      <c r="BH52" s="300"/>
      <c r="BI52" s="300"/>
      <c r="BJ52" s="300"/>
      <c r="BK52" s="300"/>
      <c r="BL52" s="300"/>
      <c r="BM52" s="300"/>
      <c r="BN52" s="300"/>
      <c r="BO52" s="300"/>
      <c r="BP52" s="300"/>
      <c r="BQ52" s="301"/>
      <c r="BR52" s="302"/>
      <c r="BS52" s="300"/>
      <c r="BT52" s="300"/>
      <c r="BU52" s="300"/>
      <c r="BV52" s="300"/>
      <c r="BW52" s="300"/>
      <c r="BX52" s="300"/>
      <c r="BY52" s="300"/>
      <c r="BZ52" s="300"/>
      <c r="CA52" s="300"/>
      <c r="CB52" s="300"/>
      <c r="CC52" s="301"/>
    </row>
    <row r="53" spans="1:81">
      <c r="A53" s="214"/>
      <c r="B53" s="174" t="s">
        <v>98</v>
      </c>
      <c r="C53" s="175" t="s">
        <v>99</v>
      </c>
      <c r="D53" s="72" t="s">
        <v>53</v>
      </c>
      <c r="E53" s="72">
        <v>72</v>
      </c>
      <c r="F53" s="230"/>
      <c r="G53" s="239">
        <f t="shared" si="39"/>
        <v>0</v>
      </c>
      <c r="H53" s="240"/>
      <c r="I53" s="241"/>
      <c r="J53" s="299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1"/>
      <c r="V53" s="302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1"/>
      <c r="AH53" s="302"/>
      <c r="AI53" s="300"/>
      <c r="AJ53" s="300"/>
      <c r="AK53" s="300"/>
      <c r="AL53" s="300"/>
      <c r="AM53" s="300"/>
      <c r="AN53" s="300"/>
      <c r="AO53" s="300"/>
      <c r="AP53" s="300"/>
      <c r="AQ53" s="300"/>
      <c r="AR53" s="300"/>
      <c r="AS53" s="301"/>
      <c r="AT53" s="302"/>
      <c r="AU53" s="300"/>
      <c r="AV53" s="300"/>
      <c r="AW53" s="300"/>
      <c r="AX53" s="300"/>
      <c r="AY53" s="300"/>
      <c r="AZ53" s="300"/>
      <c r="BA53" s="300"/>
      <c r="BB53" s="300"/>
      <c r="BC53" s="300"/>
      <c r="BD53" s="300"/>
      <c r="BE53" s="301"/>
      <c r="BF53" s="302"/>
      <c r="BG53" s="300"/>
      <c r="BH53" s="300"/>
      <c r="BI53" s="300"/>
      <c r="BJ53" s="300"/>
      <c r="BK53" s="300"/>
      <c r="BL53" s="300"/>
      <c r="BM53" s="300"/>
      <c r="BN53" s="300"/>
      <c r="BO53" s="300"/>
      <c r="BP53" s="300"/>
      <c r="BQ53" s="301"/>
      <c r="BR53" s="302"/>
      <c r="BS53" s="300"/>
      <c r="BT53" s="300"/>
      <c r="BU53" s="300"/>
      <c r="BV53" s="300"/>
      <c r="BW53" s="300"/>
      <c r="BX53" s="300"/>
      <c r="BY53" s="300"/>
      <c r="BZ53" s="300"/>
      <c r="CA53" s="300"/>
      <c r="CB53" s="300"/>
      <c r="CC53" s="301"/>
    </row>
    <row r="54" spans="1:81">
      <c r="A54" s="214"/>
      <c r="B54" s="174" t="s">
        <v>100</v>
      </c>
      <c r="C54" s="175" t="s">
        <v>101</v>
      </c>
      <c r="D54" s="72" t="s">
        <v>53</v>
      </c>
      <c r="E54" s="72">
        <v>72</v>
      </c>
      <c r="F54" s="230"/>
      <c r="G54" s="239">
        <f t="shared" si="39"/>
        <v>0</v>
      </c>
      <c r="H54" s="240"/>
      <c r="I54" s="241"/>
      <c r="J54" s="299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1"/>
      <c r="V54" s="302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1"/>
      <c r="AH54" s="302"/>
      <c r="AI54" s="300"/>
      <c r="AJ54" s="300"/>
      <c r="AK54" s="300"/>
      <c r="AL54" s="300"/>
      <c r="AM54" s="300"/>
      <c r="AN54" s="300"/>
      <c r="AO54" s="300"/>
      <c r="AP54" s="300"/>
      <c r="AQ54" s="300"/>
      <c r="AR54" s="300"/>
      <c r="AS54" s="301"/>
      <c r="AT54" s="302"/>
      <c r="AU54" s="300"/>
      <c r="AV54" s="300"/>
      <c r="AW54" s="300"/>
      <c r="AX54" s="300"/>
      <c r="AY54" s="300"/>
      <c r="AZ54" s="300"/>
      <c r="BA54" s="300"/>
      <c r="BB54" s="300"/>
      <c r="BC54" s="300"/>
      <c r="BD54" s="300"/>
      <c r="BE54" s="301"/>
      <c r="BF54" s="302"/>
      <c r="BG54" s="300"/>
      <c r="BH54" s="300"/>
      <c r="BI54" s="300"/>
      <c r="BJ54" s="300"/>
      <c r="BK54" s="300"/>
      <c r="BL54" s="300"/>
      <c r="BM54" s="300"/>
      <c r="BN54" s="300"/>
      <c r="BO54" s="300"/>
      <c r="BP54" s="300"/>
      <c r="BQ54" s="301"/>
      <c r="BR54" s="302"/>
      <c r="BS54" s="300"/>
      <c r="BT54" s="300"/>
      <c r="BU54" s="300"/>
      <c r="BV54" s="300"/>
      <c r="BW54" s="300"/>
      <c r="BX54" s="300"/>
      <c r="BY54" s="300"/>
      <c r="BZ54" s="300"/>
      <c r="CA54" s="300"/>
      <c r="CB54" s="300"/>
      <c r="CC54" s="301"/>
    </row>
    <row r="55" spans="1:81">
      <c r="A55" s="214"/>
      <c r="B55" s="174" t="s">
        <v>102</v>
      </c>
      <c r="C55" s="175" t="s">
        <v>103</v>
      </c>
      <c r="D55" s="72" t="s">
        <v>53</v>
      </c>
      <c r="E55" s="72">
        <v>72</v>
      </c>
      <c r="F55" s="230"/>
      <c r="G55" s="239">
        <f t="shared" si="39"/>
        <v>0</v>
      </c>
      <c r="H55" s="240"/>
      <c r="I55" s="241"/>
      <c r="J55" s="299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1"/>
      <c r="V55" s="302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1"/>
      <c r="AH55" s="302"/>
      <c r="AI55" s="300"/>
      <c r="AJ55" s="300"/>
      <c r="AK55" s="300"/>
      <c r="AL55" s="300"/>
      <c r="AM55" s="300"/>
      <c r="AN55" s="300"/>
      <c r="AO55" s="300"/>
      <c r="AP55" s="300"/>
      <c r="AQ55" s="300"/>
      <c r="AR55" s="300"/>
      <c r="AS55" s="301"/>
      <c r="AT55" s="302"/>
      <c r="AU55" s="300"/>
      <c r="AV55" s="300"/>
      <c r="AW55" s="300"/>
      <c r="AX55" s="300"/>
      <c r="AY55" s="300"/>
      <c r="AZ55" s="300"/>
      <c r="BA55" s="300"/>
      <c r="BB55" s="300"/>
      <c r="BC55" s="300"/>
      <c r="BD55" s="300"/>
      <c r="BE55" s="301"/>
      <c r="BF55" s="302"/>
      <c r="BG55" s="300"/>
      <c r="BH55" s="300"/>
      <c r="BI55" s="300"/>
      <c r="BJ55" s="300"/>
      <c r="BK55" s="300"/>
      <c r="BL55" s="300"/>
      <c r="BM55" s="300"/>
      <c r="BN55" s="300"/>
      <c r="BO55" s="300"/>
      <c r="BP55" s="300"/>
      <c r="BQ55" s="301"/>
      <c r="BR55" s="302"/>
      <c r="BS55" s="300"/>
      <c r="BT55" s="300"/>
      <c r="BU55" s="300"/>
      <c r="BV55" s="300"/>
      <c r="BW55" s="300"/>
      <c r="BX55" s="300"/>
      <c r="BY55" s="300"/>
      <c r="BZ55" s="300"/>
      <c r="CA55" s="300"/>
      <c r="CB55" s="300"/>
      <c r="CC55" s="301"/>
    </row>
    <row r="56" spans="1:81">
      <c r="B56" s="61" t="s">
        <v>104</v>
      </c>
      <c r="C56" s="62" t="s">
        <v>105</v>
      </c>
      <c r="D56" s="74" t="s">
        <v>53</v>
      </c>
      <c r="E56" s="74">
        <v>72</v>
      </c>
      <c r="F56" s="230"/>
      <c r="G56" s="152">
        <f t="shared" si="39"/>
        <v>0</v>
      </c>
      <c r="H56" s="235"/>
      <c r="I56" s="237"/>
      <c r="J56" s="299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1"/>
      <c r="V56" s="302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1"/>
      <c r="AH56" s="302"/>
      <c r="AI56" s="300"/>
      <c r="AJ56" s="300"/>
      <c r="AK56" s="300"/>
      <c r="AL56" s="300"/>
      <c r="AM56" s="300"/>
      <c r="AN56" s="300"/>
      <c r="AO56" s="300"/>
      <c r="AP56" s="300"/>
      <c r="AQ56" s="300"/>
      <c r="AR56" s="300"/>
      <c r="AS56" s="301"/>
      <c r="AT56" s="302"/>
      <c r="AU56" s="300"/>
      <c r="AV56" s="300"/>
      <c r="AW56" s="300"/>
      <c r="AX56" s="300"/>
      <c r="AY56" s="300"/>
      <c r="AZ56" s="300"/>
      <c r="BA56" s="300"/>
      <c r="BB56" s="300"/>
      <c r="BC56" s="300"/>
      <c r="BD56" s="300"/>
      <c r="BE56" s="301"/>
      <c r="BF56" s="302"/>
      <c r="BG56" s="300"/>
      <c r="BH56" s="300"/>
      <c r="BI56" s="300"/>
      <c r="BJ56" s="300"/>
      <c r="BK56" s="300"/>
      <c r="BL56" s="300"/>
      <c r="BM56" s="300"/>
      <c r="BN56" s="300"/>
      <c r="BO56" s="300"/>
      <c r="BP56" s="300"/>
      <c r="BQ56" s="301"/>
      <c r="BR56" s="302"/>
      <c r="BS56" s="300"/>
      <c r="BT56" s="300"/>
      <c r="BU56" s="300"/>
      <c r="BV56" s="300"/>
      <c r="BW56" s="300"/>
      <c r="BX56" s="300"/>
      <c r="BY56" s="300"/>
      <c r="BZ56" s="300"/>
      <c r="CA56" s="300"/>
      <c r="CB56" s="300"/>
      <c r="CC56" s="301"/>
    </row>
    <row r="57" spans="1:81">
      <c r="B57" s="215" t="s">
        <v>106</v>
      </c>
      <c r="C57" s="216" t="s">
        <v>107</v>
      </c>
      <c r="D57" s="71"/>
      <c r="E57" s="71"/>
      <c r="F57" s="229"/>
      <c r="G57" s="169">
        <f>+SUM(G58)</f>
        <v>0</v>
      </c>
      <c r="H57" s="123">
        <f>+SUM(H58)</f>
        <v>0</v>
      </c>
      <c r="I57" s="20">
        <f t="shared" ref="I57:BS57" si="40">+SUM(I58)</f>
        <v>0</v>
      </c>
      <c r="J57" s="123">
        <f t="shared" si="40"/>
        <v>0</v>
      </c>
      <c r="K57" s="19">
        <f t="shared" si="40"/>
        <v>0</v>
      </c>
      <c r="L57" s="19">
        <f t="shared" si="40"/>
        <v>0</v>
      </c>
      <c r="M57" s="19">
        <f t="shared" si="40"/>
        <v>0</v>
      </c>
      <c r="N57" s="19">
        <f t="shared" si="40"/>
        <v>0</v>
      </c>
      <c r="O57" s="19">
        <f t="shared" si="40"/>
        <v>0</v>
      </c>
      <c r="P57" s="19">
        <f t="shared" si="40"/>
        <v>0</v>
      </c>
      <c r="Q57" s="19">
        <f t="shared" si="40"/>
        <v>0</v>
      </c>
      <c r="R57" s="19">
        <f t="shared" si="40"/>
        <v>0</v>
      </c>
      <c r="S57" s="19">
        <f t="shared" si="40"/>
        <v>0</v>
      </c>
      <c r="T57" s="19">
        <f t="shared" si="40"/>
        <v>0</v>
      </c>
      <c r="U57" s="20">
        <f t="shared" si="40"/>
        <v>0</v>
      </c>
      <c r="V57" s="21">
        <f t="shared" si="40"/>
        <v>0</v>
      </c>
      <c r="W57" s="19">
        <f t="shared" si="40"/>
        <v>0</v>
      </c>
      <c r="X57" s="19">
        <f t="shared" si="40"/>
        <v>0</v>
      </c>
      <c r="Y57" s="19">
        <f t="shared" si="40"/>
        <v>0</v>
      </c>
      <c r="Z57" s="19">
        <f t="shared" si="40"/>
        <v>0</v>
      </c>
      <c r="AA57" s="19">
        <f t="shared" si="40"/>
        <v>0</v>
      </c>
      <c r="AB57" s="19">
        <f t="shared" si="40"/>
        <v>0</v>
      </c>
      <c r="AC57" s="19">
        <f t="shared" si="40"/>
        <v>0</v>
      </c>
      <c r="AD57" s="19">
        <f t="shared" si="40"/>
        <v>0</v>
      </c>
      <c r="AE57" s="19">
        <f t="shared" si="40"/>
        <v>0</v>
      </c>
      <c r="AF57" s="19">
        <f t="shared" si="40"/>
        <v>0</v>
      </c>
      <c r="AG57" s="20">
        <f t="shared" si="40"/>
        <v>0</v>
      </c>
      <c r="AH57" s="21">
        <f t="shared" si="40"/>
        <v>0</v>
      </c>
      <c r="AI57" s="19">
        <f t="shared" si="40"/>
        <v>0</v>
      </c>
      <c r="AJ57" s="19">
        <f t="shared" si="40"/>
        <v>0</v>
      </c>
      <c r="AK57" s="19">
        <f t="shared" si="40"/>
        <v>0</v>
      </c>
      <c r="AL57" s="19">
        <f t="shared" si="40"/>
        <v>0</v>
      </c>
      <c r="AM57" s="19">
        <f t="shared" si="40"/>
        <v>0</v>
      </c>
      <c r="AN57" s="19">
        <f t="shared" si="40"/>
        <v>0</v>
      </c>
      <c r="AO57" s="19">
        <f t="shared" si="40"/>
        <v>0</v>
      </c>
      <c r="AP57" s="19">
        <f t="shared" si="40"/>
        <v>0</v>
      </c>
      <c r="AQ57" s="19">
        <f t="shared" si="40"/>
        <v>0</v>
      </c>
      <c r="AR57" s="19">
        <f t="shared" si="40"/>
        <v>0</v>
      </c>
      <c r="AS57" s="20">
        <f t="shared" si="40"/>
        <v>0</v>
      </c>
      <c r="AT57" s="21">
        <f t="shared" si="40"/>
        <v>0</v>
      </c>
      <c r="AU57" s="19">
        <f t="shared" si="40"/>
        <v>0</v>
      </c>
      <c r="AV57" s="19">
        <f t="shared" si="40"/>
        <v>0</v>
      </c>
      <c r="AW57" s="19">
        <f t="shared" si="40"/>
        <v>0</v>
      </c>
      <c r="AX57" s="19">
        <f t="shared" si="40"/>
        <v>0</v>
      </c>
      <c r="AY57" s="19">
        <f t="shared" si="40"/>
        <v>0</v>
      </c>
      <c r="AZ57" s="19">
        <f t="shared" si="40"/>
        <v>0</v>
      </c>
      <c r="BA57" s="19">
        <f t="shared" si="40"/>
        <v>0</v>
      </c>
      <c r="BB57" s="19">
        <f t="shared" si="40"/>
        <v>0</v>
      </c>
      <c r="BC57" s="19">
        <f t="shared" si="40"/>
        <v>0</v>
      </c>
      <c r="BD57" s="19">
        <f t="shared" si="40"/>
        <v>0</v>
      </c>
      <c r="BE57" s="20">
        <f t="shared" si="40"/>
        <v>0</v>
      </c>
      <c r="BF57" s="21">
        <f t="shared" si="40"/>
        <v>0</v>
      </c>
      <c r="BG57" s="19">
        <f t="shared" si="40"/>
        <v>0</v>
      </c>
      <c r="BH57" s="19">
        <f t="shared" si="40"/>
        <v>0</v>
      </c>
      <c r="BI57" s="19">
        <f t="shared" si="40"/>
        <v>0</v>
      </c>
      <c r="BJ57" s="19">
        <f t="shared" si="40"/>
        <v>0</v>
      </c>
      <c r="BK57" s="19">
        <f t="shared" si="40"/>
        <v>0</v>
      </c>
      <c r="BL57" s="19">
        <f t="shared" si="40"/>
        <v>0</v>
      </c>
      <c r="BM57" s="19">
        <f t="shared" si="40"/>
        <v>0</v>
      </c>
      <c r="BN57" s="19">
        <f t="shared" si="40"/>
        <v>0</v>
      </c>
      <c r="BO57" s="19">
        <f t="shared" si="40"/>
        <v>0</v>
      </c>
      <c r="BP57" s="19">
        <f t="shared" si="40"/>
        <v>0</v>
      </c>
      <c r="BQ57" s="20">
        <f t="shared" si="40"/>
        <v>0</v>
      </c>
      <c r="BR57" s="21">
        <f t="shared" si="40"/>
        <v>0</v>
      </c>
      <c r="BS57" s="19">
        <f t="shared" si="40"/>
        <v>0</v>
      </c>
      <c r="BT57" s="19">
        <f t="shared" ref="BT57:CC57" si="41">+SUM(BT58)</f>
        <v>0</v>
      </c>
      <c r="BU57" s="19">
        <f t="shared" si="41"/>
        <v>0</v>
      </c>
      <c r="BV57" s="19">
        <f t="shared" si="41"/>
        <v>0</v>
      </c>
      <c r="BW57" s="19">
        <f t="shared" si="41"/>
        <v>0</v>
      </c>
      <c r="BX57" s="19">
        <f t="shared" si="41"/>
        <v>0</v>
      </c>
      <c r="BY57" s="19">
        <f t="shared" si="41"/>
        <v>0</v>
      </c>
      <c r="BZ57" s="19">
        <f t="shared" si="41"/>
        <v>0</v>
      </c>
      <c r="CA57" s="19">
        <f t="shared" si="41"/>
        <v>0</v>
      </c>
      <c r="CB57" s="19">
        <f t="shared" si="41"/>
        <v>0</v>
      </c>
      <c r="CC57" s="20">
        <f t="shared" si="41"/>
        <v>0</v>
      </c>
    </row>
    <row r="58" spans="1:81">
      <c r="B58" s="59" t="s">
        <v>108</v>
      </c>
      <c r="C58" s="60" t="s">
        <v>109</v>
      </c>
      <c r="D58" s="73"/>
      <c r="E58" s="73"/>
      <c r="F58" s="242"/>
      <c r="G58" s="170">
        <f>SUM(G59:G75)</f>
        <v>0</v>
      </c>
      <c r="H58" s="131">
        <f>SUM(H59:H75)</f>
        <v>0</v>
      </c>
      <c r="I58" s="23">
        <f t="shared" ref="I58:BT58" si="42">SUM(I59:I75)</f>
        <v>0</v>
      </c>
      <c r="J58" s="131">
        <f t="shared" si="42"/>
        <v>0</v>
      </c>
      <c r="K58" s="22">
        <f t="shared" si="42"/>
        <v>0</v>
      </c>
      <c r="L58" s="22">
        <f t="shared" si="42"/>
        <v>0</v>
      </c>
      <c r="M58" s="22">
        <f t="shared" si="42"/>
        <v>0</v>
      </c>
      <c r="N58" s="22">
        <f t="shared" si="42"/>
        <v>0</v>
      </c>
      <c r="O58" s="22">
        <f t="shared" si="42"/>
        <v>0</v>
      </c>
      <c r="P58" s="22">
        <f t="shared" si="42"/>
        <v>0</v>
      </c>
      <c r="Q58" s="22">
        <f t="shared" si="42"/>
        <v>0</v>
      </c>
      <c r="R58" s="22">
        <f t="shared" si="42"/>
        <v>0</v>
      </c>
      <c r="S58" s="22">
        <f t="shared" si="42"/>
        <v>0</v>
      </c>
      <c r="T58" s="22">
        <f t="shared" si="42"/>
        <v>0</v>
      </c>
      <c r="U58" s="23">
        <f t="shared" si="42"/>
        <v>0</v>
      </c>
      <c r="V58" s="24">
        <f t="shared" si="42"/>
        <v>0</v>
      </c>
      <c r="W58" s="22">
        <f t="shared" si="42"/>
        <v>0</v>
      </c>
      <c r="X58" s="22">
        <f t="shared" si="42"/>
        <v>0</v>
      </c>
      <c r="Y58" s="22">
        <f t="shared" si="42"/>
        <v>0</v>
      </c>
      <c r="Z58" s="22">
        <f t="shared" si="42"/>
        <v>0</v>
      </c>
      <c r="AA58" s="22">
        <f t="shared" si="42"/>
        <v>0</v>
      </c>
      <c r="AB58" s="22">
        <f t="shared" si="42"/>
        <v>0</v>
      </c>
      <c r="AC58" s="22">
        <f t="shared" si="42"/>
        <v>0</v>
      </c>
      <c r="AD58" s="22">
        <f t="shared" si="42"/>
        <v>0</v>
      </c>
      <c r="AE58" s="22">
        <f t="shared" si="42"/>
        <v>0</v>
      </c>
      <c r="AF58" s="22">
        <f t="shared" si="42"/>
        <v>0</v>
      </c>
      <c r="AG58" s="23">
        <f t="shared" si="42"/>
        <v>0</v>
      </c>
      <c r="AH58" s="24">
        <f t="shared" si="42"/>
        <v>0</v>
      </c>
      <c r="AI58" s="22">
        <f t="shared" si="42"/>
        <v>0</v>
      </c>
      <c r="AJ58" s="22">
        <f t="shared" si="42"/>
        <v>0</v>
      </c>
      <c r="AK58" s="22">
        <f t="shared" si="42"/>
        <v>0</v>
      </c>
      <c r="AL58" s="22">
        <f t="shared" si="42"/>
        <v>0</v>
      </c>
      <c r="AM58" s="22">
        <f t="shared" si="42"/>
        <v>0</v>
      </c>
      <c r="AN58" s="22">
        <f t="shared" si="42"/>
        <v>0</v>
      </c>
      <c r="AO58" s="22">
        <f t="shared" si="42"/>
        <v>0</v>
      </c>
      <c r="AP58" s="22">
        <f t="shared" si="42"/>
        <v>0</v>
      </c>
      <c r="AQ58" s="22">
        <f t="shared" si="42"/>
        <v>0</v>
      </c>
      <c r="AR58" s="22">
        <f t="shared" si="42"/>
        <v>0</v>
      </c>
      <c r="AS58" s="23">
        <f t="shared" si="42"/>
        <v>0</v>
      </c>
      <c r="AT58" s="24">
        <f t="shared" si="42"/>
        <v>0</v>
      </c>
      <c r="AU58" s="22">
        <f t="shared" si="42"/>
        <v>0</v>
      </c>
      <c r="AV58" s="22">
        <f t="shared" si="42"/>
        <v>0</v>
      </c>
      <c r="AW58" s="22">
        <f t="shared" si="42"/>
        <v>0</v>
      </c>
      <c r="AX58" s="22">
        <f t="shared" si="42"/>
        <v>0</v>
      </c>
      <c r="AY58" s="22">
        <f t="shared" si="42"/>
        <v>0</v>
      </c>
      <c r="AZ58" s="22">
        <f t="shared" si="42"/>
        <v>0</v>
      </c>
      <c r="BA58" s="22">
        <f t="shared" si="42"/>
        <v>0</v>
      </c>
      <c r="BB58" s="22">
        <f t="shared" si="42"/>
        <v>0</v>
      </c>
      <c r="BC58" s="22">
        <f t="shared" si="42"/>
        <v>0</v>
      </c>
      <c r="BD58" s="22">
        <f t="shared" si="42"/>
        <v>0</v>
      </c>
      <c r="BE58" s="23">
        <f t="shared" si="42"/>
        <v>0</v>
      </c>
      <c r="BF58" s="24">
        <f t="shared" si="42"/>
        <v>0</v>
      </c>
      <c r="BG58" s="22">
        <f t="shared" si="42"/>
        <v>0</v>
      </c>
      <c r="BH58" s="22">
        <f t="shared" si="42"/>
        <v>0</v>
      </c>
      <c r="BI58" s="22">
        <f t="shared" si="42"/>
        <v>0</v>
      </c>
      <c r="BJ58" s="22">
        <f t="shared" si="42"/>
        <v>0</v>
      </c>
      <c r="BK58" s="22">
        <f t="shared" si="42"/>
        <v>0</v>
      </c>
      <c r="BL58" s="22">
        <f t="shared" si="42"/>
        <v>0</v>
      </c>
      <c r="BM58" s="22">
        <f t="shared" si="42"/>
        <v>0</v>
      </c>
      <c r="BN58" s="22">
        <f t="shared" si="42"/>
        <v>0</v>
      </c>
      <c r="BO58" s="22">
        <f t="shared" si="42"/>
        <v>0</v>
      </c>
      <c r="BP58" s="22">
        <f t="shared" si="42"/>
        <v>0</v>
      </c>
      <c r="BQ58" s="23">
        <f t="shared" si="42"/>
        <v>0</v>
      </c>
      <c r="BR58" s="24">
        <f t="shared" si="42"/>
        <v>0</v>
      </c>
      <c r="BS58" s="22">
        <f t="shared" si="42"/>
        <v>0</v>
      </c>
      <c r="BT58" s="22">
        <f t="shared" si="42"/>
        <v>0</v>
      </c>
      <c r="BU58" s="22">
        <f t="shared" ref="BU58:CC58" si="43">SUM(BU59:BU75)</f>
        <v>0</v>
      </c>
      <c r="BV58" s="22">
        <f t="shared" si="43"/>
        <v>0</v>
      </c>
      <c r="BW58" s="22">
        <f t="shared" si="43"/>
        <v>0</v>
      </c>
      <c r="BX58" s="22">
        <f t="shared" si="43"/>
        <v>0</v>
      </c>
      <c r="BY58" s="22">
        <f t="shared" si="43"/>
        <v>0</v>
      </c>
      <c r="BZ58" s="22">
        <f t="shared" si="43"/>
        <v>0</v>
      </c>
      <c r="CA58" s="22">
        <f t="shared" si="43"/>
        <v>0</v>
      </c>
      <c r="CB58" s="22">
        <f t="shared" si="43"/>
        <v>0</v>
      </c>
      <c r="CC58" s="23">
        <f t="shared" si="43"/>
        <v>0</v>
      </c>
    </row>
    <row r="59" spans="1:81">
      <c r="B59" s="57" t="s">
        <v>110</v>
      </c>
      <c r="C59" s="58" t="s">
        <v>111</v>
      </c>
      <c r="D59" s="72" t="s">
        <v>53</v>
      </c>
      <c r="E59" s="72">
        <v>72</v>
      </c>
      <c r="F59" s="230"/>
      <c r="G59" s="122">
        <f t="shared" ref="G59:G65" si="44">+SUM(H59:CC59)</f>
        <v>0</v>
      </c>
      <c r="H59" s="120"/>
      <c r="I59" s="13"/>
      <c r="J59" s="299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1"/>
      <c r="V59" s="302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1"/>
      <c r="AH59" s="302"/>
      <c r="AI59" s="300"/>
      <c r="AJ59" s="300"/>
      <c r="AK59" s="300"/>
      <c r="AL59" s="300"/>
      <c r="AM59" s="300"/>
      <c r="AN59" s="300"/>
      <c r="AO59" s="300"/>
      <c r="AP59" s="300"/>
      <c r="AQ59" s="300"/>
      <c r="AR59" s="300"/>
      <c r="AS59" s="301"/>
      <c r="AT59" s="302"/>
      <c r="AU59" s="300"/>
      <c r="AV59" s="300"/>
      <c r="AW59" s="300"/>
      <c r="AX59" s="300"/>
      <c r="AY59" s="300"/>
      <c r="AZ59" s="300"/>
      <c r="BA59" s="300"/>
      <c r="BB59" s="300"/>
      <c r="BC59" s="300"/>
      <c r="BD59" s="300"/>
      <c r="BE59" s="301"/>
      <c r="BF59" s="302"/>
      <c r="BG59" s="300"/>
      <c r="BH59" s="300"/>
      <c r="BI59" s="300"/>
      <c r="BJ59" s="300"/>
      <c r="BK59" s="300"/>
      <c r="BL59" s="300"/>
      <c r="BM59" s="300"/>
      <c r="BN59" s="300"/>
      <c r="BO59" s="300"/>
      <c r="BP59" s="300"/>
      <c r="BQ59" s="301"/>
      <c r="BR59" s="302"/>
      <c r="BS59" s="300"/>
      <c r="BT59" s="300"/>
      <c r="BU59" s="300"/>
      <c r="BV59" s="300"/>
      <c r="BW59" s="300"/>
      <c r="BX59" s="300"/>
      <c r="BY59" s="300"/>
      <c r="BZ59" s="300"/>
      <c r="CA59" s="300"/>
      <c r="CB59" s="300"/>
      <c r="CC59" s="301"/>
    </row>
    <row r="60" spans="1:81">
      <c r="B60" s="57" t="s">
        <v>112</v>
      </c>
      <c r="C60" s="58" t="s">
        <v>113</v>
      </c>
      <c r="D60" s="72" t="s">
        <v>53</v>
      </c>
      <c r="E60" s="72">
        <v>72</v>
      </c>
      <c r="F60" s="230"/>
      <c r="G60" s="122">
        <f t="shared" si="44"/>
        <v>0</v>
      </c>
      <c r="H60" s="120"/>
      <c r="I60" s="13"/>
      <c r="J60" s="299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1"/>
      <c r="V60" s="302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1"/>
      <c r="AH60" s="302"/>
      <c r="AI60" s="300"/>
      <c r="AJ60" s="300"/>
      <c r="AK60" s="300"/>
      <c r="AL60" s="300"/>
      <c r="AM60" s="300"/>
      <c r="AN60" s="300"/>
      <c r="AO60" s="300"/>
      <c r="AP60" s="300"/>
      <c r="AQ60" s="300"/>
      <c r="AR60" s="300"/>
      <c r="AS60" s="301"/>
      <c r="AT60" s="302"/>
      <c r="AU60" s="300"/>
      <c r="AV60" s="300"/>
      <c r="AW60" s="300"/>
      <c r="AX60" s="300"/>
      <c r="AY60" s="300"/>
      <c r="AZ60" s="300"/>
      <c r="BA60" s="300"/>
      <c r="BB60" s="300"/>
      <c r="BC60" s="300"/>
      <c r="BD60" s="300"/>
      <c r="BE60" s="301"/>
      <c r="BF60" s="302"/>
      <c r="BG60" s="300"/>
      <c r="BH60" s="300"/>
      <c r="BI60" s="300"/>
      <c r="BJ60" s="300"/>
      <c r="BK60" s="300"/>
      <c r="BL60" s="300"/>
      <c r="BM60" s="300"/>
      <c r="BN60" s="300"/>
      <c r="BO60" s="300"/>
      <c r="BP60" s="300"/>
      <c r="BQ60" s="301"/>
      <c r="BR60" s="302"/>
      <c r="BS60" s="300"/>
      <c r="BT60" s="300"/>
      <c r="BU60" s="300"/>
      <c r="BV60" s="300"/>
      <c r="BW60" s="300"/>
      <c r="BX60" s="300"/>
      <c r="BY60" s="300"/>
      <c r="BZ60" s="300"/>
      <c r="CA60" s="300"/>
      <c r="CB60" s="300"/>
      <c r="CC60" s="301"/>
    </row>
    <row r="61" spans="1:81">
      <c r="B61" s="57" t="s">
        <v>114</v>
      </c>
      <c r="C61" s="58" t="s">
        <v>115</v>
      </c>
      <c r="D61" s="72" t="s">
        <v>53</v>
      </c>
      <c r="E61" s="72">
        <v>72</v>
      </c>
      <c r="F61" s="230"/>
      <c r="G61" s="122">
        <f t="shared" si="44"/>
        <v>0</v>
      </c>
      <c r="H61" s="120"/>
      <c r="I61" s="13"/>
      <c r="J61" s="299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1"/>
      <c r="V61" s="302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1"/>
      <c r="AH61" s="302"/>
      <c r="AI61" s="300"/>
      <c r="AJ61" s="300"/>
      <c r="AK61" s="300"/>
      <c r="AL61" s="300"/>
      <c r="AM61" s="300"/>
      <c r="AN61" s="300"/>
      <c r="AO61" s="300"/>
      <c r="AP61" s="300"/>
      <c r="AQ61" s="300"/>
      <c r="AR61" s="300"/>
      <c r="AS61" s="301"/>
      <c r="AT61" s="302"/>
      <c r="AU61" s="300"/>
      <c r="AV61" s="300"/>
      <c r="AW61" s="300"/>
      <c r="AX61" s="300"/>
      <c r="AY61" s="300"/>
      <c r="AZ61" s="300"/>
      <c r="BA61" s="300"/>
      <c r="BB61" s="300"/>
      <c r="BC61" s="300"/>
      <c r="BD61" s="300"/>
      <c r="BE61" s="301"/>
      <c r="BF61" s="302"/>
      <c r="BG61" s="300"/>
      <c r="BH61" s="300"/>
      <c r="BI61" s="300"/>
      <c r="BJ61" s="300"/>
      <c r="BK61" s="300"/>
      <c r="BL61" s="300"/>
      <c r="BM61" s="300"/>
      <c r="BN61" s="300"/>
      <c r="BO61" s="300"/>
      <c r="BP61" s="300"/>
      <c r="BQ61" s="301"/>
      <c r="BR61" s="302"/>
      <c r="BS61" s="300"/>
      <c r="BT61" s="300"/>
      <c r="BU61" s="300"/>
      <c r="BV61" s="300"/>
      <c r="BW61" s="300"/>
      <c r="BX61" s="300"/>
      <c r="BY61" s="300"/>
      <c r="BZ61" s="300"/>
      <c r="CA61" s="300"/>
      <c r="CB61" s="300"/>
      <c r="CC61" s="301"/>
    </row>
    <row r="62" spans="1:81">
      <c r="B62" s="57" t="s">
        <v>116</v>
      </c>
      <c r="C62" s="58" t="s">
        <v>117</v>
      </c>
      <c r="D62" s="72" t="s">
        <v>53</v>
      </c>
      <c r="E62" s="72">
        <v>72</v>
      </c>
      <c r="F62" s="230"/>
      <c r="G62" s="122">
        <f t="shared" si="44"/>
        <v>0</v>
      </c>
      <c r="H62" s="120"/>
      <c r="I62" s="13"/>
      <c r="J62" s="299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1"/>
      <c r="V62" s="302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1"/>
      <c r="AH62" s="302"/>
      <c r="AI62" s="300"/>
      <c r="AJ62" s="300"/>
      <c r="AK62" s="300"/>
      <c r="AL62" s="300"/>
      <c r="AM62" s="300"/>
      <c r="AN62" s="300"/>
      <c r="AO62" s="300"/>
      <c r="AP62" s="300"/>
      <c r="AQ62" s="300"/>
      <c r="AR62" s="300"/>
      <c r="AS62" s="301"/>
      <c r="AT62" s="302"/>
      <c r="AU62" s="300"/>
      <c r="AV62" s="300"/>
      <c r="AW62" s="300"/>
      <c r="AX62" s="300"/>
      <c r="AY62" s="300"/>
      <c r="AZ62" s="300"/>
      <c r="BA62" s="300"/>
      <c r="BB62" s="300"/>
      <c r="BC62" s="300"/>
      <c r="BD62" s="300"/>
      <c r="BE62" s="301"/>
      <c r="BF62" s="302"/>
      <c r="BG62" s="300"/>
      <c r="BH62" s="300"/>
      <c r="BI62" s="300"/>
      <c r="BJ62" s="300"/>
      <c r="BK62" s="300"/>
      <c r="BL62" s="300"/>
      <c r="BM62" s="300"/>
      <c r="BN62" s="300"/>
      <c r="BO62" s="300"/>
      <c r="BP62" s="300"/>
      <c r="BQ62" s="301"/>
      <c r="BR62" s="302"/>
      <c r="BS62" s="300"/>
      <c r="BT62" s="300"/>
      <c r="BU62" s="300"/>
      <c r="BV62" s="300"/>
      <c r="BW62" s="300"/>
      <c r="BX62" s="300"/>
      <c r="BY62" s="300"/>
      <c r="BZ62" s="300"/>
      <c r="CA62" s="300"/>
      <c r="CB62" s="300"/>
      <c r="CC62" s="301"/>
    </row>
    <row r="63" spans="1:81">
      <c r="A63" s="243"/>
      <c r="B63" s="190" t="s">
        <v>118</v>
      </c>
      <c r="C63" s="191" t="s">
        <v>119</v>
      </c>
      <c r="D63" s="192" t="s">
        <v>53</v>
      </c>
      <c r="E63" s="192">
        <v>0</v>
      </c>
      <c r="F63" s="233"/>
      <c r="G63" s="234">
        <f t="shared" si="44"/>
        <v>0</v>
      </c>
      <c r="H63" s="244"/>
      <c r="I63" s="245"/>
      <c r="J63" s="235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7"/>
      <c r="V63" s="238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7"/>
      <c r="AH63" s="238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7"/>
      <c r="AT63" s="238"/>
      <c r="AU63" s="236"/>
      <c r="AV63" s="236"/>
      <c r="AW63" s="236"/>
      <c r="AX63" s="236"/>
      <c r="AY63" s="236"/>
      <c r="AZ63" s="236"/>
      <c r="BA63" s="236"/>
      <c r="BB63" s="236"/>
      <c r="BC63" s="236"/>
      <c r="BD63" s="236"/>
      <c r="BE63" s="237"/>
      <c r="BF63" s="238"/>
      <c r="BG63" s="236"/>
      <c r="BH63" s="236"/>
      <c r="BI63" s="236"/>
      <c r="BJ63" s="236"/>
      <c r="BK63" s="236"/>
      <c r="BL63" s="236"/>
      <c r="BM63" s="236"/>
      <c r="BN63" s="236"/>
      <c r="BO63" s="236"/>
      <c r="BP63" s="236"/>
      <c r="BQ63" s="237"/>
      <c r="BR63" s="238"/>
      <c r="BS63" s="236"/>
      <c r="BT63" s="236"/>
      <c r="BU63" s="236"/>
      <c r="BV63" s="236"/>
      <c r="BW63" s="236"/>
      <c r="BX63" s="236"/>
      <c r="BY63" s="236"/>
      <c r="BZ63" s="236"/>
      <c r="CA63" s="236"/>
      <c r="CB63" s="236"/>
      <c r="CC63" s="237"/>
    </row>
    <row r="64" spans="1:81">
      <c r="A64" s="189"/>
      <c r="B64" s="190" t="s">
        <v>120</v>
      </c>
      <c r="C64" s="191" t="s">
        <v>121</v>
      </c>
      <c r="D64" s="192" t="s">
        <v>53</v>
      </c>
      <c r="E64" s="192">
        <v>0</v>
      </c>
      <c r="F64" s="233"/>
      <c r="G64" s="234">
        <f t="shared" si="44"/>
        <v>0</v>
      </c>
      <c r="H64" s="244"/>
      <c r="I64" s="245"/>
      <c r="J64" s="235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7"/>
      <c r="V64" s="238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7"/>
      <c r="AH64" s="238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7"/>
      <c r="AT64" s="238"/>
      <c r="AU64" s="236"/>
      <c r="AV64" s="236"/>
      <c r="AW64" s="236"/>
      <c r="AX64" s="236"/>
      <c r="AY64" s="236"/>
      <c r="AZ64" s="236"/>
      <c r="BA64" s="236"/>
      <c r="BB64" s="236"/>
      <c r="BC64" s="236"/>
      <c r="BD64" s="236"/>
      <c r="BE64" s="237"/>
      <c r="BF64" s="238"/>
      <c r="BG64" s="236"/>
      <c r="BH64" s="236"/>
      <c r="BI64" s="236"/>
      <c r="BJ64" s="236"/>
      <c r="BK64" s="236"/>
      <c r="BL64" s="236"/>
      <c r="BM64" s="236"/>
      <c r="BN64" s="236"/>
      <c r="BO64" s="236"/>
      <c r="BP64" s="236"/>
      <c r="BQ64" s="237"/>
      <c r="BR64" s="238"/>
      <c r="BS64" s="236"/>
      <c r="BT64" s="236"/>
      <c r="BU64" s="236"/>
      <c r="BV64" s="236"/>
      <c r="BW64" s="236"/>
      <c r="BX64" s="236"/>
      <c r="BY64" s="236"/>
      <c r="BZ64" s="236"/>
      <c r="CA64" s="236"/>
      <c r="CB64" s="236"/>
      <c r="CC64" s="237"/>
    </row>
    <row r="65" spans="1:81">
      <c r="A65" s="189"/>
      <c r="B65" s="190" t="s">
        <v>122</v>
      </c>
      <c r="C65" s="191" t="s">
        <v>123</v>
      </c>
      <c r="D65" s="192" t="s">
        <v>53</v>
      </c>
      <c r="E65" s="192">
        <v>0</v>
      </c>
      <c r="F65" s="233"/>
      <c r="G65" s="234">
        <f t="shared" si="44"/>
        <v>0</v>
      </c>
      <c r="H65" s="244"/>
      <c r="I65" s="245"/>
      <c r="J65" s="235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7"/>
      <c r="V65" s="238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7"/>
      <c r="AH65" s="238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7"/>
      <c r="AT65" s="238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7"/>
      <c r="BF65" s="238"/>
      <c r="BG65" s="236"/>
      <c r="BH65" s="236"/>
      <c r="BI65" s="236"/>
      <c r="BJ65" s="236"/>
      <c r="BK65" s="236"/>
      <c r="BL65" s="236"/>
      <c r="BM65" s="236"/>
      <c r="BN65" s="236"/>
      <c r="BO65" s="236"/>
      <c r="BP65" s="236"/>
      <c r="BQ65" s="237"/>
      <c r="BR65" s="238"/>
      <c r="BS65" s="236"/>
      <c r="BT65" s="236"/>
      <c r="BU65" s="236"/>
      <c r="BV65" s="236"/>
      <c r="BW65" s="236"/>
      <c r="BX65" s="236"/>
      <c r="BY65" s="236"/>
      <c r="BZ65" s="236"/>
      <c r="CA65" s="236"/>
      <c r="CB65" s="236"/>
      <c r="CC65" s="237"/>
    </row>
    <row r="66" spans="1:81">
      <c r="A66" s="15">
        <v>6</v>
      </c>
      <c r="B66" s="317" t="s">
        <v>124</v>
      </c>
      <c r="C66" s="316" t="s">
        <v>125</v>
      </c>
      <c r="D66" s="74"/>
      <c r="E66" s="74"/>
      <c r="F66" s="233"/>
      <c r="G66" s="152"/>
      <c r="H66" s="235"/>
      <c r="I66" s="237"/>
      <c r="J66" s="235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7"/>
      <c r="V66" s="238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7"/>
      <c r="AH66" s="238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7"/>
      <c r="AT66" s="238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  <c r="BE66" s="237"/>
      <c r="BF66" s="238"/>
      <c r="BG66" s="236"/>
      <c r="BH66" s="236"/>
      <c r="BI66" s="236"/>
      <c r="BJ66" s="236"/>
      <c r="BK66" s="236"/>
      <c r="BL66" s="236"/>
      <c r="BM66" s="236"/>
      <c r="BN66" s="236"/>
      <c r="BO66" s="236"/>
      <c r="BP66" s="236"/>
      <c r="BQ66" s="237"/>
      <c r="BR66" s="238"/>
      <c r="BS66" s="236"/>
      <c r="BT66" s="236"/>
      <c r="BU66" s="236"/>
      <c r="BV66" s="236"/>
      <c r="BW66" s="236"/>
      <c r="BX66" s="236"/>
      <c r="BY66" s="236"/>
      <c r="BZ66" s="236"/>
      <c r="CA66" s="236"/>
      <c r="CB66" s="236"/>
      <c r="CC66" s="237"/>
    </row>
    <row r="67" spans="1:81">
      <c r="B67" s="61" t="s">
        <v>126</v>
      </c>
      <c r="C67" s="310" t="s">
        <v>127</v>
      </c>
      <c r="D67" s="74" t="s">
        <v>128</v>
      </c>
      <c r="E67" s="74">
        <v>1</v>
      </c>
      <c r="F67" s="304"/>
      <c r="G67" s="152">
        <f>+E67*F67</f>
        <v>0</v>
      </c>
      <c r="H67" s="235"/>
      <c r="I67" s="237"/>
      <c r="J67" s="235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7"/>
      <c r="V67" s="238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7"/>
      <c r="AH67" s="238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7"/>
      <c r="AT67" s="238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  <c r="BE67" s="237"/>
      <c r="BF67" s="238"/>
      <c r="BG67" s="236"/>
      <c r="BH67" s="236"/>
      <c r="BI67" s="236"/>
      <c r="BJ67" s="236"/>
      <c r="BK67" s="236"/>
      <c r="BL67" s="236"/>
      <c r="BM67" s="236"/>
      <c r="BN67" s="236"/>
      <c r="BO67" s="236"/>
      <c r="BP67" s="236"/>
      <c r="BQ67" s="237"/>
      <c r="BR67" s="238"/>
      <c r="BS67" s="236"/>
      <c r="BT67" s="236"/>
      <c r="BU67" s="236"/>
      <c r="BV67" s="236"/>
      <c r="BW67" s="236"/>
      <c r="BX67" s="236"/>
      <c r="BY67" s="236"/>
      <c r="BZ67" s="236"/>
      <c r="CA67" s="236"/>
      <c r="CB67" s="236"/>
      <c r="CC67" s="237">
        <f t="shared" ref="CC67" si="45">G67-SUM(H67:CB67)</f>
        <v>0</v>
      </c>
    </row>
    <row r="68" spans="1:81">
      <c r="A68" s="189"/>
      <c r="B68" s="190" t="s">
        <v>129</v>
      </c>
      <c r="C68" s="191" t="s">
        <v>130</v>
      </c>
      <c r="D68" s="192" t="s">
        <v>128</v>
      </c>
      <c r="E68" s="192">
        <v>0</v>
      </c>
      <c r="F68" s="233"/>
      <c r="G68" s="234">
        <f>+E68*F68</f>
        <v>0</v>
      </c>
      <c r="H68" s="244"/>
      <c r="I68" s="245"/>
      <c r="J68" s="235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7"/>
      <c r="V68" s="238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7"/>
      <c r="AH68" s="238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7"/>
      <c r="AT68" s="238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7"/>
      <c r="BF68" s="238"/>
      <c r="BG68" s="236"/>
      <c r="BH68" s="236"/>
      <c r="BI68" s="236"/>
      <c r="BJ68" s="236"/>
      <c r="BK68" s="236"/>
      <c r="BL68" s="236"/>
      <c r="BM68" s="236"/>
      <c r="BN68" s="236"/>
      <c r="BO68" s="236"/>
      <c r="BP68" s="236"/>
      <c r="BQ68" s="237"/>
      <c r="BR68" s="238"/>
      <c r="BS68" s="236"/>
      <c r="BT68" s="236"/>
      <c r="BU68" s="236"/>
      <c r="BV68" s="236"/>
      <c r="BW68" s="236"/>
      <c r="BX68" s="236"/>
      <c r="BY68" s="236"/>
      <c r="BZ68" s="236"/>
      <c r="CA68" s="236"/>
      <c r="CB68" s="236"/>
      <c r="CC68" s="237"/>
    </row>
    <row r="69" spans="1:81">
      <c r="B69" s="64" t="s">
        <v>131</v>
      </c>
      <c r="C69" s="315" t="s">
        <v>394</v>
      </c>
      <c r="D69" s="72"/>
      <c r="E69" s="72"/>
      <c r="F69" s="230"/>
      <c r="G69" s="122"/>
      <c r="H69" s="120"/>
      <c r="I69" s="13"/>
      <c r="J69" s="235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7"/>
      <c r="V69" s="238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7"/>
      <c r="AH69" s="238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7"/>
      <c r="AT69" s="238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7"/>
      <c r="BF69" s="238"/>
      <c r="BG69" s="236"/>
      <c r="BH69" s="236"/>
      <c r="BI69" s="236"/>
      <c r="BJ69" s="236"/>
      <c r="BK69" s="236"/>
      <c r="BL69" s="236"/>
      <c r="BM69" s="236"/>
      <c r="BN69" s="236"/>
      <c r="BO69" s="236"/>
      <c r="BP69" s="236"/>
      <c r="BQ69" s="237"/>
      <c r="BR69" s="238"/>
      <c r="BS69" s="236"/>
      <c r="BT69" s="236"/>
      <c r="BU69" s="236"/>
      <c r="BV69" s="236"/>
      <c r="BW69" s="236"/>
      <c r="BX69" s="236"/>
      <c r="BY69" s="236"/>
      <c r="BZ69" s="236"/>
      <c r="CA69" s="236"/>
      <c r="CB69" s="236"/>
      <c r="CC69" s="237"/>
    </row>
    <row r="70" spans="1:81" ht="30">
      <c r="B70" s="57" t="s">
        <v>133</v>
      </c>
      <c r="C70" s="310" t="s">
        <v>134</v>
      </c>
      <c r="D70" s="72" t="s">
        <v>53</v>
      </c>
      <c r="E70" s="72">
        <v>36</v>
      </c>
      <c r="F70" s="230"/>
      <c r="G70" s="122">
        <f t="shared" ref="G70:G75" si="46">+SUM(H70:CC70)</f>
        <v>0</v>
      </c>
      <c r="H70" s="120"/>
      <c r="I70" s="13"/>
      <c r="J70" s="235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7"/>
      <c r="V70" s="238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7"/>
      <c r="AH70" s="238"/>
      <c r="AI70" s="236"/>
      <c r="AJ70" s="236"/>
      <c r="AK70" s="236"/>
      <c r="AL70" s="236"/>
      <c r="AM70" s="236"/>
      <c r="AN70" s="236"/>
      <c r="AO70" s="236"/>
      <c r="AP70" s="236"/>
      <c r="AQ70" s="236"/>
      <c r="AR70" s="236"/>
      <c r="AS70" s="237"/>
      <c r="AT70" s="302"/>
      <c r="AU70" s="300"/>
      <c r="AV70" s="300"/>
      <c r="AW70" s="300"/>
      <c r="AX70" s="300"/>
      <c r="AY70" s="300"/>
      <c r="AZ70" s="300"/>
      <c r="BA70" s="300"/>
      <c r="BB70" s="300"/>
      <c r="BC70" s="300"/>
      <c r="BD70" s="300"/>
      <c r="BE70" s="301"/>
      <c r="BF70" s="302"/>
      <c r="BG70" s="300"/>
      <c r="BH70" s="300"/>
      <c r="BI70" s="300"/>
      <c r="BJ70" s="300"/>
      <c r="BK70" s="300"/>
      <c r="BL70" s="300"/>
      <c r="BM70" s="300"/>
      <c r="BN70" s="300"/>
      <c r="BO70" s="300"/>
      <c r="BP70" s="300"/>
      <c r="BQ70" s="301"/>
      <c r="BR70" s="302"/>
      <c r="BS70" s="300"/>
      <c r="BT70" s="300"/>
      <c r="BU70" s="300"/>
      <c r="BV70" s="300"/>
      <c r="BW70" s="300"/>
      <c r="BX70" s="300"/>
      <c r="BY70" s="300"/>
      <c r="BZ70" s="300"/>
      <c r="CA70" s="300"/>
      <c r="CB70" s="300"/>
      <c r="CC70" s="301"/>
    </row>
    <row r="71" spans="1:81" ht="30">
      <c r="B71" s="57" t="s">
        <v>135</v>
      </c>
      <c r="C71" s="310" t="s">
        <v>136</v>
      </c>
      <c r="D71" s="72" t="s">
        <v>53</v>
      </c>
      <c r="E71" s="72">
        <v>24</v>
      </c>
      <c r="F71" s="230"/>
      <c r="G71" s="122">
        <f t="shared" si="46"/>
        <v>0</v>
      </c>
      <c r="H71" s="120"/>
      <c r="I71" s="13"/>
      <c r="J71" s="235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7"/>
      <c r="V71" s="238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7"/>
      <c r="AH71" s="238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7"/>
      <c r="AT71" s="238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  <c r="BE71" s="237"/>
      <c r="BF71" s="302"/>
      <c r="BG71" s="300"/>
      <c r="BH71" s="300"/>
      <c r="BI71" s="300"/>
      <c r="BJ71" s="300"/>
      <c r="BK71" s="300"/>
      <c r="BL71" s="300"/>
      <c r="BM71" s="300"/>
      <c r="BN71" s="300"/>
      <c r="BO71" s="300"/>
      <c r="BP71" s="300"/>
      <c r="BQ71" s="301"/>
      <c r="BR71" s="302"/>
      <c r="BS71" s="300"/>
      <c r="BT71" s="300"/>
      <c r="BU71" s="300"/>
      <c r="BV71" s="300"/>
      <c r="BW71" s="300"/>
      <c r="BX71" s="300"/>
      <c r="BY71" s="300"/>
      <c r="BZ71" s="300"/>
      <c r="CA71" s="300"/>
      <c r="CB71" s="300"/>
      <c r="CC71" s="301"/>
    </row>
    <row r="72" spans="1:81" ht="30">
      <c r="B72" s="57" t="s">
        <v>137</v>
      </c>
      <c r="C72" s="310" t="s">
        <v>138</v>
      </c>
      <c r="D72" s="72" t="s">
        <v>53</v>
      </c>
      <c r="E72" s="72">
        <v>36</v>
      </c>
      <c r="F72" s="230"/>
      <c r="G72" s="122">
        <f t="shared" si="46"/>
        <v>0</v>
      </c>
      <c r="H72" s="120"/>
      <c r="I72" s="13"/>
      <c r="J72" s="235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7"/>
      <c r="V72" s="238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7"/>
      <c r="AH72" s="238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7"/>
      <c r="AT72" s="302"/>
      <c r="AU72" s="300"/>
      <c r="AV72" s="300"/>
      <c r="AW72" s="300"/>
      <c r="AX72" s="300"/>
      <c r="AY72" s="300"/>
      <c r="AZ72" s="300"/>
      <c r="BA72" s="300"/>
      <c r="BB72" s="300"/>
      <c r="BC72" s="300"/>
      <c r="BD72" s="300"/>
      <c r="BE72" s="301"/>
      <c r="BF72" s="302"/>
      <c r="BG72" s="300"/>
      <c r="BH72" s="300"/>
      <c r="BI72" s="300"/>
      <c r="BJ72" s="300"/>
      <c r="BK72" s="300"/>
      <c r="BL72" s="300"/>
      <c r="BM72" s="300"/>
      <c r="BN72" s="300"/>
      <c r="BO72" s="300"/>
      <c r="BP72" s="300"/>
      <c r="BQ72" s="301"/>
      <c r="BR72" s="302"/>
      <c r="BS72" s="300"/>
      <c r="BT72" s="300"/>
      <c r="BU72" s="300"/>
      <c r="BV72" s="300"/>
      <c r="BW72" s="300"/>
      <c r="BX72" s="300"/>
      <c r="BY72" s="300"/>
      <c r="BZ72" s="300"/>
      <c r="CA72" s="300"/>
      <c r="CB72" s="300"/>
      <c r="CC72" s="301"/>
    </row>
    <row r="73" spans="1:81" ht="30">
      <c r="B73" s="57" t="s">
        <v>139</v>
      </c>
      <c r="C73" s="310" t="s">
        <v>140</v>
      </c>
      <c r="D73" s="72" t="s">
        <v>53</v>
      </c>
      <c r="E73" s="72">
        <v>24</v>
      </c>
      <c r="F73" s="230"/>
      <c r="G73" s="122">
        <f t="shared" si="46"/>
        <v>0</v>
      </c>
      <c r="H73" s="120"/>
      <c r="I73" s="13"/>
      <c r="J73" s="235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7"/>
      <c r="V73" s="238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7"/>
      <c r="AH73" s="238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7"/>
      <c r="AT73" s="238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7"/>
      <c r="BF73" s="302"/>
      <c r="BG73" s="300"/>
      <c r="BH73" s="300"/>
      <c r="BI73" s="300"/>
      <c r="BJ73" s="300"/>
      <c r="BK73" s="300"/>
      <c r="BL73" s="300"/>
      <c r="BM73" s="300"/>
      <c r="BN73" s="300"/>
      <c r="BO73" s="300"/>
      <c r="BP73" s="300"/>
      <c r="BQ73" s="301"/>
      <c r="BR73" s="302"/>
      <c r="BS73" s="300"/>
      <c r="BT73" s="300"/>
      <c r="BU73" s="300"/>
      <c r="BV73" s="300"/>
      <c r="BW73" s="300"/>
      <c r="BX73" s="300"/>
      <c r="BY73" s="300"/>
      <c r="BZ73" s="300"/>
      <c r="CA73" s="300"/>
      <c r="CB73" s="300"/>
      <c r="CC73" s="301"/>
    </row>
    <row r="74" spans="1:81" ht="30">
      <c r="B74" s="57" t="s">
        <v>141</v>
      </c>
      <c r="C74" s="310" t="s">
        <v>142</v>
      </c>
      <c r="D74" s="72" t="s">
        <v>53</v>
      </c>
      <c r="E74" s="72">
        <v>36</v>
      </c>
      <c r="F74" s="230"/>
      <c r="G74" s="122">
        <f t="shared" si="46"/>
        <v>0</v>
      </c>
      <c r="H74" s="120"/>
      <c r="I74" s="13"/>
      <c r="J74" s="235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7"/>
      <c r="V74" s="238"/>
      <c r="W74" s="236"/>
      <c r="X74" s="236"/>
      <c r="Y74" s="236"/>
      <c r="Z74" s="236"/>
      <c r="AA74" s="236"/>
      <c r="AB74" s="236"/>
      <c r="AC74" s="236"/>
      <c r="AD74" s="236"/>
      <c r="AE74" s="236"/>
      <c r="AF74" s="236"/>
      <c r="AG74" s="237"/>
      <c r="AH74" s="238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7"/>
      <c r="AT74" s="302"/>
      <c r="AU74" s="300"/>
      <c r="AV74" s="300"/>
      <c r="AW74" s="300"/>
      <c r="AX74" s="300"/>
      <c r="AY74" s="300"/>
      <c r="AZ74" s="300"/>
      <c r="BA74" s="300"/>
      <c r="BB74" s="300"/>
      <c r="BC74" s="300"/>
      <c r="BD74" s="300"/>
      <c r="BE74" s="301"/>
      <c r="BF74" s="302"/>
      <c r="BG74" s="300"/>
      <c r="BH74" s="300"/>
      <c r="BI74" s="300"/>
      <c r="BJ74" s="300"/>
      <c r="BK74" s="300"/>
      <c r="BL74" s="300"/>
      <c r="BM74" s="300"/>
      <c r="BN74" s="300"/>
      <c r="BO74" s="300"/>
      <c r="BP74" s="300"/>
      <c r="BQ74" s="301"/>
      <c r="BR74" s="302"/>
      <c r="BS74" s="300"/>
      <c r="BT74" s="300"/>
      <c r="BU74" s="300"/>
      <c r="BV74" s="300"/>
      <c r="BW74" s="300"/>
      <c r="BX74" s="300"/>
      <c r="BY74" s="300"/>
      <c r="BZ74" s="300"/>
      <c r="CA74" s="300"/>
      <c r="CB74" s="300"/>
      <c r="CC74" s="301"/>
    </row>
    <row r="75" spans="1:81" ht="30">
      <c r="B75" s="57" t="s">
        <v>143</v>
      </c>
      <c r="C75" s="310" t="s">
        <v>144</v>
      </c>
      <c r="D75" s="72" t="s">
        <v>53</v>
      </c>
      <c r="E75" s="72">
        <v>36</v>
      </c>
      <c r="F75" s="230"/>
      <c r="G75" s="122">
        <f t="shared" si="46"/>
        <v>0</v>
      </c>
      <c r="H75" s="120"/>
      <c r="I75" s="13"/>
      <c r="J75" s="235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7"/>
      <c r="V75" s="238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7"/>
      <c r="AH75" s="238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7"/>
      <c r="AT75" s="302"/>
      <c r="AU75" s="300"/>
      <c r="AV75" s="300"/>
      <c r="AW75" s="300"/>
      <c r="AX75" s="300"/>
      <c r="AY75" s="300"/>
      <c r="AZ75" s="300"/>
      <c r="BA75" s="300"/>
      <c r="BB75" s="300"/>
      <c r="BC75" s="300"/>
      <c r="BD75" s="300"/>
      <c r="BE75" s="301"/>
      <c r="BF75" s="302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1"/>
      <c r="BR75" s="302"/>
      <c r="BS75" s="300"/>
      <c r="BT75" s="300"/>
      <c r="BU75" s="300"/>
      <c r="BV75" s="300"/>
      <c r="BW75" s="300"/>
      <c r="BX75" s="300"/>
      <c r="BY75" s="300"/>
      <c r="BZ75" s="300"/>
      <c r="CA75" s="300"/>
      <c r="CB75" s="300"/>
      <c r="CC75" s="301"/>
    </row>
    <row r="76" spans="1:81">
      <c r="B76" s="55" t="s">
        <v>145</v>
      </c>
      <c r="C76" s="56" t="s">
        <v>146</v>
      </c>
      <c r="D76" s="71"/>
      <c r="E76" s="71"/>
      <c r="F76" s="229"/>
      <c r="G76" s="169">
        <f>SUM(G77:G78)</f>
        <v>0</v>
      </c>
      <c r="H76" s="123">
        <f>SUM(H77:H78)</f>
        <v>0</v>
      </c>
      <c r="I76" s="20">
        <f t="shared" ref="I76:BS76" si="47">SUM(I77:I78)</f>
        <v>0</v>
      </c>
      <c r="J76" s="123">
        <f t="shared" si="47"/>
        <v>0</v>
      </c>
      <c r="K76" s="19">
        <f t="shared" si="47"/>
        <v>0</v>
      </c>
      <c r="L76" s="19">
        <f t="shared" si="47"/>
        <v>0</v>
      </c>
      <c r="M76" s="19">
        <f t="shared" si="47"/>
        <v>0</v>
      </c>
      <c r="N76" s="19">
        <f t="shared" si="47"/>
        <v>0</v>
      </c>
      <c r="O76" s="19">
        <f t="shared" si="47"/>
        <v>0</v>
      </c>
      <c r="P76" s="19">
        <f t="shared" si="47"/>
        <v>0</v>
      </c>
      <c r="Q76" s="19">
        <f t="shared" si="47"/>
        <v>0</v>
      </c>
      <c r="R76" s="19">
        <f t="shared" si="47"/>
        <v>0</v>
      </c>
      <c r="S76" s="19">
        <f t="shared" si="47"/>
        <v>0</v>
      </c>
      <c r="T76" s="19">
        <f t="shared" si="47"/>
        <v>0</v>
      </c>
      <c r="U76" s="20">
        <f t="shared" si="47"/>
        <v>0</v>
      </c>
      <c r="V76" s="21">
        <f t="shared" si="47"/>
        <v>0</v>
      </c>
      <c r="W76" s="19">
        <f t="shared" si="47"/>
        <v>0</v>
      </c>
      <c r="X76" s="19">
        <f t="shared" si="47"/>
        <v>0</v>
      </c>
      <c r="Y76" s="19">
        <f t="shared" si="47"/>
        <v>0</v>
      </c>
      <c r="Z76" s="19">
        <f t="shared" si="47"/>
        <v>0</v>
      </c>
      <c r="AA76" s="19">
        <f t="shared" si="47"/>
        <v>0</v>
      </c>
      <c r="AB76" s="19">
        <f t="shared" si="47"/>
        <v>0</v>
      </c>
      <c r="AC76" s="19">
        <f t="shared" si="47"/>
        <v>0</v>
      </c>
      <c r="AD76" s="19">
        <f t="shared" si="47"/>
        <v>0</v>
      </c>
      <c r="AE76" s="19">
        <f t="shared" si="47"/>
        <v>0</v>
      </c>
      <c r="AF76" s="19">
        <f t="shared" si="47"/>
        <v>0</v>
      </c>
      <c r="AG76" s="20">
        <f t="shared" si="47"/>
        <v>0</v>
      </c>
      <c r="AH76" s="21">
        <f t="shared" si="47"/>
        <v>0</v>
      </c>
      <c r="AI76" s="19">
        <f t="shared" si="47"/>
        <v>0</v>
      </c>
      <c r="AJ76" s="19">
        <f t="shared" si="47"/>
        <v>0</v>
      </c>
      <c r="AK76" s="19">
        <f t="shared" si="47"/>
        <v>0</v>
      </c>
      <c r="AL76" s="19">
        <f t="shared" si="47"/>
        <v>0</v>
      </c>
      <c r="AM76" s="19">
        <f t="shared" si="47"/>
        <v>0</v>
      </c>
      <c r="AN76" s="19">
        <f t="shared" si="47"/>
        <v>0</v>
      </c>
      <c r="AO76" s="19">
        <f t="shared" si="47"/>
        <v>0</v>
      </c>
      <c r="AP76" s="19">
        <f t="shared" si="47"/>
        <v>0</v>
      </c>
      <c r="AQ76" s="19">
        <f t="shared" si="47"/>
        <v>0</v>
      </c>
      <c r="AR76" s="19">
        <f t="shared" si="47"/>
        <v>0</v>
      </c>
      <c r="AS76" s="20">
        <f t="shared" si="47"/>
        <v>0</v>
      </c>
      <c r="AT76" s="21">
        <f t="shared" si="47"/>
        <v>0</v>
      </c>
      <c r="AU76" s="19">
        <f t="shared" si="47"/>
        <v>0</v>
      </c>
      <c r="AV76" s="19">
        <f t="shared" si="47"/>
        <v>0</v>
      </c>
      <c r="AW76" s="19">
        <f t="shared" si="47"/>
        <v>0</v>
      </c>
      <c r="AX76" s="19">
        <f t="shared" si="47"/>
        <v>0</v>
      </c>
      <c r="AY76" s="19">
        <f t="shared" si="47"/>
        <v>0</v>
      </c>
      <c r="AZ76" s="19">
        <f t="shared" si="47"/>
        <v>0</v>
      </c>
      <c r="BA76" s="19">
        <f t="shared" si="47"/>
        <v>0</v>
      </c>
      <c r="BB76" s="19">
        <f t="shared" si="47"/>
        <v>0</v>
      </c>
      <c r="BC76" s="19">
        <f t="shared" si="47"/>
        <v>0</v>
      </c>
      <c r="BD76" s="19">
        <f t="shared" si="47"/>
        <v>0</v>
      </c>
      <c r="BE76" s="20">
        <f t="shared" si="47"/>
        <v>0</v>
      </c>
      <c r="BF76" s="21">
        <f t="shared" si="47"/>
        <v>0</v>
      </c>
      <c r="BG76" s="19">
        <f t="shared" si="47"/>
        <v>0</v>
      </c>
      <c r="BH76" s="19">
        <f t="shared" si="47"/>
        <v>0</v>
      </c>
      <c r="BI76" s="19">
        <f t="shared" si="47"/>
        <v>0</v>
      </c>
      <c r="BJ76" s="19">
        <f t="shared" si="47"/>
        <v>0</v>
      </c>
      <c r="BK76" s="19">
        <f t="shared" si="47"/>
        <v>0</v>
      </c>
      <c r="BL76" s="19">
        <f t="shared" si="47"/>
        <v>0</v>
      </c>
      <c r="BM76" s="19">
        <f t="shared" si="47"/>
        <v>0</v>
      </c>
      <c r="BN76" s="19">
        <f t="shared" si="47"/>
        <v>0</v>
      </c>
      <c r="BO76" s="19">
        <f t="shared" si="47"/>
        <v>0</v>
      </c>
      <c r="BP76" s="19">
        <f t="shared" si="47"/>
        <v>0</v>
      </c>
      <c r="BQ76" s="20">
        <f t="shared" si="47"/>
        <v>0</v>
      </c>
      <c r="BR76" s="21">
        <f t="shared" si="47"/>
        <v>0</v>
      </c>
      <c r="BS76" s="19">
        <f t="shared" si="47"/>
        <v>0</v>
      </c>
      <c r="BT76" s="19">
        <f t="shared" ref="BT76:CC76" si="48">SUM(BT77:BT78)</f>
        <v>0</v>
      </c>
      <c r="BU76" s="19">
        <f t="shared" si="48"/>
        <v>0</v>
      </c>
      <c r="BV76" s="19">
        <f t="shared" si="48"/>
        <v>0</v>
      </c>
      <c r="BW76" s="19">
        <f t="shared" si="48"/>
        <v>0</v>
      </c>
      <c r="BX76" s="19">
        <f t="shared" si="48"/>
        <v>0</v>
      </c>
      <c r="BY76" s="19">
        <f t="shared" si="48"/>
        <v>0</v>
      </c>
      <c r="BZ76" s="19">
        <f t="shared" si="48"/>
        <v>0</v>
      </c>
      <c r="CA76" s="19">
        <f t="shared" si="48"/>
        <v>0</v>
      </c>
      <c r="CB76" s="19">
        <f t="shared" si="48"/>
        <v>0</v>
      </c>
      <c r="CC76" s="20">
        <f t="shared" si="48"/>
        <v>0</v>
      </c>
    </row>
    <row r="77" spans="1:81">
      <c r="B77" s="61" t="s">
        <v>147</v>
      </c>
      <c r="C77" s="62" t="s">
        <v>148</v>
      </c>
      <c r="D77" s="74" t="s">
        <v>128</v>
      </c>
      <c r="E77" s="74">
        <v>1</v>
      </c>
      <c r="F77" s="303"/>
      <c r="G77" s="152">
        <f>+E77*F77</f>
        <v>0</v>
      </c>
      <c r="H77" s="235"/>
      <c r="I77" s="245"/>
      <c r="J77" s="235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7">
        <f>G77/2.5</f>
        <v>0</v>
      </c>
      <c r="V77" s="238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7">
        <f>G77/2.5</f>
        <v>0</v>
      </c>
      <c r="AH77" s="238"/>
      <c r="AI77" s="236"/>
      <c r="AJ77" s="236"/>
      <c r="AK77" s="236"/>
      <c r="AL77" s="236"/>
      <c r="AM77" s="236">
        <f>G77-SUM(J77:AL77)</f>
        <v>0</v>
      </c>
      <c r="AN77" s="236"/>
      <c r="AO77" s="236"/>
      <c r="AP77" s="236"/>
      <c r="AQ77" s="236"/>
      <c r="AR77" s="236"/>
      <c r="AS77" s="237"/>
      <c r="AT77" s="238"/>
      <c r="AU77" s="236"/>
      <c r="AV77" s="236"/>
      <c r="AW77" s="236"/>
      <c r="AX77" s="236"/>
      <c r="AY77" s="236"/>
      <c r="AZ77" s="236"/>
      <c r="BA77" s="236"/>
      <c r="BB77" s="236"/>
      <c r="BC77" s="236"/>
      <c r="BD77" s="236"/>
      <c r="BE77" s="237"/>
      <c r="BF77" s="238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7"/>
      <c r="BR77" s="238"/>
      <c r="BS77" s="236"/>
      <c r="BT77" s="236"/>
      <c r="BU77" s="236"/>
      <c r="BV77" s="236"/>
      <c r="BW77" s="236"/>
      <c r="BX77" s="236"/>
      <c r="BY77" s="236"/>
      <c r="BZ77" s="236"/>
      <c r="CA77" s="236"/>
      <c r="CB77" s="236"/>
      <c r="CC77" s="237">
        <f t="shared" ref="CC77" si="49">G77-SUM(H77:CB77)</f>
        <v>0</v>
      </c>
    </row>
    <row r="78" spans="1:81">
      <c r="B78" s="61" t="s">
        <v>149</v>
      </c>
      <c r="C78" s="62" t="s">
        <v>150</v>
      </c>
      <c r="D78" s="72" t="s">
        <v>53</v>
      </c>
      <c r="E78" s="72">
        <v>72</v>
      </c>
      <c r="F78" s="230"/>
      <c r="G78" s="152">
        <f>+SUM(H78:CC78)</f>
        <v>0</v>
      </c>
      <c r="H78" s="235"/>
      <c r="I78" s="237"/>
      <c r="J78" s="299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1"/>
      <c r="V78" s="302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1"/>
      <c r="AH78" s="302"/>
      <c r="AI78" s="300"/>
      <c r="AJ78" s="300"/>
      <c r="AK78" s="300"/>
      <c r="AL78" s="300"/>
      <c r="AM78" s="300"/>
      <c r="AN78" s="300"/>
      <c r="AO78" s="300"/>
      <c r="AP78" s="300"/>
      <c r="AQ78" s="300"/>
      <c r="AR78" s="300"/>
      <c r="AS78" s="301"/>
      <c r="AT78" s="302"/>
      <c r="AU78" s="300"/>
      <c r="AV78" s="300"/>
      <c r="AW78" s="300"/>
      <c r="AX78" s="300"/>
      <c r="AY78" s="300"/>
      <c r="AZ78" s="300"/>
      <c r="BA78" s="300"/>
      <c r="BB78" s="300"/>
      <c r="BC78" s="300"/>
      <c r="BD78" s="300"/>
      <c r="BE78" s="301"/>
      <c r="BF78" s="302"/>
      <c r="BG78" s="300"/>
      <c r="BH78" s="300"/>
      <c r="BI78" s="300"/>
      <c r="BJ78" s="300"/>
      <c r="BK78" s="300"/>
      <c r="BL78" s="300"/>
      <c r="BM78" s="300"/>
      <c r="BN78" s="300"/>
      <c r="BO78" s="300"/>
      <c r="BP78" s="300"/>
      <c r="BQ78" s="301"/>
      <c r="BR78" s="302"/>
      <c r="BS78" s="300"/>
      <c r="BT78" s="300"/>
      <c r="BU78" s="300"/>
      <c r="BV78" s="300"/>
      <c r="BW78" s="300"/>
      <c r="BX78" s="300"/>
      <c r="BY78" s="300"/>
      <c r="BZ78" s="300"/>
      <c r="CA78" s="300"/>
      <c r="CB78" s="300"/>
      <c r="CC78" s="301"/>
    </row>
    <row r="79" spans="1:81">
      <c r="B79" s="55" t="s">
        <v>151</v>
      </c>
      <c r="C79" s="56" t="s">
        <v>152</v>
      </c>
      <c r="D79" s="71"/>
      <c r="E79" s="71"/>
      <c r="F79" s="229"/>
      <c r="G79" s="169">
        <f>SUM(G80)</f>
        <v>0</v>
      </c>
      <c r="H79" s="169">
        <f t="shared" ref="H79:BS79" si="50">SUM(H80)</f>
        <v>0</v>
      </c>
      <c r="I79" s="169">
        <f t="shared" si="50"/>
        <v>0</v>
      </c>
      <c r="J79" s="169">
        <f t="shared" si="50"/>
        <v>0</v>
      </c>
      <c r="K79" s="169">
        <f t="shared" si="50"/>
        <v>0</v>
      </c>
      <c r="L79" s="169">
        <f t="shared" si="50"/>
        <v>0</v>
      </c>
      <c r="M79" s="169">
        <f t="shared" si="50"/>
        <v>0</v>
      </c>
      <c r="N79" s="169">
        <f t="shared" si="50"/>
        <v>0</v>
      </c>
      <c r="O79" s="169">
        <f t="shared" si="50"/>
        <v>0</v>
      </c>
      <c r="P79" s="169">
        <f t="shared" si="50"/>
        <v>0</v>
      </c>
      <c r="Q79" s="169">
        <f t="shared" si="50"/>
        <v>0</v>
      </c>
      <c r="R79" s="169">
        <f t="shared" si="50"/>
        <v>0</v>
      </c>
      <c r="S79" s="169">
        <f t="shared" si="50"/>
        <v>0</v>
      </c>
      <c r="T79" s="169">
        <f t="shared" si="50"/>
        <v>0</v>
      </c>
      <c r="U79" s="169">
        <f t="shared" si="50"/>
        <v>0</v>
      </c>
      <c r="V79" s="169">
        <f t="shared" si="50"/>
        <v>0</v>
      </c>
      <c r="W79" s="169">
        <f t="shared" si="50"/>
        <v>0</v>
      </c>
      <c r="X79" s="169">
        <f t="shared" si="50"/>
        <v>0</v>
      </c>
      <c r="Y79" s="169">
        <f t="shared" si="50"/>
        <v>0</v>
      </c>
      <c r="Z79" s="169">
        <f t="shared" si="50"/>
        <v>0</v>
      </c>
      <c r="AA79" s="169">
        <f t="shared" si="50"/>
        <v>0</v>
      </c>
      <c r="AB79" s="169">
        <f t="shared" si="50"/>
        <v>0</v>
      </c>
      <c r="AC79" s="169">
        <f t="shared" si="50"/>
        <v>0</v>
      </c>
      <c r="AD79" s="169">
        <f t="shared" si="50"/>
        <v>0</v>
      </c>
      <c r="AE79" s="169">
        <f t="shared" si="50"/>
        <v>0</v>
      </c>
      <c r="AF79" s="169">
        <f t="shared" si="50"/>
        <v>0</v>
      </c>
      <c r="AG79" s="169">
        <f t="shared" si="50"/>
        <v>0</v>
      </c>
      <c r="AH79" s="169">
        <f t="shared" si="50"/>
        <v>0</v>
      </c>
      <c r="AI79" s="169">
        <f t="shared" si="50"/>
        <v>0</v>
      </c>
      <c r="AJ79" s="169">
        <f t="shared" si="50"/>
        <v>0</v>
      </c>
      <c r="AK79" s="169">
        <f t="shared" si="50"/>
        <v>0</v>
      </c>
      <c r="AL79" s="169">
        <f t="shared" si="50"/>
        <v>0</v>
      </c>
      <c r="AM79" s="169">
        <f t="shared" si="50"/>
        <v>0</v>
      </c>
      <c r="AN79" s="169">
        <f t="shared" si="50"/>
        <v>0</v>
      </c>
      <c r="AO79" s="169">
        <f t="shared" si="50"/>
        <v>0</v>
      </c>
      <c r="AP79" s="169">
        <f t="shared" si="50"/>
        <v>0</v>
      </c>
      <c r="AQ79" s="169">
        <f t="shared" si="50"/>
        <v>0</v>
      </c>
      <c r="AR79" s="169">
        <f t="shared" si="50"/>
        <v>0</v>
      </c>
      <c r="AS79" s="169">
        <f t="shared" si="50"/>
        <v>0</v>
      </c>
      <c r="AT79" s="169">
        <f t="shared" si="50"/>
        <v>0</v>
      </c>
      <c r="AU79" s="169">
        <f t="shared" si="50"/>
        <v>0</v>
      </c>
      <c r="AV79" s="169">
        <f t="shared" si="50"/>
        <v>0</v>
      </c>
      <c r="AW79" s="169">
        <f t="shared" si="50"/>
        <v>0</v>
      </c>
      <c r="AX79" s="169">
        <f t="shared" si="50"/>
        <v>0</v>
      </c>
      <c r="AY79" s="169">
        <f t="shared" si="50"/>
        <v>0</v>
      </c>
      <c r="AZ79" s="169">
        <f t="shared" si="50"/>
        <v>0</v>
      </c>
      <c r="BA79" s="169">
        <f t="shared" si="50"/>
        <v>0</v>
      </c>
      <c r="BB79" s="169">
        <f t="shared" si="50"/>
        <v>0</v>
      </c>
      <c r="BC79" s="169">
        <f t="shared" si="50"/>
        <v>0</v>
      </c>
      <c r="BD79" s="169">
        <f t="shared" si="50"/>
        <v>0</v>
      </c>
      <c r="BE79" s="169">
        <f t="shared" si="50"/>
        <v>0</v>
      </c>
      <c r="BF79" s="169">
        <f t="shared" si="50"/>
        <v>0</v>
      </c>
      <c r="BG79" s="169">
        <f t="shared" si="50"/>
        <v>0</v>
      </c>
      <c r="BH79" s="169">
        <f t="shared" si="50"/>
        <v>0</v>
      </c>
      <c r="BI79" s="169">
        <f t="shared" si="50"/>
        <v>0</v>
      </c>
      <c r="BJ79" s="169">
        <f t="shared" si="50"/>
        <v>0</v>
      </c>
      <c r="BK79" s="169">
        <f t="shared" si="50"/>
        <v>0</v>
      </c>
      <c r="BL79" s="169">
        <f t="shared" si="50"/>
        <v>0</v>
      </c>
      <c r="BM79" s="169">
        <f t="shared" si="50"/>
        <v>0</v>
      </c>
      <c r="BN79" s="169">
        <f t="shared" si="50"/>
        <v>0</v>
      </c>
      <c r="BO79" s="169">
        <f t="shared" si="50"/>
        <v>0</v>
      </c>
      <c r="BP79" s="169">
        <f t="shared" si="50"/>
        <v>0</v>
      </c>
      <c r="BQ79" s="169">
        <f t="shared" si="50"/>
        <v>0</v>
      </c>
      <c r="BR79" s="169">
        <f t="shared" si="50"/>
        <v>0</v>
      </c>
      <c r="BS79" s="169">
        <f t="shared" si="50"/>
        <v>0</v>
      </c>
      <c r="BT79" s="169">
        <f t="shared" ref="BT79:CC79" si="51">SUM(BT80)</f>
        <v>0</v>
      </c>
      <c r="BU79" s="169">
        <f t="shared" si="51"/>
        <v>0</v>
      </c>
      <c r="BV79" s="169">
        <f t="shared" si="51"/>
        <v>0</v>
      </c>
      <c r="BW79" s="169">
        <f t="shared" si="51"/>
        <v>0</v>
      </c>
      <c r="BX79" s="169">
        <f t="shared" si="51"/>
        <v>0</v>
      </c>
      <c r="BY79" s="169">
        <f t="shared" si="51"/>
        <v>0</v>
      </c>
      <c r="BZ79" s="169">
        <f t="shared" si="51"/>
        <v>0</v>
      </c>
      <c r="CA79" s="169">
        <f t="shared" si="51"/>
        <v>0</v>
      </c>
      <c r="CB79" s="169">
        <f t="shared" si="51"/>
        <v>0</v>
      </c>
      <c r="CC79" s="169">
        <f t="shared" si="51"/>
        <v>0</v>
      </c>
    </row>
    <row r="80" spans="1:81">
      <c r="B80" s="61" t="s">
        <v>153</v>
      </c>
      <c r="C80" s="62" t="s">
        <v>152</v>
      </c>
      <c r="D80" s="72" t="s">
        <v>53</v>
      </c>
      <c r="E80" s="72">
        <v>72</v>
      </c>
      <c r="F80" s="230"/>
      <c r="G80" s="152">
        <f>+SUM(H80:CC80)</f>
        <v>0</v>
      </c>
      <c r="H80" s="235"/>
      <c r="I80" s="237"/>
      <c r="J80" s="299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1"/>
      <c r="V80" s="302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1"/>
      <c r="AH80" s="302"/>
      <c r="AI80" s="300"/>
      <c r="AJ80" s="300"/>
      <c r="AK80" s="300"/>
      <c r="AL80" s="300"/>
      <c r="AM80" s="300"/>
      <c r="AN80" s="300"/>
      <c r="AO80" s="300"/>
      <c r="AP80" s="300"/>
      <c r="AQ80" s="300"/>
      <c r="AR80" s="300"/>
      <c r="AS80" s="301"/>
      <c r="AT80" s="302"/>
      <c r="AU80" s="300"/>
      <c r="AV80" s="300"/>
      <c r="AW80" s="300"/>
      <c r="AX80" s="300"/>
      <c r="AY80" s="300"/>
      <c r="AZ80" s="300"/>
      <c r="BA80" s="300"/>
      <c r="BB80" s="300"/>
      <c r="BC80" s="300"/>
      <c r="BD80" s="300"/>
      <c r="BE80" s="301"/>
      <c r="BF80" s="302"/>
      <c r="BG80" s="300"/>
      <c r="BH80" s="300"/>
      <c r="BI80" s="300"/>
      <c r="BJ80" s="300"/>
      <c r="BK80" s="300"/>
      <c r="BL80" s="300"/>
      <c r="BM80" s="300"/>
      <c r="BN80" s="300"/>
      <c r="BO80" s="300"/>
      <c r="BP80" s="300"/>
      <c r="BQ80" s="301"/>
      <c r="BR80" s="302"/>
      <c r="BS80" s="300"/>
      <c r="BT80" s="300"/>
      <c r="BU80" s="300"/>
      <c r="BV80" s="300"/>
      <c r="BW80" s="300"/>
      <c r="BX80" s="300"/>
      <c r="BY80" s="300"/>
      <c r="BZ80" s="300"/>
      <c r="CA80" s="300"/>
      <c r="CB80" s="300"/>
      <c r="CC80" s="301"/>
    </row>
    <row r="81" spans="1:81">
      <c r="B81" s="55" t="s">
        <v>154</v>
      </c>
      <c r="C81" s="56" t="s">
        <v>40</v>
      </c>
      <c r="D81" s="71"/>
      <c r="E81" s="71"/>
      <c r="F81" s="229"/>
      <c r="G81" s="169">
        <f>SUM(G82:G83)</f>
        <v>500000</v>
      </c>
      <c r="H81" s="169">
        <f t="shared" ref="H81:BS81" si="52">SUM(H82:H83)</f>
        <v>0</v>
      </c>
      <c r="I81" s="169">
        <f t="shared" si="52"/>
        <v>0</v>
      </c>
      <c r="J81" s="169">
        <f t="shared" si="52"/>
        <v>0</v>
      </c>
      <c r="K81" s="169">
        <f t="shared" si="52"/>
        <v>0</v>
      </c>
      <c r="L81" s="169">
        <f t="shared" si="52"/>
        <v>0</v>
      </c>
      <c r="M81" s="169">
        <f t="shared" si="52"/>
        <v>0</v>
      </c>
      <c r="N81" s="169">
        <f t="shared" si="52"/>
        <v>0</v>
      </c>
      <c r="O81" s="169">
        <f t="shared" si="52"/>
        <v>0</v>
      </c>
      <c r="P81" s="169">
        <f t="shared" si="52"/>
        <v>0</v>
      </c>
      <c r="Q81" s="169">
        <f t="shared" si="52"/>
        <v>0</v>
      </c>
      <c r="R81" s="169">
        <f t="shared" si="52"/>
        <v>0</v>
      </c>
      <c r="S81" s="169">
        <f t="shared" si="52"/>
        <v>0</v>
      </c>
      <c r="T81" s="169">
        <f t="shared" si="52"/>
        <v>0</v>
      </c>
      <c r="U81" s="169">
        <f t="shared" si="52"/>
        <v>0</v>
      </c>
      <c r="V81" s="169">
        <f t="shared" si="52"/>
        <v>0</v>
      </c>
      <c r="W81" s="169">
        <f t="shared" si="52"/>
        <v>0</v>
      </c>
      <c r="X81" s="169">
        <f t="shared" si="52"/>
        <v>0</v>
      </c>
      <c r="Y81" s="169">
        <f t="shared" si="52"/>
        <v>0</v>
      </c>
      <c r="Z81" s="169">
        <f t="shared" si="52"/>
        <v>0</v>
      </c>
      <c r="AA81" s="169">
        <f t="shared" si="52"/>
        <v>0</v>
      </c>
      <c r="AB81" s="169">
        <f t="shared" si="52"/>
        <v>0</v>
      </c>
      <c r="AC81" s="169">
        <f t="shared" si="52"/>
        <v>0</v>
      </c>
      <c r="AD81" s="169">
        <f t="shared" si="52"/>
        <v>0</v>
      </c>
      <c r="AE81" s="169">
        <f t="shared" si="52"/>
        <v>0</v>
      </c>
      <c r="AF81" s="169">
        <f t="shared" si="52"/>
        <v>0</v>
      </c>
      <c r="AG81" s="169">
        <f t="shared" si="52"/>
        <v>100000</v>
      </c>
      <c r="AH81" s="169">
        <f t="shared" si="52"/>
        <v>0</v>
      </c>
      <c r="AI81" s="169">
        <f t="shared" si="52"/>
        <v>0</v>
      </c>
      <c r="AJ81" s="169">
        <f t="shared" si="52"/>
        <v>0</v>
      </c>
      <c r="AK81" s="169">
        <f t="shared" si="52"/>
        <v>0</v>
      </c>
      <c r="AL81" s="169">
        <f t="shared" si="52"/>
        <v>0</v>
      </c>
      <c r="AM81" s="169">
        <f t="shared" si="52"/>
        <v>0</v>
      </c>
      <c r="AN81" s="169">
        <f t="shared" si="52"/>
        <v>0</v>
      </c>
      <c r="AO81" s="169">
        <f t="shared" si="52"/>
        <v>0</v>
      </c>
      <c r="AP81" s="169">
        <f t="shared" si="52"/>
        <v>0</v>
      </c>
      <c r="AQ81" s="169">
        <f t="shared" si="52"/>
        <v>0</v>
      </c>
      <c r="AR81" s="169">
        <f t="shared" si="52"/>
        <v>0</v>
      </c>
      <c r="AS81" s="169">
        <f t="shared" si="52"/>
        <v>100000</v>
      </c>
      <c r="AT81" s="169">
        <f t="shared" si="52"/>
        <v>0</v>
      </c>
      <c r="AU81" s="169">
        <f t="shared" si="52"/>
        <v>0</v>
      </c>
      <c r="AV81" s="169">
        <f t="shared" si="52"/>
        <v>0</v>
      </c>
      <c r="AW81" s="169">
        <f t="shared" si="52"/>
        <v>0</v>
      </c>
      <c r="AX81" s="169">
        <f t="shared" si="52"/>
        <v>0</v>
      </c>
      <c r="AY81" s="169">
        <f t="shared" si="52"/>
        <v>0</v>
      </c>
      <c r="AZ81" s="169">
        <f t="shared" si="52"/>
        <v>0</v>
      </c>
      <c r="BA81" s="169">
        <f t="shared" si="52"/>
        <v>0</v>
      </c>
      <c r="BB81" s="169">
        <f t="shared" si="52"/>
        <v>0</v>
      </c>
      <c r="BC81" s="169">
        <f t="shared" si="52"/>
        <v>0</v>
      </c>
      <c r="BD81" s="169">
        <f t="shared" si="52"/>
        <v>0</v>
      </c>
      <c r="BE81" s="169">
        <f t="shared" si="52"/>
        <v>100000</v>
      </c>
      <c r="BF81" s="169">
        <f t="shared" si="52"/>
        <v>0</v>
      </c>
      <c r="BG81" s="169">
        <f t="shared" si="52"/>
        <v>0</v>
      </c>
      <c r="BH81" s="169">
        <f t="shared" si="52"/>
        <v>0</v>
      </c>
      <c r="BI81" s="169">
        <f t="shared" si="52"/>
        <v>0</v>
      </c>
      <c r="BJ81" s="169">
        <f t="shared" si="52"/>
        <v>0</v>
      </c>
      <c r="BK81" s="169">
        <f t="shared" si="52"/>
        <v>0</v>
      </c>
      <c r="BL81" s="169">
        <f t="shared" si="52"/>
        <v>0</v>
      </c>
      <c r="BM81" s="169">
        <f t="shared" si="52"/>
        <v>0</v>
      </c>
      <c r="BN81" s="169">
        <f t="shared" si="52"/>
        <v>0</v>
      </c>
      <c r="BO81" s="169">
        <f t="shared" si="52"/>
        <v>0</v>
      </c>
      <c r="BP81" s="169">
        <f t="shared" si="52"/>
        <v>0</v>
      </c>
      <c r="BQ81" s="169">
        <f t="shared" si="52"/>
        <v>100000</v>
      </c>
      <c r="BR81" s="169">
        <f t="shared" si="52"/>
        <v>0</v>
      </c>
      <c r="BS81" s="169">
        <f t="shared" si="52"/>
        <v>0</v>
      </c>
      <c r="BT81" s="169">
        <f t="shared" ref="BT81:CC81" si="53">SUM(BT82:BT83)</f>
        <v>0</v>
      </c>
      <c r="BU81" s="169">
        <f t="shared" si="53"/>
        <v>0</v>
      </c>
      <c r="BV81" s="169">
        <f t="shared" si="53"/>
        <v>0</v>
      </c>
      <c r="BW81" s="169">
        <f t="shared" si="53"/>
        <v>0</v>
      </c>
      <c r="BX81" s="169">
        <f t="shared" si="53"/>
        <v>0</v>
      </c>
      <c r="BY81" s="169">
        <f t="shared" si="53"/>
        <v>0</v>
      </c>
      <c r="BZ81" s="169">
        <f t="shared" si="53"/>
        <v>0</v>
      </c>
      <c r="CA81" s="169">
        <f t="shared" si="53"/>
        <v>0</v>
      </c>
      <c r="CB81" s="169">
        <f t="shared" si="53"/>
        <v>0</v>
      </c>
      <c r="CC81" s="169">
        <f t="shared" si="53"/>
        <v>100000</v>
      </c>
    </row>
    <row r="82" spans="1:81">
      <c r="B82" s="57" t="s">
        <v>155</v>
      </c>
      <c r="C82" s="58" t="str">
        <f>"Provisional Sum for repair of Toll System Assets (" &amp; TEXT(F82,"#####,###") &amp;")"</f>
        <v>Provisional Sum for repair of Toll System Assets (500000,)</v>
      </c>
      <c r="D82" s="72" t="s">
        <v>156</v>
      </c>
      <c r="E82" s="72">
        <v>1</v>
      </c>
      <c r="F82" s="230">
        <v>500000</v>
      </c>
      <c r="G82" s="122">
        <f>+E82*F82</f>
        <v>500000</v>
      </c>
      <c r="H82" s="120"/>
      <c r="I82" s="13"/>
      <c r="J82" s="120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3"/>
      <c r="V82" s="14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3">
        <f>$G82/5</f>
        <v>100000</v>
      </c>
      <c r="AH82" s="14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3">
        <f>$G82/5</f>
        <v>100000</v>
      </c>
      <c r="AT82" s="14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3">
        <f>$G82/5</f>
        <v>100000</v>
      </c>
      <c r="BF82" s="14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3">
        <f>$G82/5</f>
        <v>100000</v>
      </c>
      <c r="BR82" s="14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237">
        <f t="shared" ref="CC82:CC83" si="54">G82-SUM(H82:CB82)</f>
        <v>100000</v>
      </c>
    </row>
    <row r="83" spans="1:81">
      <c r="A83" s="141"/>
      <c r="B83" s="61" t="s">
        <v>157</v>
      </c>
      <c r="C83" s="188" t="str">
        <f>"Provision for overhead charges and profit in respect of A-10003-a (" &amp; TEXT(F83,"###%") &amp; ")"</f>
        <v>Provision for overhead charges and profit in respect of A-10003-a (%)</v>
      </c>
      <c r="D83" s="75" t="s">
        <v>158</v>
      </c>
      <c r="E83" s="246">
        <f>+F82</f>
        <v>500000</v>
      </c>
      <c r="F83" s="305"/>
      <c r="G83" s="152">
        <f>+E83*F83</f>
        <v>0</v>
      </c>
      <c r="H83" s="235"/>
      <c r="I83" s="237"/>
      <c r="J83" s="231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32"/>
      <c r="V83" s="248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32">
        <f>$G83/5</f>
        <v>0</v>
      </c>
      <c r="AH83" s="248"/>
      <c r="AI83" s="247"/>
      <c r="AJ83" s="247"/>
      <c r="AK83" s="247"/>
      <c r="AL83" s="247"/>
      <c r="AM83" s="247"/>
      <c r="AN83" s="247"/>
      <c r="AO83" s="247"/>
      <c r="AP83" s="247"/>
      <c r="AQ83" s="247"/>
      <c r="AR83" s="247"/>
      <c r="AS83" s="232">
        <f>$G83/5</f>
        <v>0</v>
      </c>
      <c r="AT83" s="248"/>
      <c r="AU83" s="247"/>
      <c r="AV83" s="247"/>
      <c r="AW83" s="247"/>
      <c r="AX83" s="247"/>
      <c r="AY83" s="247"/>
      <c r="AZ83" s="247"/>
      <c r="BA83" s="247"/>
      <c r="BB83" s="247"/>
      <c r="BC83" s="247"/>
      <c r="BD83" s="247"/>
      <c r="BE83" s="232">
        <f>$G83/5</f>
        <v>0</v>
      </c>
      <c r="BF83" s="248"/>
      <c r="BG83" s="247"/>
      <c r="BH83" s="247"/>
      <c r="BI83" s="247"/>
      <c r="BJ83" s="247"/>
      <c r="BK83" s="247"/>
      <c r="BL83" s="247"/>
      <c r="BM83" s="247"/>
      <c r="BN83" s="247"/>
      <c r="BO83" s="247"/>
      <c r="BP83" s="247"/>
      <c r="BQ83" s="232">
        <f>$G83/5</f>
        <v>0</v>
      </c>
      <c r="BR83" s="248"/>
      <c r="BS83" s="247"/>
      <c r="BT83" s="247"/>
      <c r="BU83" s="247"/>
      <c r="BV83" s="247"/>
      <c r="BW83" s="247"/>
      <c r="BX83" s="247"/>
      <c r="BY83" s="247"/>
      <c r="BZ83" s="247"/>
      <c r="CA83" s="247"/>
      <c r="CB83" s="247"/>
      <c r="CC83" s="237">
        <f t="shared" si="54"/>
        <v>0</v>
      </c>
    </row>
    <row r="84" spans="1:81">
      <c r="B84" s="30"/>
      <c r="C84" s="31"/>
      <c r="D84" s="76"/>
      <c r="E84" s="76"/>
      <c r="F84" s="76"/>
      <c r="G84" s="171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</row>
    <row r="85" spans="1:81">
      <c r="B85" s="53" t="s">
        <v>159</v>
      </c>
      <c r="C85" s="54" t="s">
        <v>160</v>
      </c>
      <c r="D85" s="70"/>
      <c r="E85" s="70"/>
      <c r="F85" s="228"/>
      <c r="G85" s="168">
        <f t="shared" ref="G85:AL85" si="55">+SUM(G86,G116,G150,G166)</f>
        <v>2400000</v>
      </c>
      <c r="H85" s="130">
        <f t="shared" si="55"/>
        <v>0</v>
      </c>
      <c r="I85" s="26">
        <f t="shared" si="55"/>
        <v>0</v>
      </c>
      <c r="J85" s="130">
        <f t="shared" si="55"/>
        <v>0</v>
      </c>
      <c r="K85" s="25">
        <f t="shared" si="55"/>
        <v>0</v>
      </c>
      <c r="L85" s="25">
        <f t="shared" si="55"/>
        <v>0</v>
      </c>
      <c r="M85" s="25">
        <f t="shared" si="55"/>
        <v>0</v>
      </c>
      <c r="N85" s="25">
        <f t="shared" si="55"/>
        <v>0</v>
      </c>
      <c r="O85" s="25">
        <f t="shared" si="55"/>
        <v>0</v>
      </c>
      <c r="P85" s="25">
        <f t="shared" si="55"/>
        <v>0</v>
      </c>
      <c r="Q85" s="25">
        <f t="shared" si="55"/>
        <v>0</v>
      </c>
      <c r="R85" s="25">
        <f t="shared" si="55"/>
        <v>0</v>
      </c>
      <c r="S85" s="25">
        <f t="shared" si="55"/>
        <v>0</v>
      </c>
      <c r="T85" s="25">
        <f t="shared" si="55"/>
        <v>0</v>
      </c>
      <c r="U85" s="26">
        <f t="shared" si="55"/>
        <v>0</v>
      </c>
      <c r="V85" s="27">
        <f t="shared" si="55"/>
        <v>0</v>
      </c>
      <c r="W85" s="25">
        <f t="shared" si="55"/>
        <v>0</v>
      </c>
      <c r="X85" s="25">
        <f t="shared" si="55"/>
        <v>0</v>
      </c>
      <c r="Y85" s="25">
        <f t="shared" si="55"/>
        <v>0</v>
      </c>
      <c r="Z85" s="25">
        <f t="shared" si="55"/>
        <v>0</v>
      </c>
      <c r="AA85" s="25">
        <f t="shared" si="55"/>
        <v>0</v>
      </c>
      <c r="AB85" s="25">
        <f t="shared" si="55"/>
        <v>0</v>
      </c>
      <c r="AC85" s="25">
        <f t="shared" si="55"/>
        <v>0</v>
      </c>
      <c r="AD85" s="25">
        <f t="shared" si="55"/>
        <v>0</v>
      </c>
      <c r="AE85" s="25">
        <f t="shared" si="55"/>
        <v>0</v>
      </c>
      <c r="AF85" s="25">
        <f t="shared" si="55"/>
        <v>0</v>
      </c>
      <c r="AG85" s="26">
        <f t="shared" si="55"/>
        <v>300000</v>
      </c>
      <c r="AH85" s="27">
        <f t="shared" si="55"/>
        <v>0</v>
      </c>
      <c r="AI85" s="25">
        <f t="shared" si="55"/>
        <v>0</v>
      </c>
      <c r="AJ85" s="25">
        <f t="shared" si="55"/>
        <v>0</v>
      </c>
      <c r="AK85" s="25">
        <f t="shared" si="55"/>
        <v>0</v>
      </c>
      <c r="AL85" s="25">
        <f t="shared" si="55"/>
        <v>0</v>
      </c>
      <c r="AM85" s="25">
        <f t="shared" ref="AM85:BR85" si="56">+SUM(AM86,AM116,AM150,AM166)</f>
        <v>0</v>
      </c>
      <c r="AN85" s="25">
        <f t="shared" si="56"/>
        <v>0</v>
      </c>
      <c r="AO85" s="25">
        <f t="shared" si="56"/>
        <v>0</v>
      </c>
      <c r="AP85" s="25">
        <f t="shared" si="56"/>
        <v>0</v>
      </c>
      <c r="AQ85" s="25">
        <f t="shared" si="56"/>
        <v>0</v>
      </c>
      <c r="AR85" s="25">
        <f t="shared" si="56"/>
        <v>0</v>
      </c>
      <c r="AS85" s="26">
        <f t="shared" si="56"/>
        <v>300000</v>
      </c>
      <c r="AT85" s="27">
        <f t="shared" si="56"/>
        <v>0</v>
      </c>
      <c r="AU85" s="25">
        <f t="shared" si="56"/>
        <v>0</v>
      </c>
      <c r="AV85" s="25">
        <f t="shared" si="56"/>
        <v>0</v>
      </c>
      <c r="AW85" s="25">
        <f t="shared" si="56"/>
        <v>0</v>
      </c>
      <c r="AX85" s="25">
        <f t="shared" si="56"/>
        <v>0</v>
      </c>
      <c r="AY85" s="25">
        <f t="shared" si="56"/>
        <v>0</v>
      </c>
      <c r="AZ85" s="25">
        <f t="shared" si="56"/>
        <v>0</v>
      </c>
      <c r="BA85" s="25">
        <f t="shared" si="56"/>
        <v>0</v>
      </c>
      <c r="BB85" s="25">
        <f t="shared" si="56"/>
        <v>0</v>
      </c>
      <c r="BC85" s="25">
        <f t="shared" si="56"/>
        <v>0</v>
      </c>
      <c r="BD85" s="25">
        <f t="shared" si="56"/>
        <v>0</v>
      </c>
      <c r="BE85" s="26">
        <f t="shared" si="56"/>
        <v>500000</v>
      </c>
      <c r="BF85" s="27">
        <f t="shared" si="56"/>
        <v>0</v>
      </c>
      <c r="BG85" s="25">
        <f t="shared" si="56"/>
        <v>0</v>
      </c>
      <c r="BH85" s="25">
        <f t="shared" si="56"/>
        <v>0</v>
      </c>
      <c r="BI85" s="25">
        <f t="shared" si="56"/>
        <v>0</v>
      </c>
      <c r="BJ85" s="25">
        <f t="shared" si="56"/>
        <v>0</v>
      </c>
      <c r="BK85" s="25">
        <f t="shared" si="56"/>
        <v>0</v>
      </c>
      <c r="BL85" s="25">
        <f t="shared" si="56"/>
        <v>0</v>
      </c>
      <c r="BM85" s="25">
        <f t="shared" si="56"/>
        <v>0</v>
      </c>
      <c r="BN85" s="25">
        <f t="shared" si="56"/>
        <v>0</v>
      </c>
      <c r="BO85" s="25">
        <f t="shared" si="56"/>
        <v>0</v>
      </c>
      <c r="BP85" s="25">
        <f t="shared" si="56"/>
        <v>0</v>
      </c>
      <c r="BQ85" s="26">
        <f t="shared" si="56"/>
        <v>750000</v>
      </c>
      <c r="BR85" s="27">
        <f t="shared" si="56"/>
        <v>0</v>
      </c>
      <c r="BS85" s="25">
        <f t="shared" ref="BS85:CC85" si="57">+SUM(BS86,BS116,BS150,BS166)</f>
        <v>0</v>
      </c>
      <c r="BT85" s="25">
        <f t="shared" si="57"/>
        <v>0</v>
      </c>
      <c r="BU85" s="25">
        <f t="shared" si="57"/>
        <v>0</v>
      </c>
      <c r="BV85" s="25">
        <f t="shared" si="57"/>
        <v>0</v>
      </c>
      <c r="BW85" s="25">
        <f t="shared" si="57"/>
        <v>0</v>
      </c>
      <c r="BX85" s="25">
        <f t="shared" si="57"/>
        <v>0</v>
      </c>
      <c r="BY85" s="25">
        <f t="shared" si="57"/>
        <v>0</v>
      </c>
      <c r="BZ85" s="25">
        <f t="shared" si="57"/>
        <v>0</v>
      </c>
      <c r="CA85" s="25">
        <f t="shared" si="57"/>
        <v>0</v>
      </c>
      <c r="CB85" s="25">
        <f t="shared" si="57"/>
        <v>0</v>
      </c>
      <c r="CC85" s="26">
        <f t="shared" si="57"/>
        <v>550000</v>
      </c>
    </row>
    <row r="86" spans="1:81">
      <c r="B86" s="55" t="s">
        <v>161</v>
      </c>
      <c r="C86" s="56" t="s">
        <v>162</v>
      </c>
      <c r="D86" s="71"/>
      <c r="E86" s="71"/>
      <c r="F86" s="229"/>
      <c r="G86" s="169">
        <f>+SUM(G88:G115)</f>
        <v>0</v>
      </c>
      <c r="H86" s="123">
        <f>+SUM(H88:H115)</f>
        <v>0</v>
      </c>
      <c r="I86" s="20">
        <f t="shared" ref="I86:BT86" si="58">+SUM(I88:I115)</f>
        <v>0</v>
      </c>
      <c r="J86" s="123">
        <f t="shared" si="58"/>
        <v>0</v>
      </c>
      <c r="K86" s="19">
        <f t="shared" si="58"/>
        <v>0</v>
      </c>
      <c r="L86" s="19">
        <f t="shared" si="58"/>
        <v>0</v>
      </c>
      <c r="M86" s="19">
        <f t="shared" si="58"/>
        <v>0</v>
      </c>
      <c r="N86" s="19">
        <f t="shared" si="58"/>
        <v>0</v>
      </c>
      <c r="O86" s="19">
        <f t="shared" si="58"/>
        <v>0</v>
      </c>
      <c r="P86" s="19">
        <f t="shared" si="58"/>
        <v>0</v>
      </c>
      <c r="Q86" s="19">
        <f t="shared" si="58"/>
        <v>0</v>
      </c>
      <c r="R86" s="19">
        <f t="shared" si="58"/>
        <v>0</v>
      </c>
      <c r="S86" s="19">
        <f t="shared" si="58"/>
        <v>0</v>
      </c>
      <c r="T86" s="19">
        <f t="shared" si="58"/>
        <v>0</v>
      </c>
      <c r="U86" s="20">
        <f t="shared" si="58"/>
        <v>0</v>
      </c>
      <c r="V86" s="21">
        <f t="shared" si="58"/>
        <v>0</v>
      </c>
      <c r="W86" s="19">
        <f t="shared" si="58"/>
        <v>0</v>
      </c>
      <c r="X86" s="19">
        <f t="shared" si="58"/>
        <v>0</v>
      </c>
      <c r="Y86" s="19">
        <f t="shared" si="58"/>
        <v>0</v>
      </c>
      <c r="Z86" s="19">
        <f t="shared" si="58"/>
        <v>0</v>
      </c>
      <c r="AA86" s="19">
        <f t="shared" si="58"/>
        <v>0</v>
      </c>
      <c r="AB86" s="19">
        <f t="shared" si="58"/>
        <v>0</v>
      </c>
      <c r="AC86" s="19">
        <f t="shared" si="58"/>
        <v>0</v>
      </c>
      <c r="AD86" s="19">
        <f t="shared" si="58"/>
        <v>0</v>
      </c>
      <c r="AE86" s="19">
        <f t="shared" si="58"/>
        <v>0</v>
      </c>
      <c r="AF86" s="19">
        <f t="shared" si="58"/>
        <v>0</v>
      </c>
      <c r="AG86" s="20">
        <f t="shared" si="58"/>
        <v>0</v>
      </c>
      <c r="AH86" s="21">
        <f t="shared" si="58"/>
        <v>0</v>
      </c>
      <c r="AI86" s="19">
        <f t="shared" si="58"/>
        <v>0</v>
      </c>
      <c r="AJ86" s="19">
        <f t="shared" si="58"/>
        <v>0</v>
      </c>
      <c r="AK86" s="19">
        <f t="shared" si="58"/>
        <v>0</v>
      </c>
      <c r="AL86" s="19">
        <f t="shared" si="58"/>
        <v>0</v>
      </c>
      <c r="AM86" s="19">
        <f t="shared" si="58"/>
        <v>0</v>
      </c>
      <c r="AN86" s="19">
        <f t="shared" si="58"/>
        <v>0</v>
      </c>
      <c r="AO86" s="19">
        <f t="shared" si="58"/>
        <v>0</v>
      </c>
      <c r="AP86" s="19">
        <f t="shared" si="58"/>
        <v>0</v>
      </c>
      <c r="AQ86" s="19">
        <f t="shared" si="58"/>
        <v>0</v>
      </c>
      <c r="AR86" s="19">
        <f t="shared" si="58"/>
        <v>0</v>
      </c>
      <c r="AS86" s="20">
        <f t="shared" si="58"/>
        <v>0</v>
      </c>
      <c r="AT86" s="21">
        <f t="shared" si="58"/>
        <v>0</v>
      </c>
      <c r="AU86" s="19">
        <f t="shared" si="58"/>
        <v>0</v>
      </c>
      <c r="AV86" s="19">
        <f t="shared" si="58"/>
        <v>0</v>
      </c>
      <c r="AW86" s="19">
        <f t="shared" si="58"/>
        <v>0</v>
      </c>
      <c r="AX86" s="19">
        <f t="shared" si="58"/>
        <v>0</v>
      </c>
      <c r="AY86" s="19">
        <f t="shared" si="58"/>
        <v>0</v>
      </c>
      <c r="AZ86" s="19">
        <f t="shared" si="58"/>
        <v>0</v>
      </c>
      <c r="BA86" s="19">
        <f t="shared" si="58"/>
        <v>0</v>
      </c>
      <c r="BB86" s="19">
        <f t="shared" si="58"/>
        <v>0</v>
      </c>
      <c r="BC86" s="19">
        <f t="shared" si="58"/>
        <v>0</v>
      </c>
      <c r="BD86" s="19">
        <f t="shared" si="58"/>
        <v>0</v>
      </c>
      <c r="BE86" s="20">
        <f t="shared" si="58"/>
        <v>0</v>
      </c>
      <c r="BF86" s="21">
        <f t="shared" si="58"/>
        <v>0</v>
      </c>
      <c r="BG86" s="19">
        <f t="shared" si="58"/>
        <v>0</v>
      </c>
      <c r="BH86" s="19">
        <f t="shared" si="58"/>
        <v>0</v>
      </c>
      <c r="BI86" s="19">
        <f t="shared" si="58"/>
        <v>0</v>
      </c>
      <c r="BJ86" s="19">
        <f t="shared" si="58"/>
        <v>0</v>
      </c>
      <c r="BK86" s="19">
        <f t="shared" si="58"/>
        <v>0</v>
      </c>
      <c r="BL86" s="19">
        <f t="shared" si="58"/>
        <v>0</v>
      </c>
      <c r="BM86" s="19">
        <f t="shared" si="58"/>
        <v>0</v>
      </c>
      <c r="BN86" s="19">
        <f t="shared" si="58"/>
        <v>0</v>
      </c>
      <c r="BO86" s="19">
        <f t="shared" si="58"/>
        <v>0</v>
      </c>
      <c r="BP86" s="19">
        <f t="shared" si="58"/>
        <v>0</v>
      </c>
      <c r="BQ86" s="20">
        <f t="shared" si="58"/>
        <v>0</v>
      </c>
      <c r="BR86" s="21">
        <f t="shared" si="58"/>
        <v>0</v>
      </c>
      <c r="BS86" s="19">
        <f t="shared" si="58"/>
        <v>0</v>
      </c>
      <c r="BT86" s="19">
        <f t="shared" si="58"/>
        <v>0</v>
      </c>
      <c r="BU86" s="19">
        <f t="shared" ref="BU86:CC86" si="59">+SUM(BU88:BU115)</f>
        <v>0</v>
      </c>
      <c r="BV86" s="19">
        <f t="shared" si="59"/>
        <v>0</v>
      </c>
      <c r="BW86" s="19">
        <f t="shared" si="59"/>
        <v>0</v>
      </c>
      <c r="BX86" s="19">
        <f t="shared" si="59"/>
        <v>0</v>
      </c>
      <c r="BY86" s="19">
        <f t="shared" si="59"/>
        <v>0</v>
      </c>
      <c r="BZ86" s="19">
        <f t="shared" si="59"/>
        <v>0</v>
      </c>
      <c r="CA86" s="19">
        <f t="shared" si="59"/>
        <v>0</v>
      </c>
      <c r="CB86" s="19">
        <f t="shared" si="59"/>
        <v>0</v>
      </c>
      <c r="CC86" s="20">
        <f t="shared" si="59"/>
        <v>0</v>
      </c>
    </row>
    <row r="87" spans="1:81">
      <c r="B87" s="64" t="s">
        <v>163</v>
      </c>
      <c r="C87" s="312" t="s">
        <v>164</v>
      </c>
      <c r="D87" s="72"/>
      <c r="E87" s="72"/>
      <c r="F87" s="230"/>
      <c r="G87" s="122"/>
      <c r="H87" s="120"/>
      <c r="I87" s="13"/>
      <c r="J87" s="235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7"/>
      <c r="V87" s="238"/>
      <c r="W87" s="236"/>
      <c r="X87" s="236"/>
      <c r="Y87" s="236"/>
      <c r="Z87" s="236"/>
      <c r="AA87" s="236"/>
      <c r="AB87" s="236"/>
      <c r="AC87" s="236"/>
      <c r="AD87" s="236"/>
      <c r="AE87" s="236"/>
      <c r="AF87" s="236"/>
      <c r="AG87" s="237"/>
      <c r="AH87" s="238"/>
      <c r="AI87" s="236"/>
      <c r="AJ87" s="236"/>
      <c r="AK87" s="236"/>
      <c r="AL87" s="236"/>
      <c r="AM87" s="236"/>
      <c r="AN87" s="236"/>
      <c r="AO87" s="236"/>
      <c r="AP87" s="236"/>
      <c r="AQ87" s="236"/>
      <c r="AR87" s="236"/>
      <c r="AS87" s="237"/>
      <c r="AT87" s="238"/>
      <c r="AU87" s="236"/>
      <c r="AV87" s="236"/>
      <c r="AW87" s="236"/>
      <c r="AX87" s="236"/>
      <c r="AY87" s="236"/>
      <c r="AZ87" s="236"/>
      <c r="BA87" s="236"/>
      <c r="BB87" s="236"/>
      <c r="BC87" s="236"/>
      <c r="BD87" s="236"/>
      <c r="BE87" s="237"/>
      <c r="BF87" s="238"/>
      <c r="BG87" s="236"/>
      <c r="BH87" s="236"/>
      <c r="BI87" s="236"/>
      <c r="BJ87" s="236"/>
      <c r="BK87" s="236"/>
      <c r="BL87" s="236"/>
      <c r="BM87" s="236"/>
      <c r="BN87" s="236"/>
      <c r="BO87" s="236"/>
      <c r="BP87" s="236"/>
      <c r="BQ87" s="237"/>
      <c r="BR87" s="238"/>
      <c r="BS87" s="236"/>
      <c r="BT87" s="236"/>
      <c r="BU87" s="236"/>
      <c r="BV87" s="236"/>
      <c r="BW87" s="236"/>
      <c r="BX87" s="236"/>
      <c r="BY87" s="236"/>
      <c r="BZ87" s="236"/>
      <c r="CA87" s="236"/>
      <c r="CB87" s="236"/>
      <c r="CC87" s="237"/>
    </row>
    <row r="88" spans="1:81" ht="30">
      <c r="B88" s="57" t="s">
        <v>165</v>
      </c>
      <c r="C88" s="58" t="s">
        <v>166</v>
      </c>
      <c r="D88" s="72" t="s">
        <v>128</v>
      </c>
      <c r="E88" s="72">
        <v>1</v>
      </c>
      <c r="F88" s="303"/>
      <c r="G88" s="122">
        <f>+E88*F88</f>
        <v>0</v>
      </c>
      <c r="H88" s="120"/>
      <c r="I88" s="13"/>
      <c r="J88" s="235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7">
        <f>G88/2.5</f>
        <v>0</v>
      </c>
      <c r="V88" s="238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7">
        <f>G88/2.5</f>
        <v>0</v>
      </c>
      <c r="AH88" s="238"/>
      <c r="AI88" s="236"/>
      <c r="AJ88" s="236"/>
      <c r="AK88" s="236"/>
      <c r="AL88" s="236"/>
      <c r="AM88" s="236">
        <f>G88-SUM(J88:AL88)</f>
        <v>0</v>
      </c>
      <c r="AN88" s="236"/>
      <c r="AO88" s="236"/>
      <c r="AP88" s="236"/>
      <c r="AQ88" s="236"/>
      <c r="AR88" s="236"/>
      <c r="AS88" s="237"/>
      <c r="AT88" s="238"/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  <c r="BE88" s="237"/>
      <c r="BF88" s="238"/>
      <c r="BG88" s="236"/>
      <c r="BH88" s="236"/>
      <c r="BI88" s="236"/>
      <c r="BJ88" s="236"/>
      <c r="BK88" s="236"/>
      <c r="BL88" s="236"/>
      <c r="BM88" s="236"/>
      <c r="BN88" s="236"/>
      <c r="BO88" s="236"/>
      <c r="BP88" s="236"/>
      <c r="BQ88" s="237"/>
      <c r="BR88" s="238"/>
      <c r="BS88" s="236"/>
      <c r="BT88" s="236"/>
      <c r="BU88" s="236"/>
      <c r="BV88" s="236"/>
      <c r="BW88" s="236"/>
      <c r="BX88" s="236"/>
      <c r="BY88" s="236"/>
      <c r="BZ88" s="236"/>
      <c r="CA88" s="236"/>
      <c r="CB88" s="236"/>
      <c r="CC88" s="237">
        <f t="shared" ref="CC88" si="60">G88-SUM(H88:CB88)</f>
        <v>0</v>
      </c>
    </row>
    <row r="89" spans="1:81" ht="30">
      <c r="B89" s="57" t="s">
        <v>167</v>
      </c>
      <c r="C89" s="58" t="s">
        <v>168</v>
      </c>
      <c r="D89" s="72" t="s">
        <v>169</v>
      </c>
      <c r="E89" s="72">
        <v>6</v>
      </c>
      <c r="F89" s="230"/>
      <c r="G89" s="122">
        <f>+SUM(H89:CC89)</f>
        <v>0</v>
      </c>
      <c r="H89" s="300"/>
      <c r="I89" s="303"/>
      <c r="J89" s="235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7"/>
      <c r="V89" s="238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7"/>
      <c r="AH89" s="238"/>
      <c r="AI89" s="236"/>
      <c r="AJ89" s="236"/>
      <c r="AK89" s="236"/>
      <c r="AL89" s="236"/>
      <c r="AM89" s="236"/>
      <c r="AN89" s="236"/>
      <c r="AO89" s="236"/>
      <c r="AP89" s="236"/>
      <c r="AQ89" s="236"/>
      <c r="AR89" s="236"/>
      <c r="AS89" s="237"/>
      <c r="AT89" s="238"/>
      <c r="AU89" s="236"/>
      <c r="AV89" s="236"/>
      <c r="AW89" s="236"/>
      <c r="AX89" s="236"/>
      <c r="AY89" s="236"/>
      <c r="AZ89" s="236"/>
      <c r="BA89" s="236"/>
      <c r="BB89" s="236"/>
      <c r="BC89" s="236"/>
      <c r="BD89" s="236"/>
      <c r="BE89" s="237"/>
      <c r="BF89" s="238"/>
      <c r="BG89" s="236"/>
      <c r="BH89" s="236"/>
      <c r="BI89" s="236"/>
      <c r="BJ89" s="236"/>
      <c r="BK89" s="236"/>
      <c r="BL89" s="236"/>
      <c r="BM89" s="236"/>
      <c r="BN89" s="236"/>
      <c r="BO89" s="236"/>
      <c r="BP89" s="236"/>
      <c r="BQ89" s="237"/>
      <c r="BR89" s="238"/>
      <c r="BS89" s="236"/>
      <c r="BT89" s="236"/>
      <c r="BU89" s="236"/>
      <c r="BV89" s="236"/>
      <c r="BW89" s="236"/>
      <c r="BX89" s="236"/>
      <c r="BY89" s="236"/>
      <c r="BZ89" s="236"/>
      <c r="CA89" s="236"/>
      <c r="CB89" s="236"/>
      <c r="CC89" s="237"/>
    </row>
    <row r="90" spans="1:81" ht="30">
      <c r="B90" s="57" t="s">
        <v>170</v>
      </c>
      <c r="C90" s="58" t="s">
        <v>171</v>
      </c>
      <c r="D90" s="72" t="s">
        <v>53</v>
      </c>
      <c r="E90" s="72">
        <v>36</v>
      </c>
      <c r="F90" s="230"/>
      <c r="G90" s="122">
        <f>+SUM(H90:CC90)</f>
        <v>0</v>
      </c>
      <c r="H90" s="120"/>
      <c r="I90" s="13"/>
      <c r="J90" s="299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1"/>
      <c r="V90" s="302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1"/>
      <c r="AH90" s="302"/>
      <c r="AI90" s="300"/>
      <c r="AJ90" s="300"/>
      <c r="AK90" s="300"/>
      <c r="AL90" s="300"/>
      <c r="AM90" s="300"/>
      <c r="AN90" s="300"/>
      <c r="AO90" s="300"/>
      <c r="AP90" s="300"/>
      <c r="AQ90" s="300"/>
      <c r="AR90" s="300"/>
      <c r="AS90" s="301"/>
      <c r="AT90" s="238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7"/>
      <c r="BF90" s="238"/>
      <c r="BG90" s="236"/>
      <c r="BH90" s="236"/>
      <c r="BI90" s="236"/>
      <c r="BJ90" s="236"/>
      <c r="BK90" s="236"/>
      <c r="BL90" s="236"/>
      <c r="BM90" s="236"/>
      <c r="BN90" s="236"/>
      <c r="BO90" s="236"/>
      <c r="BP90" s="236"/>
      <c r="BQ90" s="237"/>
      <c r="BR90" s="238"/>
      <c r="BS90" s="236"/>
      <c r="BT90" s="236"/>
      <c r="BU90" s="236"/>
      <c r="BV90" s="236"/>
      <c r="BW90" s="236"/>
      <c r="BX90" s="236"/>
      <c r="BY90" s="236"/>
      <c r="BZ90" s="236"/>
      <c r="CA90" s="236"/>
      <c r="CB90" s="236"/>
      <c r="CC90" s="237"/>
    </row>
    <row r="91" spans="1:81" ht="30">
      <c r="B91" s="57" t="s">
        <v>172</v>
      </c>
      <c r="C91" s="58" t="s">
        <v>173</v>
      </c>
      <c r="D91" s="72" t="s">
        <v>53</v>
      </c>
      <c r="E91" s="72">
        <v>6</v>
      </c>
      <c r="F91" s="230"/>
      <c r="G91" s="122">
        <f>+SUM(H91:CC91)</f>
        <v>0</v>
      </c>
      <c r="H91" s="120"/>
      <c r="I91" s="13"/>
      <c r="J91" s="235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7"/>
      <c r="V91" s="238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7"/>
      <c r="AH91" s="238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7"/>
      <c r="AT91" s="238"/>
      <c r="AU91" s="236"/>
      <c r="AV91" s="236"/>
      <c r="AW91" s="236"/>
      <c r="AX91" s="236"/>
      <c r="AY91" s="236"/>
      <c r="AZ91" s="236"/>
      <c r="BA91" s="236"/>
      <c r="BB91" s="300"/>
      <c r="BC91" s="300"/>
      <c r="BD91" s="300"/>
      <c r="BE91" s="301"/>
      <c r="BF91" s="302"/>
      <c r="BG91" s="300"/>
      <c r="BH91" s="236"/>
      <c r="BI91" s="236"/>
      <c r="BJ91" s="236"/>
      <c r="BK91" s="236"/>
      <c r="BL91" s="236"/>
      <c r="BM91" s="236"/>
      <c r="BN91" s="236"/>
      <c r="BO91" s="236"/>
      <c r="BP91" s="236"/>
      <c r="BQ91" s="237"/>
      <c r="BR91" s="238"/>
      <c r="BS91" s="236"/>
      <c r="BT91" s="236"/>
      <c r="BU91" s="236"/>
      <c r="BV91" s="236"/>
      <c r="BW91" s="236"/>
      <c r="BX91" s="236"/>
      <c r="BY91" s="236"/>
      <c r="BZ91" s="236"/>
      <c r="CA91" s="236"/>
      <c r="CB91" s="236"/>
      <c r="CC91" s="237"/>
    </row>
    <row r="92" spans="1:81" ht="30">
      <c r="B92" s="57" t="s">
        <v>174</v>
      </c>
      <c r="C92" s="58" t="s">
        <v>175</v>
      </c>
      <c r="D92" s="72" t="s">
        <v>53</v>
      </c>
      <c r="E92" s="72">
        <v>8</v>
      </c>
      <c r="F92" s="230"/>
      <c r="G92" s="122">
        <f>+SUM(H92:CC92)</f>
        <v>0</v>
      </c>
      <c r="H92" s="120"/>
      <c r="I92" s="13"/>
      <c r="J92" s="235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7"/>
      <c r="V92" s="238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7"/>
      <c r="AH92" s="238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7"/>
      <c r="AT92" s="238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7"/>
      <c r="BF92" s="238"/>
      <c r="BG92" s="236"/>
      <c r="BH92" s="236"/>
      <c r="BI92" s="236"/>
      <c r="BJ92" s="236"/>
      <c r="BK92" s="300"/>
      <c r="BL92" s="300"/>
      <c r="BM92" s="300"/>
      <c r="BN92" s="300"/>
      <c r="BO92" s="300"/>
      <c r="BP92" s="300"/>
      <c r="BQ92" s="301"/>
      <c r="BR92" s="302"/>
      <c r="BS92" s="236"/>
      <c r="BT92" s="236"/>
      <c r="BU92" s="236"/>
      <c r="BV92" s="236"/>
      <c r="BW92" s="236"/>
      <c r="BX92" s="236"/>
      <c r="BY92" s="236"/>
      <c r="BZ92" s="236"/>
      <c r="CA92" s="236"/>
      <c r="CB92" s="236"/>
      <c r="CC92" s="237"/>
    </row>
    <row r="93" spans="1:81">
      <c r="B93" s="64" t="s">
        <v>176</v>
      </c>
      <c r="C93" s="312" t="s">
        <v>177</v>
      </c>
      <c r="D93" s="72"/>
      <c r="E93" s="72"/>
      <c r="F93" s="230"/>
      <c r="G93" s="122"/>
      <c r="H93" s="120"/>
      <c r="I93" s="13"/>
      <c r="J93" s="235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7"/>
      <c r="V93" s="238"/>
      <c r="W93" s="236"/>
      <c r="X93" s="236"/>
      <c r="Y93" s="236"/>
      <c r="Z93" s="236"/>
      <c r="AA93" s="236"/>
      <c r="AB93" s="236"/>
      <c r="AC93" s="236"/>
      <c r="AD93" s="236"/>
      <c r="AE93" s="236"/>
      <c r="AF93" s="236"/>
      <c r="AG93" s="237"/>
      <c r="AH93" s="238"/>
      <c r="AI93" s="236"/>
      <c r="AJ93" s="236"/>
      <c r="AK93" s="236"/>
      <c r="AL93" s="236"/>
      <c r="AM93" s="236"/>
      <c r="AN93" s="236"/>
      <c r="AO93" s="236"/>
      <c r="AP93" s="236"/>
      <c r="AQ93" s="236"/>
      <c r="AR93" s="236"/>
      <c r="AS93" s="237"/>
      <c r="AT93" s="238"/>
      <c r="AU93" s="236"/>
      <c r="AV93" s="236"/>
      <c r="AW93" s="236"/>
      <c r="AX93" s="236"/>
      <c r="AY93" s="236"/>
      <c r="AZ93" s="236"/>
      <c r="BA93" s="236"/>
      <c r="BB93" s="236"/>
      <c r="BC93" s="236"/>
      <c r="BD93" s="236"/>
      <c r="BE93" s="237"/>
      <c r="BF93" s="238"/>
      <c r="BG93" s="236"/>
      <c r="BH93" s="236"/>
      <c r="BI93" s="236"/>
      <c r="BJ93" s="236"/>
      <c r="BK93" s="236"/>
      <c r="BL93" s="236"/>
      <c r="BM93" s="236"/>
      <c r="BN93" s="236"/>
      <c r="BO93" s="236"/>
      <c r="BP93" s="236"/>
      <c r="BQ93" s="237"/>
      <c r="BR93" s="238"/>
      <c r="BS93" s="236"/>
      <c r="BT93" s="236"/>
      <c r="BU93" s="236"/>
      <c r="BV93" s="236"/>
      <c r="BW93" s="236"/>
      <c r="BX93" s="236"/>
      <c r="BY93" s="236"/>
      <c r="BZ93" s="236"/>
      <c r="CA93" s="236"/>
      <c r="CB93" s="236"/>
      <c r="CC93" s="237"/>
    </row>
    <row r="94" spans="1:81">
      <c r="A94" s="141" t="s">
        <v>395</v>
      </c>
      <c r="B94" s="57" t="s">
        <v>178</v>
      </c>
      <c r="C94" s="58" t="str">
        <f>"Allowance for person- hours for variations -Project Manager ("&amp;E94&amp;" hours)"</f>
        <v>Allowance for person- hours for variations -Project Manager (100 hours)</v>
      </c>
      <c r="D94" s="72" t="s">
        <v>396</v>
      </c>
      <c r="E94" s="72">
        <v>100</v>
      </c>
      <c r="F94" s="303"/>
      <c r="G94" s="122">
        <f t="shared" ref="G94:G103" si="61">+E94*F94</f>
        <v>0</v>
      </c>
      <c r="H94" s="120"/>
      <c r="I94" s="13"/>
      <c r="J94" s="235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7">
        <f t="shared" ref="U94:U103" si="62">G94/6</f>
        <v>0</v>
      </c>
      <c r="V94" s="238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7">
        <f t="shared" ref="AG94:AG103" si="63">G94/6</f>
        <v>0</v>
      </c>
      <c r="AH94" s="238"/>
      <c r="AI94" s="236"/>
      <c r="AJ94" s="236"/>
      <c r="AK94" s="236"/>
      <c r="AL94" s="236"/>
      <c r="AM94" s="236"/>
      <c r="AN94" s="236"/>
      <c r="AO94" s="236"/>
      <c r="AP94" s="236"/>
      <c r="AQ94" s="236"/>
      <c r="AR94" s="236"/>
      <c r="AS94" s="237">
        <f t="shared" ref="AS94:AS103" si="64">G94/6</f>
        <v>0</v>
      </c>
      <c r="AT94" s="238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  <c r="BE94" s="237">
        <f t="shared" ref="BE94:BE103" si="65">G94/6</f>
        <v>0</v>
      </c>
      <c r="BF94" s="238"/>
      <c r="BG94" s="236"/>
      <c r="BH94" s="236"/>
      <c r="BI94" s="236"/>
      <c r="BJ94" s="236"/>
      <c r="BK94" s="236"/>
      <c r="BL94" s="236"/>
      <c r="BM94" s="236"/>
      <c r="BN94" s="236"/>
      <c r="BO94" s="236"/>
      <c r="BP94" s="236"/>
      <c r="BQ94" s="237">
        <f t="shared" ref="BQ94:BQ103" si="66">G94/6</f>
        <v>0</v>
      </c>
      <c r="BR94" s="238"/>
      <c r="BS94" s="236"/>
      <c r="BT94" s="236"/>
      <c r="BU94" s="236"/>
      <c r="BV94" s="236"/>
      <c r="BW94" s="236"/>
      <c r="BX94" s="236"/>
      <c r="BY94" s="236"/>
      <c r="BZ94" s="236"/>
      <c r="CA94" s="236"/>
      <c r="CB94" s="236"/>
      <c r="CC94" s="237">
        <f t="shared" ref="CC94:CC157" si="67">G94-SUM(H94:CB94)</f>
        <v>0</v>
      </c>
    </row>
    <row r="95" spans="1:81">
      <c r="A95" s="141" t="s">
        <v>395</v>
      </c>
      <c r="B95" s="57" t="s">
        <v>180</v>
      </c>
      <c r="C95" s="58" t="str">
        <f>"Allowance for person- hours for variations -Senior Hardware and/or Software Engineer ("&amp;E95&amp;" hours)"</f>
        <v>Allowance for person- hours for variations -Senior Hardware and/or Software Engineer (100 hours)</v>
      </c>
      <c r="D95" s="72" t="s">
        <v>396</v>
      </c>
      <c r="E95" s="72">
        <v>100</v>
      </c>
      <c r="F95" s="303"/>
      <c r="G95" s="122">
        <f t="shared" si="61"/>
        <v>0</v>
      </c>
      <c r="H95" s="120"/>
      <c r="I95" s="13"/>
      <c r="J95" s="235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7">
        <f t="shared" si="62"/>
        <v>0</v>
      </c>
      <c r="V95" s="238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7">
        <f t="shared" si="63"/>
        <v>0</v>
      </c>
      <c r="AH95" s="238"/>
      <c r="AI95" s="236"/>
      <c r="AJ95" s="236"/>
      <c r="AK95" s="236"/>
      <c r="AL95" s="236"/>
      <c r="AM95" s="236"/>
      <c r="AN95" s="236"/>
      <c r="AO95" s="236"/>
      <c r="AP95" s="236"/>
      <c r="AQ95" s="236"/>
      <c r="AR95" s="236"/>
      <c r="AS95" s="237">
        <f t="shared" si="64"/>
        <v>0</v>
      </c>
      <c r="AT95" s="238"/>
      <c r="AU95" s="236"/>
      <c r="AV95" s="236"/>
      <c r="AW95" s="236"/>
      <c r="AX95" s="236"/>
      <c r="AY95" s="236"/>
      <c r="AZ95" s="236"/>
      <c r="BA95" s="236"/>
      <c r="BB95" s="236"/>
      <c r="BC95" s="236"/>
      <c r="BD95" s="236"/>
      <c r="BE95" s="237">
        <f t="shared" si="65"/>
        <v>0</v>
      </c>
      <c r="BF95" s="238"/>
      <c r="BG95" s="236"/>
      <c r="BH95" s="236"/>
      <c r="BI95" s="236"/>
      <c r="BJ95" s="236"/>
      <c r="BK95" s="236"/>
      <c r="BL95" s="236"/>
      <c r="BM95" s="236"/>
      <c r="BN95" s="236"/>
      <c r="BO95" s="236"/>
      <c r="BP95" s="236"/>
      <c r="BQ95" s="237">
        <f t="shared" si="66"/>
        <v>0</v>
      </c>
      <c r="BR95" s="238"/>
      <c r="BS95" s="236"/>
      <c r="BT95" s="236"/>
      <c r="BU95" s="236"/>
      <c r="BV95" s="236"/>
      <c r="BW95" s="236"/>
      <c r="BX95" s="236"/>
      <c r="BY95" s="236"/>
      <c r="BZ95" s="236"/>
      <c r="CA95" s="236"/>
      <c r="CB95" s="236"/>
      <c r="CC95" s="237">
        <f t="shared" si="67"/>
        <v>0</v>
      </c>
    </row>
    <row r="96" spans="1:81">
      <c r="A96" s="141" t="s">
        <v>395</v>
      </c>
      <c r="B96" s="57" t="s">
        <v>181</v>
      </c>
      <c r="C96" s="58" t="str">
        <f>"Allowance for person- hours for variations -Junior Hardware and/or Software Engineer ("&amp;E96&amp;" hours)"</f>
        <v>Allowance for person- hours for variations -Junior Hardware and/or Software Engineer (100 hours)</v>
      </c>
      <c r="D96" s="72" t="s">
        <v>396</v>
      </c>
      <c r="E96" s="72">
        <v>100</v>
      </c>
      <c r="F96" s="303"/>
      <c r="G96" s="122">
        <f t="shared" si="61"/>
        <v>0</v>
      </c>
      <c r="H96" s="120"/>
      <c r="I96" s="13"/>
      <c r="J96" s="235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7">
        <f t="shared" si="62"/>
        <v>0</v>
      </c>
      <c r="V96" s="238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7">
        <f t="shared" si="63"/>
        <v>0</v>
      </c>
      <c r="AH96" s="238"/>
      <c r="AI96" s="236"/>
      <c r="AJ96" s="236"/>
      <c r="AK96" s="236"/>
      <c r="AL96" s="236"/>
      <c r="AM96" s="236"/>
      <c r="AN96" s="236"/>
      <c r="AO96" s="236"/>
      <c r="AP96" s="236"/>
      <c r="AQ96" s="236"/>
      <c r="AR96" s="236"/>
      <c r="AS96" s="237">
        <f t="shared" si="64"/>
        <v>0</v>
      </c>
      <c r="AT96" s="238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7">
        <f t="shared" si="65"/>
        <v>0</v>
      </c>
      <c r="BF96" s="238"/>
      <c r="BG96" s="236"/>
      <c r="BH96" s="236"/>
      <c r="BI96" s="236"/>
      <c r="BJ96" s="236"/>
      <c r="BK96" s="236"/>
      <c r="BL96" s="236"/>
      <c r="BM96" s="236"/>
      <c r="BN96" s="236"/>
      <c r="BO96" s="236"/>
      <c r="BP96" s="236"/>
      <c r="BQ96" s="237">
        <f t="shared" si="66"/>
        <v>0</v>
      </c>
      <c r="BR96" s="238"/>
      <c r="BS96" s="236"/>
      <c r="BT96" s="236"/>
      <c r="BU96" s="236"/>
      <c r="BV96" s="236"/>
      <c r="BW96" s="236"/>
      <c r="BX96" s="236"/>
      <c r="BY96" s="236"/>
      <c r="BZ96" s="236"/>
      <c r="CA96" s="236"/>
      <c r="CB96" s="236"/>
      <c r="CC96" s="237">
        <f t="shared" si="67"/>
        <v>0</v>
      </c>
    </row>
    <row r="97" spans="1:81">
      <c r="A97" s="141" t="s">
        <v>395</v>
      </c>
      <c r="B97" s="57" t="s">
        <v>182</v>
      </c>
      <c r="C97" s="58" t="str">
        <f>"Allowance for person- hours for variations -Installation and/or Training Manager ("&amp;E97&amp;" hours)"</f>
        <v>Allowance for person- hours for variations -Installation and/or Training Manager (100 hours)</v>
      </c>
      <c r="D97" s="72" t="s">
        <v>396</v>
      </c>
      <c r="E97" s="72">
        <v>100</v>
      </c>
      <c r="F97" s="303"/>
      <c r="G97" s="122">
        <f t="shared" si="61"/>
        <v>0</v>
      </c>
      <c r="H97" s="120"/>
      <c r="I97" s="13"/>
      <c r="J97" s="235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7">
        <f t="shared" si="62"/>
        <v>0</v>
      </c>
      <c r="V97" s="238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7">
        <f t="shared" si="63"/>
        <v>0</v>
      </c>
      <c r="AH97" s="238"/>
      <c r="AI97" s="236"/>
      <c r="AJ97" s="236"/>
      <c r="AK97" s="236"/>
      <c r="AL97" s="236"/>
      <c r="AM97" s="236"/>
      <c r="AN97" s="236"/>
      <c r="AO97" s="236"/>
      <c r="AP97" s="236"/>
      <c r="AQ97" s="236"/>
      <c r="AR97" s="236"/>
      <c r="AS97" s="237">
        <f t="shared" si="64"/>
        <v>0</v>
      </c>
      <c r="AT97" s="238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7">
        <f t="shared" si="65"/>
        <v>0</v>
      </c>
      <c r="BF97" s="238"/>
      <c r="BG97" s="236"/>
      <c r="BH97" s="236"/>
      <c r="BI97" s="236"/>
      <c r="BJ97" s="236"/>
      <c r="BK97" s="236"/>
      <c r="BL97" s="236"/>
      <c r="BM97" s="236"/>
      <c r="BN97" s="236"/>
      <c r="BO97" s="236"/>
      <c r="BP97" s="236"/>
      <c r="BQ97" s="237">
        <f t="shared" si="66"/>
        <v>0</v>
      </c>
      <c r="BR97" s="238"/>
      <c r="BS97" s="236"/>
      <c r="BT97" s="236"/>
      <c r="BU97" s="236"/>
      <c r="BV97" s="236"/>
      <c r="BW97" s="236"/>
      <c r="BX97" s="236"/>
      <c r="BY97" s="236"/>
      <c r="BZ97" s="236"/>
      <c r="CA97" s="236"/>
      <c r="CB97" s="236"/>
      <c r="CC97" s="237">
        <f t="shared" si="67"/>
        <v>0</v>
      </c>
    </row>
    <row r="98" spans="1:81">
      <c r="A98" s="141" t="s">
        <v>395</v>
      </c>
      <c r="B98" s="57" t="s">
        <v>183</v>
      </c>
      <c r="C98" s="58" t="str">
        <f>"Allowance for person- hours for variations -Installer ("&amp;E98&amp;" hours)"</f>
        <v>Allowance for person- hours for variations -Installer (100 hours)</v>
      </c>
      <c r="D98" s="72" t="s">
        <v>396</v>
      </c>
      <c r="E98" s="72">
        <v>100</v>
      </c>
      <c r="F98" s="303"/>
      <c r="G98" s="122">
        <f t="shared" si="61"/>
        <v>0</v>
      </c>
      <c r="H98" s="120"/>
      <c r="I98" s="13"/>
      <c r="J98" s="235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7">
        <f t="shared" si="62"/>
        <v>0</v>
      </c>
      <c r="V98" s="238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7">
        <f t="shared" si="63"/>
        <v>0</v>
      </c>
      <c r="AH98" s="238"/>
      <c r="AI98" s="236"/>
      <c r="AJ98" s="236"/>
      <c r="AK98" s="236"/>
      <c r="AL98" s="236"/>
      <c r="AM98" s="236"/>
      <c r="AN98" s="236"/>
      <c r="AO98" s="236"/>
      <c r="AP98" s="236"/>
      <c r="AQ98" s="236"/>
      <c r="AR98" s="236"/>
      <c r="AS98" s="237">
        <f t="shared" si="64"/>
        <v>0</v>
      </c>
      <c r="AT98" s="238"/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  <c r="BE98" s="237">
        <f t="shared" si="65"/>
        <v>0</v>
      </c>
      <c r="BF98" s="238"/>
      <c r="BG98" s="236"/>
      <c r="BH98" s="236"/>
      <c r="BI98" s="236"/>
      <c r="BJ98" s="236"/>
      <c r="BK98" s="236"/>
      <c r="BL98" s="236"/>
      <c r="BM98" s="236"/>
      <c r="BN98" s="236"/>
      <c r="BO98" s="236"/>
      <c r="BP98" s="236"/>
      <c r="BQ98" s="237">
        <f t="shared" si="66"/>
        <v>0</v>
      </c>
      <c r="BR98" s="238"/>
      <c r="BS98" s="236"/>
      <c r="BT98" s="236"/>
      <c r="BU98" s="236"/>
      <c r="BV98" s="236"/>
      <c r="BW98" s="236"/>
      <c r="BX98" s="236"/>
      <c r="BY98" s="236"/>
      <c r="BZ98" s="236"/>
      <c r="CA98" s="236"/>
      <c r="CB98" s="236"/>
      <c r="CC98" s="237">
        <f t="shared" si="67"/>
        <v>0</v>
      </c>
    </row>
    <row r="99" spans="1:81">
      <c r="A99" s="141" t="s">
        <v>395</v>
      </c>
      <c r="B99" s="57" t="s">
        <v>184</v>
      </c>
      <c r="C99" s="58" t="str">
        <f>"Allowance for person- hours for variations -Labourer ("&amp;E99&amp;" hours)"</f>
        <v>Allowance for person- hours for variations -Labourer (100 hours)</v>
      </c>
      <c r="D99" s="72" t="s">
        <v>396</v>
      </c>
      <c r="E99" s="72">
        <v>100</v>
      </c>
      <c r="F99" s="303"/>
      <c r="G99" s="122">
        <f t="shared" si="61"/>
        <v>0</v>
      </c>
      <c r="H99" s="120"/>
      <c r="I99" s="13"/>
      <c r="J99" s="235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7">
        <f t="shared" si="62"/>
        <v>0</v>
      </c>
      <c r="V99" s="238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7">
        <f t="shared" si="63"/>
        <v>0</v>
      </c>
      <c r="AH99" s="238"/>
      <c r="AI99" s="236"/>
      <c r="AJ99" s="236"/>
      <c r="AK99" s="236"/>
      <c r="AL99" s="236"/>
      <c r="AM99" s="236"/>
      <c r="AN99" s="236"/>
      <c r="AO99" s="236"/>
      <c r="AP99" s="236"/>
      <c r="AQ99" s="236"/>
      <c r="AR99" s="236"/>
      <c r="AS99" s="237">
        <f t="shared" si="64"/>
        <v>0</v>
      </c>
      <c r="AT99" s="238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  <c r="BE99" s="237">
        <f t="shared" si="65"/>
        <v>0</v>
      </c>
      <c r="BF99" s="238"/>
      <c r="BG99" s="236"/>
      <c r="BH99" s="236"/>
      <c r="BI99" s="236"/>
      <c r="BJ99" s="236"/>
      <c r="BK99" s="236"/>
      <c r="BL99" s="236"/>
      <c r="BM99" s="236"/>
      <c r="BN99" s="236"/>
      <c r="BO99" s="236"/>
      <c r="BP99" s="236"/>
      <c r="BQ99" s="237">
        <f t="shared" si="66"/>
        <v>0</v>
      </c>
      <c r="BR99" s="238"/>
      <c r="BS99" s="236"/>
      <c r="BT99" s="236"/>
      <c r="BU99" s="236"/>
      <c r="BV99" s="236"/>
      <c r="BW99" s="236"/>
      <c r="BX99" s="236"/>
      <c r="BY99" s="236"/>
      <c r="BZ99" s="236"/>
      <c r="CA99" s="236"/>
      <c r="CB99" s="236"/>
      <c r="CC99" s="237">
        <f t="shared" si="67"/>
        <v>0</v>
      </c>
    </row>
    <row r="100" spans="1:81">
      <c r="A100" s="141" t="s">
        <v>395</v>
      </c>
      <c r="B100" s="57" t="s">
        <v>185</v>
      </c>
      <c r="C100" s="58" t="str">
        <f>"Allowance for person- hours for variations -Maintenance Technician ("&amp;E100&amp;" hours)"</f>
        <v>Allowance for person- hours for variations -Maintenance Technician (100 hours)</v>
      </c>
      <c r="D100" s="72" t="s">
        <v>396</v>
      </c>
      <c r="E100" s="72">
        <v>100</v>
      </c>
      <c r="F100" s="303"/>
      <c r="G100" s="122">
        <f t="shared" si="61"/>
        <v>0</v>
      </c>
      <c r="H100" s="120"/>
      <c r="I100" s="13"/>
      <c r="J100" s="235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7">
        <f t="shared" si="62"/>
        <v>0</v>
      </c>
      <c r="V100" s="238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7">
        <f t="shared" si="63"/>
        <v>0</v>
      </c>
      <c r="AH100" s="238"/>
      <c r="AI100" s="236"/>
      <c r="AJ100" s="236"/>
      <c r="AK100" s="236"/>
      <c r="AL100" s="236"/>
      <c r="AM100" s="236"/>
      <c r="AN100" s="236"/>
      <c r="AO100" s="236"/>
      <c r="AP100" s="236"/>
      <c r="AQ100" s="236"/>
      <c r="AR100" s="236"/>
      <c r="AS100" s="237">
        <f t="shared" si="64"/>
        <v>0</v>
      </c>
      <c r="AT100" s="238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  <c r="BE100" s="237">
        <f t="shared" si="65"/>
        <v>0</v>
      </c>
      <c r="BF100" s="238"/>
      <c r="BG100" s="236"/>
      <c r="BH100" s="236"/>
      <c r="BI100" s="236"/>
      <c r="BJ100" s="236"/>
      <c r="BK100" s="236"/>
      <c r="BL100" s="236"/>
      <c r="BM100" s="236"/>
      <c r="BN100" s="236"/>
      <c r="BO100" s="236"/>
      <c r="BP100" s="236"/>
      <c r="BQ100" s="237">
        <f t="shared" si="66"/>
        <v>0</v>
      </c>
      <c r="BR100" s="238"/>
      <c r="BS100" s="236"/>
      <c r="BT100" s="236"/>
      <c r="BU100" s="236"/>
      <c r="BV100" s="236"/>
      <c r="BW100" s="236"/>
      <c r="BX100" s="236"/>
      <c r="BY100" s="236"/>
      <c r="BZ100" s="236"/>
      <c r="CA100" s="236"/>
      <c r="CB100" s="236"/>
      <c r="CC100" s="237">
        <f t="shared" si="67"/>
        <v>0</v>
      </c>
    </row>
    <row r="101" spans="1:81">
      <c r="A101" s="141" t="s">
        <v>395</v>
      </c>
      <c r="B101" s="57" t="s">
        <v>186</v>
      </c>
      <c r="C101" s="58" t="str">
        <f>"Allowance for person- hours for variations -Trainer ("&amp;E101&amp;" hours)"</f>
        <v>Allowance for person- hours for variations -Trainer (100 hours)</v>
      </c>
      <c r="D101" s="72" t="s">
        <v>396</v>
      </c>
      <c r="E101" s="72">
        <v>100</v>
      </c>
      <c r="F101" s="303"/>
      <c r="G101" s="122">
        <f t="shared" si="61"/>
        <v>0</v>
      </c>
      <c r="H101" s="120"/>
      <c r="I101" s="13"/>
      <c r="J101" s="235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7">
        <f t="shared" si="62"/>
        <v>0</v>
      </c>
      <c r="V101" s="238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7">
        <f t="shared" si="63"/>
        <v>0</v>
      </c>
      <c r="AH101" s="238"/>
      <c r="AI101" s="236"/>
      <c r="AJ101" s="236"/>
      <c r="AK101" s="236"/>
      <c r="AL101" s="236"/>
      <c r="AM101" s="236"/>
      <c r="AN101" s="236"/>
      <c r="AO101" s="236"/>
      <c r="AP101" s="236"/>
      <c r="AQ101" s="236"/>
      <c r="AR101" s="236"/>
      <c r="AS101" s="237">
        <f t="shared" si="64"/>
        <v>0</v>
      </c>
      <c r="AT101" s="238"/>
      <c r="AU101" s="236"/>
      <c r="AV101" s="236"/>
      <c r="AW101" s="236"/>
      <c r="AX101" s="236"/>
      <c r="AY101" s="236"/>
      <c r="AZ101" s="236"/>
      <c r="BA101" s="236"/>
      <c r="BB101" s="236"/>
      <c r="BC101" s="236"/>
      <c r="BD101" s="236"/>
      <c r="BE101" s="237">
        <f t="shared" si="65"/>
        <v>0</v>
      </c>
      <c r="BF101" s="238"/>
      <c r="BG101" s="236"/>
      <c r="BH101" s="236"/>
      <c r="BI101" s="236"/>
      <c r="BJ101" s="236"/>
      <c r="BK101" s="236"/>
      <c r="BL101" s="236"/>
      <c r="BM101" s="236"/>
      <c r="BN101" s="236"/>
      <c r="BO101" s="236"/>
      <c r="BP101" s="236"/>
      <c r="BQ101" s="237">
        <f t="shared" si="66"/>
        <v>0</v>
      </c>
      <c r="BR101" s="238"/>
      <c r="BS101" s="236"/>
      <c r="BT101" s="236"/>
      <c r="BU101" s="236"/>
      <c r="BV101" s="236"/>
      <c r="BW101" s="236"/>
      <c r="BX101" s="236"/>
      <c r="BY101" s="236"/>
      <c r="BZ101" s="236"/>
      <c r="CA101" s="236"/>
      <c r="CB101" s="236"/>
      <c r="CC101" s="237">
        <f t="shared" si="67"/>
        <v>0</v>
      </c>
    </row>
    <row r="102" spans="1:81">
      <c r="A102" s="141" t="s">
        <v>395</v>
      </c>
      <c r="B102" s="57" t="s">
        <v>187</v>
      </c>
      <c r="C102" s="58" t="str">
        <f>"Allowance for person- hours for variations -QA Manager ("&amp;E102&amp;" hours)"</f>
        <v>Allowance for person- hours for variations -QA Manager (100 hours)</v>
      </c>
      <c r="D102" s="72" t="s">
        <v>396</v>
      </c>
      <c r="E102" s="72">
        <v>100</v>
      </c>
      <c r="F102" s="303"/>
      <c r="G102" s="122">
        <f t="shared" si="61"/>
        <v>0</v>
      </c>
      <c r="H102" s="120"/>
      <c r="I102" s="13"/>
      <c r="J102" s="235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7">
        <f t="shared" si="62"/>
        <v>0</v>
      </c>
      <c r="V102" s="238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7">
        <f t="shared" si="63"/>
        <v>0</v>
      </c>
      <c r="AH102" s="238"/>
      <c r="AI102" s="236"/>
      <c r="AJ102" s="236"/>
      <c r="AK102" s="236"/>
      <c r="AL102" s="236"/>
      <c r="AM102" s="236"/>
      <c r="AN102" s="236"/>
      <c r="AO102" s="236"/>
      <c r="AP102" s="236"/>
      <c r="AQ102" s="236"/>
      <c r="AR102" s="236"/>
      <c r="AS102" s="237">
        <f t="shared" si="64"/>
        <v>0</v>
      </c>
      <c r="AT102" s="238"/>
      <c r="AU102" s="236"/>
      <c r="AV102" s="236"/>
      <c r="AW102" s="236"/>
      <c r="AX102" s="236"/>
      <c r="AY102" s="236"/>
      <c r="AZ102" s="236"/>
      <c r="BA102" s="236"/>
      <c r="BB102" s="236"/>
      <c r="BC102" s="236"/>
      <c r="BD102" s="236"/>
      <c r="BE102" s="237">
        <f t="shared" si="65"/>
        <v>0</v>
      </c>
      <c r="BF102" s="238"/>
      <c r="BG102" s="236"/>
      <c r="BH102" s="236"/>
      <c r="BI102" s="236"/>
      <c r="BJ102" s="236"/>
      <c r="BK102" s="236"/>
      <c r="BL102" s="236"/>
      <c r="BM102" s="236"/>
      <c r="BN102" s="236"/>
      <c r="BO102" s="236"/>
      <c r="BP102" s="236"/>
      <c r="BQ102" s="237">
        <f t="shared" si="66"/>
        <v>0</v>
      </c>
      <c r="BR102" s="238"/>
      <c r="BS102" s="236"/>
      <c r="BT102" s="236"/>
      <c r="BU102" s="236"/>
      <c r="BV102" s="236"/>
      <c r="BW102" s="236"/>
      <c r="BX102" s="236"/>
      <c r="BY102" s="236"/>
      <c r="BZ102" s="236"/>
      <c r="CA102" s="236"/>
      <c r="CB102" s="236"/>
      <c r="CC102" s="237">
        <f t="shared" si="67"/>
        <v>0</v>
      </c>
    </row>
    <row r="103" spans="1:81">
      <c r="A103" s="141" t="s">
        <v>395</v>
      </c>
      <c r="B103" s="57" t="s">
        <v>188</v>
      </c>
      <c r="C103" s="58" t="str">
        <f>"Allowance for person- hours for variations -Testers ("&amp;E103&amp;" hours)"</f>
        <v>Allowance for person- hours for variations -Testers (100 hours)</v>
      </c>
      <c r="D103" s="72" t="s">
        <v>396</v>
      </c>
      <c r="E103" s="72">
        <v>100</v>
      </c>
      <c r="F103" s="303"/>
      <c r="G103" s="122">
        <f t="shared" si="61"/>
        <v>0</v>
      </c>
      <c r="H103" s="120"/>
      <c r="I103" s="13"/>
      <c r="J103" s="235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7">
        <f t="shared" si="62"/>
        <v>0</v>
      </c>
      <c r="V103" s="238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7">
        <f t="shared" si="63"/>
        <v>0</v>
      </c>
      <c r="AH103" s="238"/>
      <c r="AI103" s="236"/>
      <c r="AJ103" s="236"/>
      <c r="AK103" s="236"/>
      <c r="AL103" s="236"/>
      <c r="AM103" s="236"/>
      <c r="AN103" s="236"/>
      <c r="AO103" s="236"/>
      <c r="AP103" s="236"/>
      <c r="AQ103" s="236"/>
      <c r="AR103" s="236"/>
      <c r="AS103" s="237">
        <f t="shared" si="64"/>
        <v>0</v>
      </c>
      <c r="AT103" s="238"/>
      <c r="AU103" s="236"/>
      <c r="AV103" s="236"/>
      <c r="AW103" s="236"/>
      <c r="AX103" s="236"/>
      <c r="AY103" s="236"/>
      <c r="AZ103" s="236"/>
      <c r="BA103" s="236"/>
      <c r="BB103" s="236"/>
      <c r="BC103" s="236"/>
      <c r="BD103" s="236"/>
      <c r="BE103" s="237">
        <f t="shared" si="65"/>
        <v>0</v>
      </c>
      <c r="BF103" s="238"/>
      <c r="BG103" s="236"/>
      <c r="BH103" s="236"/>
      <c r="BI103" s="236"/>
      <c r="BJ103" s="236"/>
      <c r="BK103" s="236"/>
      <c r="BL103" s="236"/>
      <c r="BM103" s="236"/>
      <c r="BN103" s="236"/>
      <c r="BO103" s="236"/>
      <c r="BP103" s="236"/>
      <c r="BQ103" s="237">
        <f t="shared" si="66"/>
        <v>0</v>
      </c>
      <c r="BR103" s="238"/>
      <c r="BS103" s="236"/>
      <c r="BT103" s="236"/>
      <c r="BU103" s="236"/>
      <c r="BV103" s="236"/>
      <c r="BW103" s="236"/>
      <c r="BX103" s="236"/>
      <c r="BY103" s="236"/>
      <c r="BZ103" s="236"/>
      <c r="CA103" s="236"/>
      <c r="CB103" s="236"/>
      <c r="CC103" s="237">
        <f t="shared" si="67"/>
        <v>0</v>
      </c>
    </row>
    <row r="104" spans="1:81">
      <c r="A104" s="249"/>
      <c r="B104" s="64" t="s">
        <v>189</v>
      </c>
      <c r="C104" s="312" t="s">
        <v>190</v>
      </c>
      <c r="D104" s="173"/>
      <c r="E104" s="173"/>
      <c r="F104" s="230"/>
      <c r="G104" s="122"/>
      <c r="H104" s="120"/>
      <c r="I104" s="13"/>
      <c r="J104" s="235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7"/>
      <c r="V104" s="238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7"/>
      <c r="AH104" s="238"/>
      <c r="AI104" s="236"/>
      <c r="AJ104" s="236"/>
      <c r="AK104" s="236"/>
      <c r="AL104" s="236"/>
      <c r="AM104" s="236"/>
      <c r="AN104" s="236"/>
      <c r="AO104" s="236"/>
      <c r="AP104" s="236"/>
      <c r="AQ104" s="236"/>
      <c r="AR104" s="236"/>
      <c r="AS104" s="237"/>
      <c r="AT104" s="238"/>
      <c r="AU104" s="236"/>
      <c r="AV104" s="236"/>
      <c r="AW104" s="236"/>
      <c r="AX104" s="236"/>
      <c r="AY104" s="236"/>
      <c r="AZ104" s="236"/>
      <c r="BA104" s="236"/>
      <c r="BB104" s="236"/>
      <c r="BC104" s="236"/>
      <c r="BD104" s="236"/>
      <c r="BE104" s="237"/>
      <c r="BF104" s="238"/>
      <c r="BG104" s="236"/>
      <c r="BH104" s="236"/>
      <c r="BI104" s="236"/>
      <c r="BJ104" s="236"/>
      <c r="BK104" s="236"/>
      <c r="BL104" s="236"/>
      <c r="BM104" s="236"/>
      <c r="BN104" s="236"/>
      <c r="BO104" s="236"/>
      <c r="BP104" s="236"/>
      <c r="BQ104" s="237"/>
      <c r="BR104" s="238"/>
      <c r="BS104" s="236"/>
      <c r="BT104" s="236"/>
      <c r="BU104" s="236"/>
      <c r="BV104" s="236"/>
      <c r="BW104" s="236"/>
      <c r="BX104" s="236"/>
      <c r="BY104" s="236"/>
      <c r="BZ104" s="236"/>
      <c r="CA104" s="236"/>
      <c r="CB104" s="236"/>
      <c r="CC104" s="237"/>
    </row>
    <row r="105" spans="1:81" ht="30">
      <c r="A105" s="249"/>
      <c r="B105" s="57" t="s">
        <v>191</v>
      </c>
      <c r="C105" s="58" t="s">
        <v>192</v>
      </c>
      <c r="D105" s="72" t="s">
        <v>128</v>
      </c>
      <c r="E105" s="72">
        <v>1</v>
      </c>
      <c r="F105" s="303"/>
      <c r="G105" s="122">
        <f>+E105*F105</f>
        <v>0</v>
      </c>
      <c r="H105" s="120"/>
      <c r="I105" s="13"/>
      <c r="J105" s="235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7">
        <f>G105/2.5</f>
        <v>0</v>
      </c>
      <c r="V105" s="238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7">
        <f>G105/2.5</f>
        <v>0</v>
      </c>
      <c r="AH105" s="238"/>
      <c r="AI105" s="236"/>
      <c r="AJ105" s="236"/>
      <c r="AK105" s="236"/>
      <c r="AL105" s="236"/>
      <c r="AM105" s="236">
        <f>G105-SUM(J105:AL105)</f>
        <v>0</v>
      </c>
      <c r="AN105" s="236"/>
      <c r="AO105" s="236"/>
      <c r="AP105" s="236"/>
      <c r="AQ105" s="236"/>
      <c r="AR105" s="236"/>
      <c r="AS105" s="237"/>
      <c r="AT105" s="238"/>
      <c r="AU105" s="236"/>
      <c r="AV105" s="236"/>
      <c r="AW105" s="236"/>
      <c r="AX105" s="236"/>
      <c r="AY105" s="236"/>
      <c r="AZ105" s="236"/>
      <c r="BA105" s="236"/>
      <c r="BB105" s="236"/>
      <c r="BC105" s="236"/>
      <c r="BD105" s="236"/>
      <c r="BE105" s="237"/>
      <c r="BF105" s="238"/>
      <c r="BG105" s="236"/>
      <c r="BH105" s="236"/>
      <c r="BI105" s="236"/>
      <c r="BJ105" s="236"/>
      <c r="BK105" s="236"/>
      <c r="BL105" s="236"/>
      <c r="BM105" s="236"/>
      <c r="BN105" s="236"/>
      <c r="BO105" s="236"/>
      <c r="BP105" s="236"/>
      <c r="BQ105" s="237"/>
      <c r="BR105" s="238"/>
      <c r="BS105" s="236"/>
      <c r="BT105" s="236"/>
      <c r="BU105" s="236"/>
      <c r="BV105" s="236"/>
      <c r="BW105" s="236"/>
      <c r="BX105" s="236"/>
      <c r="BY105" s="236"/>
      <c r="BZ105" s="236"/>
      <c r="CA105" s="236"/>
      <c r="CB105" s="236"/>
      <c r="CC105" s="237">
        <f t="shared" si="67"/>
        <v>0</v>
      </c>
    </row>
    <row r="106" spans="1:81">
      <c r="A106" s="249"/>
      <c r="B106" s="57" t="s">
        <v>193</v>
      </c>
      <c r="C106" s="58" t="s">
        <v>194</v>
      </c>
      <c r="D106" s="72" t="s">
        <v>128</v>
      </c>
      <c r="E106" s="72">
        <v>1</v>
      </c>
      <c r="F106" s="303"/>
      <c r="G106" s="122">
        <f>+E106*F106</f>
        <v>0</v>
      </c>
      <c r="H106" s="120"/>
      <c r="I106" s="13"/>
      <c r="J106" s="235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7">
        <f>G106/2.5</f>
        <v>0</v>
      </c>
      <c r="V106" s="238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7">
        <f>G106/2.5</f>
        <v>0</v>
      </c>
      <c r="AH106" s="238"/>
      <c r="AI106" s="236"/>
      <c r="AJ106" s="236"/>
      <c r="AK106" s="236"/>
      <c r="AL106" s="236"/>
      <c r="AM106" s="236">
        <f>G106-SUM(J106:AL106)</f>
        <v>0</v>
      </c>
      <c r="AN106" s="236"/>
      <c r="AO106" s="236"/>
      <c r="AP106" s="236"/>
      <c r="AQ106" s="236"/>
      <c r="AR106" s="236"/>
      <c r="AS106" s="237"/>
      <c r="AT106" s="238"/>
      <c r="AU106" s="236"/>
      <c r="AV106" s="236"/>
      <c r="AW106" s="236"/>
      <c r="AX106" s="236"/>
      <c r="AY106" s="236"/>
      <c r="AZ106" s="236"/>
      <c r="BA106" s="236"/>
      <c r="BB106" s="236"/>
      <c r="BC106" s="236"/>
      <c r="BD106" s="236"/>
      <c r="BE106" s="237"/>
      <c r="BF106" s="238"/>
      <c r="BG106" s="236"/>
      <c r="BH106" s="236"/>
      <c r="BI106" s="236"/>
      <c r="BJ106" s="236"/>
      <c r="BK106" s="236"/>
      <c r="BL106" s="236"/>
      <c r="BM106" s="236"/>
      <c r="BN106" s="236"/>
      <c r="BO106" s="236"/>
      <c r="BP106" s="236"/>
      <c r="BQ106" s="237"/>
      <c r="BR106" s="238"/>
      <c r="BS106" s="236"/>
      <c r="BT106" s="236"/>
      <c r="BU106" s="236"/>
      <c r="BV106" s="236"/>
      <c r="BW106" s="236"/>
      <c r="BX106" s="236"/>
      <c r="BY106" s="236"/>
      <c r="BZ106" s="236"/>
      <c r="CA106" s="236"/>
      <c r="CB106" s="236"/>
      <c r="CC106" s="237">
        <f t="shared" si="67"/>
        <v>0</v>
      </c>
    </row>
    <row r="107" spans="1:81">
      <c r="A107" s="249"/>
      <c r="B107" s="57" t="s">
        <v>195</v>
      </c>
      <c r="C107" s="58" t="s">
        <v>196</v>
      </c>
      <c r="D107" s="72" t="s">
        <v>128</v>
      </c>
      <c r="E107" s="72">
        <v>1</v>
      </c>
      <c r="F107" s="303"/>
      <c r="G107" s="122">
        <f>+E107*F107</f>
        <v>0</v>
      </c>
      <c r="H107" s="120"/>
      <c r="I107" s="13"/>
      <c r="J107" s="235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7">
        <f>G107/2.5</f>
        <v>0</v>
      </c>
      <c r="V107" s="238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7">
        <f>G107/2.5</f>
        <v>0</v>
      </c>
      <c r="AH107" s="238"/>
      <c r="AI107" s="236"/>
      <c r="AJ107" s="236"/>
      <c r="AK107" s="236"/>
      <c r="AL107" s="236"/>
      <c r="AM107" s="236">
        <f>G107-SUM(J107:AL107)</f>
        <v>0</v>
      </c>
      <c r="AN107" s="236"/>
      <c r="AO107" s="236"/>
      <c r="AP107" s="236"/>
      <c r="AQ107" s="236"/>
      <c r="AR107" s="236"/>
      <c r="AS107" s="237"/>
      <c r="AT107" s="238"/>
      <c r="AU107" s="236"/>
      <c r="AV107" s="236"/>
      <c r="AW107" s="236"/>
      <c r="AX107" s="236"/>
      <c r="AY107" s="236"/>
      <c r="AZ107" s="236"/>
      <c r="BA107" s="236"/>
      <c r="BB107" s="236"/>
      <c r="BC107" s="236"/>
      <c r="BD107" s="236"/>
      <c r="BE107" s="237"/>
      <c r="BF107" s="238"/>
      <c r="BG107" s="236"/>
      <c r="BH107" s="236"/>
      <c r="BI107" s="236"/>
      <c r="BJ107" s="236"/>
      <c r="BK107" s="236"/>
      <c r="BL107" s="236"/>
      <c r="BM107" s="236"/>
      <c r="BN107" s="236"/>
      <c r="BO107" s="236"/>
      <c r="BP107" s="236"/>
      <c r="BQ107" s="237"/>
      <c r="BR107" s="238"/>
      <c r="BS107" s="236"/>
      <c r="BT107" s="236"/>
      <c r="BU107" s="236"/>
      <c r="BV107" s="236"/>
      <c r="BW107" s="236"/>
      <c r="BX107" s="236"/>
      <c r="BY107" s="236"/>
      <c r="BZ107" s="236"/>
      <c r="CA107" s="236"/>
      <c r="CB107" s="236"/>
      <c r="CC107" s="237">
        <f t="shared" si="67"/>
        <v>0</v>
      </c>
    </row>
    <row r="108" spans="1:81">
      <c r="A108" s="249"/>
      <c r="B108" s="57" t="s">
        <v>197</v>
      </c>
      <c r="C108" s="58" t="s">
        <v>198</v>
      </c>
      <c r="D108" s="72" t="s">
        <v>128</v>
      </c>
      <c r="E108" s="72">
        <v>1</v>
      </c>
      <c r="F108" s="303"/>
      <c r="G108" s="122">
        <f>+E108*F108</f>
        <v>0</v>
      </c>
      <c r="H108" s="120"/>
      <c r="I108" s="13"/>
      <c r="J108" s="235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7">
        <f>G108/2.5</f>
        <v>0</v>
      </c>
      <c r="V108" s="238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7">
        <f>G108/2.5</f>
        <v>0</v>
      </c>
      <c r="AH108" s="238"/>
      <c r="AI108" s="236"/>
      <c r="AJ108" s="236"/>
      <c r="AK108" s="236"/>
      <c r="AL108" s="236"/>
      <c r="AM108" s="236">
        <f>G108-SUM(J108:AL108)</f>
        <v>0</v>
      </c>
      <c r="AN108" s="236"/>
      <c r="AO108" s="236"/>
      <c r="AP108" s="236"/>
      <c r="AQ108" s="236"/>
      <c r="AR108" s="236"/>
      <c r="AS108" s="237"/>
      <c r="AT108" s="238"/>
      <c r="AU108" s="236"/>
      <c r="AV108" s="236"/>
      <c r="AW108" s="236"/>
      <c r="AX108" s="236"/>
      <c r="AY108" s="236"/>
      <c r="AZ108" s="236"/>
      <c r="BA108" s="236"/>
      <c r="BB108" s="236"/>
      <c r="BC108" s="236"/>
      <c r="BD108" s="236"/>
      <c r="BE108" s="237"/>
      <c r="BF108" s="238"/>
      <c r="BG108" s="236"/>
      <c r="BH108" s="236"/>
      <c r="BI108" s="236"/>
      <c r="BJ108" s="236"/>
      <c r="BK108" s="236"/>
      <c r="BL108" s="236"/>
      <c r="BM108" s="236"/>
      <c r="BN108" s="236"/>
      <c r="BO108" s="236"/>
      <c r="BP108" s="236"/>
      <c r="BQ108" s="237"/>
      <c r="BR108" s="238"/>
      <c r="BS108" s="236"/>
      <c r="BT108" s="236"/>
      <c r="BU108" s="236"/>
      <c r="BV108" s="236"/>
      <c r="BW108" s="236"/>
      <c r="BX108" s="236"/>
      <c r="BY108" s="236"/>
      <c r="BZ108" s="236"/>
      <c r="CA108" s="236"/>
      <c r="CB108" s="236"/>
      <c r="CC108" s="237">
        <f t="shared" si="67"/>
        <v>0</v>
      </c>
    </row>
    <row r="109" spans="1:81" ht="29" customHeight="1">
      <c r="A109" s="249"/>
      <c r="B109" s="57" t="s">
        <v>199</v>
      </c>
      <c r="C109" s="58" t="s">
        <v>200</v>
      </c>
      <c r="D109" s="72" t="s">
        <v>128</v>
      </c>
      <c r="E109" s="72">
        <v>1</v>
      </c>
      <c r="F109" s="303"/>
      <c r="G109" s="122">
        <f>+E109*F109</f>
        <v>0</v>
      </c>
      <c r="H109" s="120"/>
      <c r="I109" s="13"/>
      <c r="J109" s="235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7">
        <f>G109/2.5</f>
        <v>0</v>
      </c>
      <c r="V109" s="238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7">
        <f>G109/2.5</f>
        <v>0</v>
      </c>
      <c r="AH109" s="238"/>
      <c r="AI109" s="236"/>
      <c r="AJ109" s="236"/>
      <c r="AK109" s="236"/>
      <c r="AL109" s="236"/>
      <c r="AM109" s="236">
        <f>G109-SUM(J109:AL109)</f>
        <v>0</v>
      </c>
      <c r="AN109" s="236"/>
      <c r="AO109" s="236"/>
      <c r="AP109" s="236"/>
      <c r="AQ109" s="236"/>
      <c r="AR109" s="236"/>
      <c r="AS109" s="237"/>
      <c r="AT109" s="238"/>
      <c r="AU109" s="236"/>
      <c r="AV109" s="236"/>
      <c r="AW109" s="236"/>
      <c r="AX109" s="236"/>
      <c r="AY109" s="236"/>
      <c r="AZ109" s="236"/>
      <c r="BA109" s="236"/>
      <c r="BB109" s="236"/>
      <c r="BC109" s="236"/>
      <c r="BD109" s="236"/>
      <c r="BE109" s="237"/>
      <c r="BF109" s="238"/>
      <c r="BG109" s="236"/>
      <c r="BH109" s="236"/>
      <c r="BI109" s="236"/>
      <c r="BJ109" s="236"/>
      <c r="BK109" s="236"/>
      <c r="BL109" s="236"/>
      <c r="BM109" s="236"/>
      <c r="BN109" s="236"/>
      <c r="BO109" s="236"/>
      <c r="BP109" s="236"/>
      <c r="BQ109" s="237"/>
      <c r="BR109" s="238"/>
      <c r="BS109" s="236"/>
      <c r="BT109" s="236"/>
      <c r="BU109" s="236"/>
      <c r="BV109" s="236"/>
      <c r="BW109" s="236"/>
      <c r="BX109" s="236"/>
      <c r="BY109" s="236"/>
      <c r="BZ109" s="236"/>
      <c r="CA109" s="236"/>
      <c r="CB109" s="236"/>
      <c r="CC109" s="237">
        <f t="shared" si="67"/>
        <v>0</v>
      </c>
    </row>
    <row r="110" spans="1:81" ht="29" customHeight="1">
      <c r="A110" s="249"/>
      <c r="B110" s="64" t="s">
        <v>201</v>
      </c>
      <c r="C110" s="312" t="s">
        <v>202</v>
      </c>
      <c r="D110" s="72"/>
      <c r="E110" s="72"/>
      <c r="F110" s="230"/>
      <c r="G110" s="122"/>
      <c r="H110" s="120"/>
      <c r="I110" s="13"/>
      <c r="J110" s="235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7"/>
      <c r="V110" s="238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7"/>
      <c r="AH110" s="238"/>
      <c r="AI110" s="236"/>
      <c r="AJ110" s="236"/>
      <c r="AK110" s="236"/>
      <c r="AL110" s="236"/>
      <c r="AM110" s="236"/>
      <c r="AN110" s="236"/>
      <c r="AO110" s="236"/>
      <c r="AP110" s="236"/>
      <c r="AQ110" s="236"/>
      <c r="AR110" s="236"/>
      <c r="AS110" s="237"/>
      <c r="AT110" s="238"/>
      <c r="AU110" s="236"/>
      <c r="AV110" s="236"/>
      <c r="AW110" s="236"/>
      <c r="AX110" s="236"/>
      <c r="AY110" s="236"/>
      <c r="AZ110" s="236"/>
      <c r="BA110" s="236"/>
      <c r="BB110" s="236"/>
      <c r="BC110" s="236"/>
      <c r="BD110" s="236"/>
      <c r="BE110" s="237"/>
      <c r="BF110" s="238"/>
      <c r="BG110" s="236"/>
      <c r="BH110" s="236"/>
      <c r="BI110" s="236"/>
      <c r="BJ110" s="236"/>
      <c r="BK110" s="236"/>
      <c r="BL110" s="236"/>
      <c r="BM110" s="236"/>
      <c r="BN110" s="236"/>
      <c r="BO110" s="236"/>
      <c r="BP110" s="236"/>
      <c r="BQ110" s="237"/>
      <c r="BR110" s="238"/>
      <c r="BS110" s="236"/>
      <c r="BT110" s="236"/>
      <c r="BU110" s="236"/>
      <c r="BV110" s="236"/>
      <c r="BW110" s="236"/>
      <c r="BX110" s="236"/>
      <c r="BY110" s="236"/>
      <c r="BZ110" s="236"/>
      <c r="CA110" s="236"/>
      <c r="CB110" s="236"/>
      <c r="CC110" s="237"/>
    </row>
    <row r="111" spans="1:81" ht="30">
      <c r="A111" s="249"/>
      <c r="B111" s="57" t="s">
        <v>203</v>
      </c>
      <c r="C111" s="58" t="s">
        <v>204</v>
      </c>
      <c r="D111" s="72" t="s">
        <v>128</v>
      </c>
      <c r="E111" s="72">
        <v>1</v>
      </c>
      <c r="F111" s="303"/>
      <c r="G111" s="122">
        <f>+E111*F111</f>
        <v>0</v>
      </c>
      <c r="H111" s="120"/>
      <c r="I111" s="13"/>
      <c r="J111" s="235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7">
        <f>G111/2.5</f>
        <v>0</v>
      </c>
      <c r="V111" s="238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7">
        <f>G111/2.5</f>
        <v>0</v>
      </c>
      <c r="AH111" s="238"/>
      <c r="AI111" s="236"/>
      <c r="AJ111" s="236"/>
      <c r="AK111" s="236"/>
      <c r="AL111" s="236"/>
      <c r="AM111" s="236">
        <f>G111-SUM(J111:AL111)</f>
        <v>0</v>
      </c>
      <c r="AN111" s="236"/>
      <c r="AO111" s="236"/>
      <c r="AP111" s="236"/>
      <c r="AQ111" s="236"/>
      <c r="AR111" s="236"/>
      <c r="AS111" s="237"/>
      <c r="AT111" s="238"/>
      <c r="AU111" s="236"/>
      <c r="AV111" s="236"/>
      <c r="AW111" s="236"/>
      <c r="AX111" s="236"/>
      <c r="AY111" s="236"/>
      <c r="AZ111" s="236"/>
      <c r="BA111" s="236"/>
      <c r="BB111" s="236"/>
      <c r="BC111" s="236"/>
      <c r="BD111" s="236"/>
      <c r="BE111" s="237"/>
      <c r="BF111" s="238"/>
      <c r="BG111" s="236"/>
      <c r="BH111" s="236"/>
      <c r="BI111" s="236"/>
      <c r="BJ111" s="236"/>
      <c r="BK111" s="236"/>
      <c r="BL111" s="236"/>
      <c r="BM111" s="236"/>
      <c r="BN111" s="236"/>
      <c r="BO111" s="236"/>
      <c r="BP111" s="236"/>
      <c r="BQ111" s="237"/>
      <c r="BR111" s="238"/>
      <c r="BS111" s="236"/>
      <c r="BT111" s="236"/>
      <c r="BU111" s="236"/>
      <c r="BV111" s="236"/>
      <c r="BW111" s="236"/>
      <c r="BX111" s="236"/>
      <c r="BY111" s="236"/>
      <c r="BZ111" s="236"/>
      <c r="CA111" s="236"/>
      <c r="CB111" s="236"/>
      <c r="CC111" s="237">
        <f t="shared" si="67"/>
        <v>0</v>
      </c>
    </row>
    <row r="112" spans="1:81">
      <c r="A112" s="249"/>
      <c r="B112" s="57" t="s">
        <v>205</v>
      </c>
      <c r="C112" s="58" t="s">
        <v>194</v>
      </c>
      <c r="D112" s="72" t="s">
        <v>128</v>
      </c>
      <c r="E112" s="72">
        <v>1</v>
      </c>
      <c r="F112" s="303"/>
      <c r="G112" s="122">
        <f>+E112*F112</f>
        <v>0</v>
      </c>
      <c r="H112" s="120"/>
      <c r="I112" s="13"/>
      <c r="J112" s="235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7">
        <f>G112/2.5</f>
        <v>0</v>
      </c>
      <c r="V112" s="238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7">
        <f>G112/2.5</f>
        <v>0</v>
      </c>
      <c r="AH112" s="238"/>
      <c r="AI112" s="236"/>
      <c r="AJ112" s="236"/>
      <c r="AK112" s="236"/>
      <c r="AL112" s="236"/>
      <c r="AM112" s="236">
        <f>G112-SUM(J112:AL112)</f>
        <v>0</v>
      </c>
      <c r="AN112" s="236"/>
      <c r="AO112" s="236"/>
      <c r="AP112" s="236"/>
      <c r="AQ112" s="236"/>
      <c r="AR112" s="236"/>
      <c r="AS112" s="237"/>
      <c r="AT112" s="238"/>
      <c r="AU112" s="236"/>
      <c r="AV112" s="236"/>
      <c r="AW112" s="236"/>
      <c r="AX112" s="236"/>
      <c r="AY112" s="236"/>
      <c r="AZ112" s="236"/>
      <c r="BA112" s="236"/>
      <c r="BB112" s="236"/>
      <c r="BC112" s="236"/>
      <c r="BD112" s="236"/>
      <c r="BE112" s="237"/>
      <c r="BF112" s="238"/>
      <c r="BG112" s="236"/>
      <c r="BH112" s="236"/>
      <c r="BI112" s="236"/>
      <c r="BJ112" s="236"/>
      <c r="BK112" s="236"/>
      <c r="BL112" s="236"/>
      <c r="BM112" s="236"/>
      <c r="BN112" s="236"/>
      <c r="BO112" s="236"/>
      <c r="BP112" s="236"/>
      <c r="BQ112" s="237"/>
      <c r="BR112" s="238"/>
      <c r="BS112" s="236"/>
      <c r="BT112" s="236"/>
      <c r="BU112" s="236"/>
      <c r="BV112" s="236"/>
      <c r="BW112" s="236"/>
      <c r="BX112" s="236"/>
      <c r="BY112" s="236"/>
      <c r="BZ112" s="236"/>
      <c r="CA112" s="236"/>
      <c r="CB112" s="236"/>
      <c r="CC112" s="237">
        <f t="shared" si="67"/>
        <v>0</v>
      </c>
    </row>
    <row r="113" spans="1:81">
      <c r="A113" s="249"/>
      <c r="B113" s="57" t="s">
        <v>206</v>
      </c>
      <c r="C113" s="58" t="s">
        <v>196</v>
      </c>
      <c r="D113" s="72" t="s">
        <v>128</v>
      </c>
      <c r="E113" s="72">
        <v>1</v>
      </c>
      <c r="F113" s="303"/>
      <c r="G113" s="122">
        <f>+E113*F113</f>
        <v>0</v>
      </c>
      <c r="H113" s="120"/>
      <c r="I113" s="13"/>
      <c r="J113" s="235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7">
        <f>G113/2.5</f>
        <v>0</v>
      </c>
      <c r="V113" s="238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7">
        <f>G113/2.5</f>
        <v>0</v>
      </c>
      <c r="AH113" s="238"/>
      <c r="AI113" s="236"/>
      <c r="AJ113" s="236"/>
      <c r="AK113" s="236"/>
      <c r="AL113" s="236"/>
      <c r="AM113" s="236">
        <f>G113-SUM(J113:AL113)</f>
        <v>0</v>
      </c>
      <c r="AN113" s="236"/>
      <c r="AO113" s="236"/>
      <c r="AP113" s="236"/>
      <c r="AQ113" s="236"/>
      <c r="AR113" s="236"/>
      <c r="AS113" s="237"/>
      <c r="AT113" s="238"/>
      <c r="AU113" s="236"/>
      <c r="AV113" s="236"/>
      <c r="AW113" s="236"/>
      <c r="AX113" s="236"/>
      <c r="AY113" s="236"/>
      <c r="AZ113" s="236"/>
      <c r="BA113" s="236"/>
      <c r="BB113" s="236"/>
      <c r="BC113" s="236"/>
      <c r="BD113" s="236"/>
      <c r="BE113" s="237"/>
      <c r="BF113" s="238"/>
      <c r="BG113" s="236"/>
      <c r="BH113" s="236"/>
      <c r="BI113" s="236"/>
      <c r="BJ113" s="236"/>
      <c r="BK113" s="236"/>
      <c r="BL113" s="236"/>
      <c r="BM113" s="236"/>
      <c r="BN113" s="236"/>
      <c r="BO113" s="236"/>
      <c r="BP113" s="236"/>
      <c r="BQ113" s="237"/>
      <c r="BR113" s="238"/>
      <c r="BS113" s="236"/>
      <c r="BT113" s="236"/>
      <c r="BU113" s="236"/>
      <c r="BV113" s="236"/>
      <c r="BW113" s="236"/>
      <c r="BX113" s="236"/>
      <c r="BY113" s="236"/>
      <c r="BZ113" s="236"/>
      <c r="CA113" s="236"/>
      <c r="CB113" s="236"/>
      <c r="CC113" s="237">
        <f t="shared" si="67"/>
        <v>0</v>
      </c>
    </row>
    <row r="114" spans="1:81">
      <c r="A114" s="249"/>
      <c r="B114" s="57" t="s">
        <v>207</v>
      </c>
      <c r="C114" s="58" t="s">
        <v>198</v>
      </c>
      <c r="D114" s="72" t="s">
        <v>128</v>
      </c>
      <c r="E114" s="72">
        <v>1</v>
      </c>
      <c r="F114" s="303"/>
      <c r="G114" s="122">
        <f>+E114*F114</f>
        <v>0</v>
      </c>
      <c r="H114" s="120"/>
      <c r="I114" s="13"/>
      <c r="J114" s="235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7">
        <f>G114/2.5</f>
        <v>0</v>
      </c>
      <c r="V114" s="238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7">
        <f>G114/2.5</f>
        <v>0</v>
      </c>
      <c r="AH114" s="238"/>
      <c r="AI114" s="236"/>
      <c r="AJ114" s="236"/>
      <c r="AK114" s="236"/>
      <c r="AL114" s="236"/>
      <c r="AM114" s="236">
        <f>G114-SUM(J114:AL114)</f>
        <v>0</v>
      </c>
      <c r="AN114" s="236"/>
      <c r="AO114" s="236"/>
      <c r="AP114" s="236"/>
      <c r="AQ114" s="236"/>
      <c r="AR114" s="236"/>
      <c r="AS114" s="237"/>
      <c r="AT114" s="238"/>
      <c r="AU114" s="236"/>
      <c r="AV114" s="236"/>
      <c r="AW114" s="236"/>
      <c r="AX114" s="236"/>
      <c r="AY114" s="236"/>
      <c r="AZ114" s="236"/>
      <c r="BA114" s="236"/>
      <c r="BB114" s="236"/>
      <c r="BC114" s="236"/>
      <c r="BD114" s="236"/>
      <c r="BE114" s="237"/>
      <c r="BF114" s="238"/>
      <c r="BG114" s="236"/>
      <c r="BH114" s="236"/>
      <c r="BI114" s="236"/>
      <c r="BJ114" s="236"/>
      <c r="BK114" s="236"/>
      <c r="BL114" s="236"/>
      <c r="BM114" s="236"/>
      <c r="BN114" s="236"/>
      <c r="BO114" s="236"/>
      <c r="BP114" s="236"/>
      <c r="BQ114" s="237"/>
      <c r="BR114" s="238"/>
      <c r="BS114" s="236"/>
      <c r="BT114" s="236"/>
      <c r="BU114" s="236"/>
      <c r="BV114" s="236"/>
      <c r="BW114" s="236"/>
      <c r="BX114" s="236"/>
      <c r="BY114" s="236"/>
      <c r="BZ114" s="236"/>
      <c r="CA114" s="236"/>
      <c r="CB114" s="236"/>
      <c r="CC114" s="237">
        <f t="shared" si="67"/>
        <v>0</v>
      </c>
    </row>
    <row r="115" spans="1:81" ht="30">
      <c r="A115" s="249"/>
      <c r="B115" s="57" t="s">
        <v>208</v>
      </c>
      <c r="C115" s="58" t="s">
        <v>209</v>
      </c>
      <c r="D115" s="74" t="s">
        <v>128</v>
      </c>
      <c r="E115" s="72">
        <v>1</v>
      </c>
      <c r="F115" s="303"/>
      <c r="G115" s="122">
        <f>+E115*F115</f>
        <v>0</v>
      </c>
      <c r="H115" s="120"/>
      <c r="I115" s="13"/>
      <c r="J115" s="235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7">
        <f>G115/2.5</f>
        <v>0</v>
      </c>
      <c r="V115" s="238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7">
        <f>G115/2.5</f>
        <v>0</v>
      </c>
      <c r="AH115" s="238"/>
      <c r="AI115" s="236"/>
      <c r="AJ115" s="236"/>
      <c r="AK115" s="236"/>
      <c r="AL115" s="236"/>
      <c r="AM115" s="236">
        <f>G115-SUM(J115:AL115)</f>
        <v>0</v>
      </c>
      <c r="AN115" s="236"/>
      <c r="AO115" s="236"/>
      <c r="AP115" s="236"/>
      <c r="AQ115" s="236"/>
      <c r="AR115" s="236"/>
      <c r="AS115" s="237"/>
      <c r="AT115" s="238"/>
      <c r="AU115" s="236"/>
      <c r="AV115" s="236"/>
      <c r="AW115" s="236"/>
      <c r="AX115" s="236"/>
      <c r="AY115" s="236"/>
      <c r="AZ115" s="236"/>
      <c r="BA115" s="236"/>
      <c r="BB115" s="236"/>
      <c r="BC115" s="236"/>
      <c r="BD115" s="236"/>
      <c r="BE115" s="237"/>
      <c r="BF115" s="238"/>
      <c r="BG115" s="236"/>
      <c r="BH115" s="236"/>
      <c r="BI115" s="236"/>
      <c r="BJ115" s="236"/>
      <c r="BK115" s="236"/>
      <c r="BL115" s="236"/>
      <c r="BM115" s="236"/>
      <c r="BN115" s="236"/>
      <c r="BO115" s="236"/>
      <c r="BP115" s="236"/>
      <c r="BQ115" s="237"/>
      <c r="BR115" s="238"/>
      <c r="BS115" s="236"/>
      <c r="BT115" s="236"/>
      <c r="BU115" s="236"/>
      <c r="BV115" s="236"/>
      <c r="BW115" s="236"/>
      <c r="BX115" s="236"/>
      <c r="BY115" s="236"/>
      <c r="BZ115" s="236"/>
      <c r="CA115" s="236"/>
      <c r="CB115" s="236"/>
      <c r="CC115" s="237">
        <f t="shared" si="67"/>
        <v>0</v>
      </c>
    </row>
    <row r="116" spans="1:81">
      <c r="B116" s="177" t="s">
        <v>210</v>
      </c>
      <c r="C116" s="178" t="s">
        <v>211</v>
      </c>
      <c r="D116" s="176"/>
      <c r="E116" s="71"/>
      <c r="F116" s="229"/>
      <c r="G116" s="169">
        <f t="shared" ref="G116" si="68">+SUM(G117:G149)</f>
        <v>0</v>
      </c>
      <c r="H116" s="123">
        <f t="shared" ref="H116" si="69">+SUM(H117:H149)</f>
        <v>0</v>
      </c>
      <c r="I116" s="20">
        <f t="shared" ref="I116" si="70">+SUM(I117:I149)</f>
        <v>0</v>
      </c>
      <c r="J116" s="123">
        <f t="shared" ref="J116" si="71">+SUM(J117:J149)</f>
        <v>0</v>
      </c>
      <c r="K116" s="19">
        <f t="shared" ref="K116" si="72">+SUM(K117:K149)</f>
        <v>0</v>
      </c>
      <c r="L116" s="19">
        <f t="shared" ref="L116" si="73">+SUM(L117:L149)</f>
        <v>0</v>
      </c>
      <c r="M116" s="19">
        <f t="shared" ref="M116" si="74">+SUM(M117:M149)</f>
        <v>0</v>
      </c>
      <c r="N116" s="19">
        <f t="shared" ref="N116" si="75">+SUM(N117:N149)</f>
        <v>0</v>
      </c>
      <c r="O116" s="19">
        <f t="shared" ref="O116" si="76">+SUM(O117:O149)</f>
        <v>0</v>
      </c>
      <c r="P116" s="19">
        <f t="shared" ref="P116" si="77">+SUM(P117:P149)</f>
        <v>0</v>
      </c>
      <c r="Q116" s="19">
        <f t="shared" ref="Q116" si="78">+SUM(Q117:Q149)</f>
        <v>0</v>
      </c>
      <c r="R116" s="19">
        <f t="shared" ref="R116" si="79">+SUM(R117:R149)</f>
        <v>0</v>
      </c>
      <c r="S116" s="19">
        <f t="shared" ref="S116" si="80">+SUM(S117:S149)</f>
        <v>0</v>
      </c>
      <c r="T116" s="19">
        <f t="shared" ref="T116" si="81">+SUM(T117:T149)</f>
        <v>0</v>
      </c>
      <c r="U116" s="20">
        <f t="shared" ref="U116" si="82">+SUM(U117:U149)</f>
        <v>0</v>
      </c>
      <c r="V116" s="21">
        <f t="shared" ref="V116" si="83">+SUM(V117:V149)</f>
        <v>0</v>
      </c>
      <c r="W116" s="19">
        <f t="shared" ref="W116" si="84">+SUM(W117:W149)</f>
        <v>0</v>
      </c>
      <c r="X116" s="19">
        <f t="shared" ref="X116" si="85">+SUM(X117:X149)</f>
        <v>0</v>
      </c>
      <c r="Y116" s="19">
        <f t="shared" ref="Y116" si="86">+SUM(Y117:Y149)</f>
        <v>0</v>
      </c>
      <c r="Z116" s="19">
        <f t="shared" ref="Z116" si="87">+SUM(Z117:Z149)</f>
        <v>0</v>
      </c>
      <c r="AA116" s="19">
        <f t="shared" ref="AA116" si="88">+SUM(AA117:AA149)</f>
        <v>0</v>
      </c>
      <c r="AB116" s="19">
        <f t="shared" ref="AB116" si="89">+SUM(AB117:AB149)</f>
        <v>0</v>
      </c>
      <c r="AC116" s="19">
        <f t="shared" ref="AC116" si="90">+SUM(AC117:AC149)</f>
        <v>0</v>
      </c>
      <c r="AD116" s="19">
        <f t="shared" ref="AD116" si="91">+SUM(AD117:AD149)</f>
        <v>0</v>
      </c>
      <c r="AE116" s="19">
        <f t="shared" ref="AE116" si="92">+SUM(AE117:AE149)</f>
        <v>0</v>
      </c>
      <c r="AF116" s="19">
        <f t="shared" ref="AF116" si="93">+SUM(AF117:AF149)</f>
        <v>0</v>
      </c>
      <c r="AG116" s="20">
        <f t="shared" ref="AG116" si="94">+SUM(AG117:AG149)</f>
        <v>0</v>
      </c>
      <c r="AH116" s="21">
        <f t="shared" ref="AH116" si="95">+SUM(AH117:AH149)</f>
        <v>0</v>
      </c>
      <c r="AI116" s="19">
        <f t="shared" ref="AI116" si="96">+SUM(AI117:AI149)</f>
        <v>0</v>
      </c>
      <c r="AJ116" s="19">
        <f t="shared" ref="AJ116" si="97">+SUM(AJ117:AJ149)</f>
        <v>0</v>
      </c>
      <c r="AK116" s="19">
        <f t="shared" ref="AK116" si="98">+SUM(AK117:AK149)</f>
        <v>0</v>
      </c>
      <c r="AL116" s="19">
        <f t="shared" ref="AL116" si="99">+SUM(AL117:AL149)</f>
        <v>0</v>
      </c>
      <c r="AM116" s="19">
        <f t="shared" ref="AM116" si="100">+SUM(AM117:AM149)</f>
        <v>0</v>
      </c>
      <c r="AN116" s="19">
        <f t="shared" ref="AN116" si="101">+SUM(AN117:AN149)</f>
        <v>0</v>
      </c>
      <c r="AO116" s="19">
        <f t="shared" ref="AO116" si="102">+SUM(AO117:AO149)</f>
        <v>0</v>
      </c>
      <c r="AP116" s="19">
        <f t="shared" ref="AP116" si="103">+SUM(AP117:AP149)</f>
        <v>0</v>
      </c>
      <c r="AQ116" s="19">
        <f t="shared" ref="AQ116" si="104">+SUM(AQ117:AQ149)</f>
        <v>0</v>
      </c>
      <c r="AR116" s="19">
        <f t="shared" ref="AR116" si="105">+SUM(AR117:AR149)</f>
        <v>0</v>
      </c>
      <c r="AS116" s="20">
        <f t="shared" ref="AS116" si="106">+SUM(AS117:AS149)</f>
        <v>0</v>
      </c>
      <c r="AT116" s="21">
        <f t="shared" ref="AT116" si="107">+SUM(AT117:AT149)</f>
        <v>0</v>
      </c>
      <c r="AU116" s="19">
        <f t="shared" ref="AU116" si="108">+SUM(AU117:AU149)</f>
        <v>0</v>
      </c>
      <c r="AV116" s="19">
        <f t="shared" ref="AV116" si="109">+SUM(AV117:AV149)</f>
        <v>0</v>
      </c>
      <c r="AW116" s="19">
        <f t="shared" ref="AW116" si="110">+SUM(AW117:AW149)</f>
        <v>0</v>
      </c>
      <c r="AX116" s="19">
        <f t="shared" ref="AX116" si="111">+SUM(AX117:AX149)</f>
        <v>0</v>
      </c>
      <c r="AY116" s="19">
        <f t="shared" ref="AY116" si="112">+SUM(AY117:AY149)</f>
        <v>0</v>
      </c>
      <c r="AZ116" s="19">
        <f t="shared" ref="AZ116" si="113">+SUM(AZ117:AZ149)</f>
        <v>0</v>
      </c>
      <c r="BA116" s="19">
        <f t="shared" ref="BA116" si="114">+SUM(BA117:BA149)</f>
        <v>0</v>
      </c>
      <c r="BB116" s="19">
        <f t="shared" ref="BB116" si="115">+SUM(BB117:BB149)</f>
        <v>0</v>
      </c>
      <c r="BC116" s="19">
        <f t="shared" ref="BC116" si="116">+SUM(BC117:BC149)</f>
        <v>0</v>
      </c>
      <c r="BD116" s="19">
        <f t="shared" ref="BD116" si="117">+SUM(BD117:BD149)</f>
        <v>0</v>
      </c>
      <c r="BE116" s="20">
        <f t="shared" ref="BE116" si="118">+SUM(BE117:BE149)</f>
        <v>0</v>
      </c>
      <c r="BF116" s="21">
        <f t="shared" ref="BF116" si="119">+SUM(BF117:BF149)</f>
        <v>0</v>
      </c>
      <c r="BG116" s="19">
        <f t="shared" ref="BG116" si="120">+SUM(BG117:BG149)</f>
        <v>0</v>
      </c>
      <c r="BH116" s="19">
        <f t="shared" ref="BH116" si="121">+SUM(BH117:BH149)</f>
        <v>0</v>
      </c>
      <c r="BI116" s="19">
        <f t="shared" ref="BI116" si="122">+SUM(BI117:BI149)</f>
        <v>0</v>
      </c>
      <c r="BJ116" s="19">
        <f t="shared" ref="BJ116" si="123">+SUM(BJ117:BJ149)</f>
        <v>0</v>
      </c>
      <c r="BK116" s="19">
        <f t="shared" ref="BK116" si="124">+SUM(BK117:BK149)</f>
        <v>0</v>
      </c>
      <c r="BL116" s="19">
        <f t="shared" ref="BL116" si="125">+SUM(BL117:BL149)</f>
        <v>0</v>
      </c>
      <c r="BM116" s="19">
        <f t="shared" ref="BM116" si="126">+SUM(BM117:BM149)</f>
        <v>0</v>
      </c>
      <c r="BN116" s="19">
        <f t="shared" ref="BN116" si="127">+SUM(BN117:BN149)</f>
        <v>0</v>
      </c>
      <c r="BO116" s="19">
        <f t="shared" ref="BO116" si="128">+SUM(BO117:BO149)</f>
        <v>0</v>
      </c>
      <c r="BP116" s="19">
        <f t="shared" ref="BP116" si="129">+SUM(BP117:BP149)</f>
        <v>0</v>
      </c>
      <c r="BQ116" s="20">
        <f t="shared" ref="BQ116" si="130">+SUM(BQ117:BQ149)</f>
        <v>0</v>
      </c>
      <c r="BR116" s="21">
        <f t="shared" ref="BR116" si="131">+SUM(BR117:BR149)</f>
        <v>0</v>
      </c>
      <c r="BS116" s="19">
        <f t="shared" ref="BS116" si="132">+SUM(BS117:BS149)</f>
        <v>0</v>
      </c>
      <c r="BT116" s="19">
        <f t="shared" ref="BT116" si="133">+SUM(BT117:BT149)</f>
        <v>0</v>
      </c>
      <c r="BU116" s="19">
        <f t="shared" ref="BU116" si="134">+SUM(BU117:BU149)</f>
        <v>0</v>
      </c>
      <c r="BV116" s="19">
        <f t="shared" ref="BV116" si="135">+SUM(BV117:BV149)</f>
        <v>0</v>
      </c>
      <c r="BW116" s="19">
        <f t="shared" ref="BW116" si="136">+SUM(BW117:BW149)</f>
        <v>0</v>
      </c>
      <c r="BX116" s="19">
        <f t="shared" ref="BX116" si="137">+SUM(BX117:BX149)</f>
        <v>0</v>
      </c>
      <c r="BY116" s="19">
        <f t="shared" ref="BY116" si="138">+SUM(BY117:BY149)</f>
        <v>0</v>
      </c>
      <c r="BZ116" s="19">
        <f t="shared" ref="BZ116" si="139">+SUM(BZ117:BZ149)</f>
        <v>0</v>
      </c>
      <c r="CA116" s="19">
        <f t="shared" ref="CA116" si="140">+SUM(CA117:CA149)</f>
        <v>0</v>
      </c>
      <c r="CB116" s="19">
        <f t="shared" ref="CB116" si="141">+SUM(CB117:CB149)</f>
        <v>0</v>
      </c>
      <c r="CC116" s="20">
        <f t="shared" ref="CC116" si="142">+SUM(CC117:CC149)</f>
        <v>0</v>
      </c>
    </row>
    <row r="117" spans="1:81">
      <c r="A117" s="141"/>
      <c r="B117" s="57" t="s">
        <v>212</v>
      </c>
      <c r="C117" s="100" t="s">
        <v>213</v>
      </c>
      <c r="D117" s="72" t="s">
        <v>128</v>
      </c>
      <c r="E117" s="72">
        <v>1</v>
      </c>
      <c r="F117" s="303"/>
      <c r="G117" s="122">
        <f t="shared" ref="G117:G124" si="143">+E117*F117</f>
        <v>0</v>
      </c>
      <c r="H117" s="120"/>
      <c r="I117" s="13"/>
      <c r="J117" s="235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7">
        <f t="shared" ref="U117:U124" si="144">G117/2.5</f>
        <v>0</v>
      </c>
      <c r="V117" s="238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7">
        <f t="shared" ref="AG117:AG124" si="145">G117/2.5</f>
        <v>0</v>
      </c>
      <c r="AH117" s="238"/>
      <c r="AI117" s="236"/>
      <c r="AJ117" s="236"/>
      <c r="AK117" s="236"/>
      <c r="AL117" s="236"/>
      <c r="AM117" s="236">
        <f t="shared" ref="AM117:AM124" si="146">G117-SUM(J117:AL117)</f>
        <v>0</v>
      </c>
      <c r="AN117" s="236"/>
      <c r="AO117" s="236"/>
      <c r="AP117" s="236"/>
      <c r="AQ117" s="236"/>
      <c r="AR117" s="236"/>
      <c r="AS117" s="237"/>
      <c r="AT117" s="238"/>
      <c r="AU117" s="236"/>
      <c r="AV117" s="236"/>
      <c r="AW117" s="236"/>
      <c r="AX117" s="236"/>
      <c r="AY117" s="236"/>
      <c r="AZ117" s="236"/>
      <c r="BA117" s="236"/>
      <c r="BB117" s="236"/>
      <c r="BC117" s="236"/>
      <c r="BD117" s="236"/>
      <c r="BE117" s="237"/>
      <c r="BF117" s="238"/>
      <c r="BG117" s="236"/>
      <c r="BH117" s="236"/>
      <c r="BI117" s="236"/>
      <c r="BJ117" s="236"/>
      <c r="BK117" s="236"/>
      <c r="BL117" s="236"/>
      <c r="BM117" s="236"/>
      <c r="BN117" s="236"/>
      <c r="BO117" s="236"/>
      <c r="BP117" s="236"/>
      <c r="BQ117" s="237"/>
      <c r="BR117" s="238"/>
      <c r="BS117" s="236"/>
      <c r="BT117" s="236"/>
      <c r="BU117" s="236"/>
      <c r="BV117" s="236"/>
      <c r="BW117" s="236"/>
      <c r="BX117" s="236"/>
      <c r="BY117" s="236"/>
      <c r="BZ117" s="236"/>
      <c r="CA117" s="236"/>
      <c r="CB117" s="236"/>
      <c r="CC117" s="237">
        <f t="shared" si="67"/>
        <v>0</v>
      </c>
    </row>
    <row r="118" spans="1:81">
      <c r="A118" s="141"/>
      <c r="B118" s="57" t="s">
        <v>214</v>
      </c>
      <c r="C118" s="100" t="s">
        <v>215</v>
      </c>
      <c r="D118" s="72" t="s">
        <v>128</v>
      </c>
      <c r="E118" s="72">
        <v>1</v>
      </c>
      <c r="F118" s="303"/>
      <c r="G118" s="122">
        <f t="shared" si="143"/>
        <v>0</v>
      </c>
      <c r="H118" s="120"/>
      <c r="I118" s="13"/>
      <c r="J118" s="235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7">
        <f t="shared" si="144"/>
        <v>0</v>
      </c>
      <c r="V118" s="238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7">
        <f t="shared" si="145"/>
        <v>0</v>
      </c>
      <c r="AH118" s="238"/>
      <c r="AI118" s="236"/>
      <c r="AJ118" s="236"/>
      <c r="AK118" s="236"/>
      <c r="AL118" s="236"/>
      <c r="AM118" s="236">
        <f t="shared" si="146"/>
        <v>0</v>
      </c>
      <c r="AN118" s="236"/>
      <c r="AO118" s="236"/>
      <c r="AP118" s="236"/>
      <c r="AQ118" s="236"/>
      <c r="AR118" s="236"/>
      <c r="AS118" s="237"/>
      <c r="AT118" s="238"/>
      <c r="AU118" s="236"/>
      <c r="AV118" s="236"/>
      <c r="AW118" s="236"/>
      <c r="AX118" s="236"/>
      <c r="AY118" s="236"/>
      <c r="AZ118" s="236"/>
      <c r="BA118" s="236"/>
      <c r="BB118" s="236"/>
      <c r="BC118" s="236"/>
      <c r="BD118" s="236"/>
      <c r="BE118" s="237"/>
      <c r="BF118" s="238"/>
      <c r="BG118" s="236"/>
      <c r="BH118" s="236"/>
      <c r="BI118" s="236"/>
      <c r="BJ118" s="236"/>
      <c r="BK118" s="236"/>
      <c r="BL118" s="236"/>
      <c r="BM118" s="236"/>
      <c r="BN118" s="236"/>
      <c r="BO118" s="236"/>
      <c r="BP118" s="236"/>
      <c r="BQ118" s="237"/>
      <c r="BR118" s="238"/>
      <c r="BS118" s="236"/>
      <c r="BT118" s="236"/>
      <c r="BU118" s="236"/>
      <c r="BV118" s="236"/>
      <c r="BW118" s="236"/>
      <c r="BX118" s="236"/>
      <c r="BY118" s="236"/>
      <c r="BZ118" s="236"/>
      <c r="CA118" s="236"/>
      <c r="CB118" s="236"/>
      <c r="CC118" s="237">
        <f t="shared" si="67"/>
        <v>0</v>
      </c>
    </row>
    <row r="119" spans="1:81">
      <c r="A119" s="141"/>
      <c r="B119" s="57" t="s">
        <v>216</v>
      </c>
      <c r="C119" s="100" t="s">
        <v>217</v>
      </c>
      <c r="D119" s="72" t="s">
        <v>128</v>
      </c>
      <c r="E119" s="72">
        <v>1</v>
      </c>
      <c r="F119" s="303"/>
      <c r="G119" s="122">
        <f t="shared" si="143"/>
        <v>0</v>
      </c>
      <c r="H119" s="120"/>
      <c r="I119" s="13"/>
      <c r="J119" s="235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7">
        <f t="shared" si="144"/>
        <v>0</v>
      </c>
      <c r="V119" s="238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7">
        <f t="shared" si="145"/>
        <v>0</v>
      </c>
      <c r="AH119" s="238"/>
      <c r="AI119" s="236"/>
      <c r="AJ119" s="236"/>
      <c r="AK119" s="236"/>
      <c r="AL119" s="236"/>
      <c r="AM119" s="236">
        <f t="shared" si="146"/>
        <v>0</v>
      </c>
      <c r="AN119" s="236"/>
      <c r="AO119" s="236"/>
      <c r="AP119" s="236"/>
      <c r="AQ119" s="236"/>
      <c r="AR119" s="236"/>
      <c r="AS119" s="237"/>
      <c r="AT119" s="238"/>
      <c r="AU119" s="236"/>
      <c r="AV119" s="236"/>
      <c r="AW119" s="236"/>
      <c r="AX119" s="236"/>
      <c r="AY119" s="236"/>
      <c r="AZ119" s="236"/>
      <c r="BA119" s="236"/>
      <c r="BB119" s="236"/>
      <c r="BC119" s="236"/>
      <c r="BD119" s="236"/>
      <c r="BE119" s="237"/>
      <c r="BF119" s="238"/>
      <c r="BG119" s="236"/>
      <c r="BH119" s="236"/>
      <c r="BI119" s="236"/>
      <c r="BJ119" s="236"/>
      <c r="BK119" s="236"/>
      <c r="BL119" s="236"/>
      <c r="BM119" s="236"/>
      <c r="BN119" s="236"/>
      <c r="BO119" s="236"/>
      <c r="BP119" s="236"/>
      <c r="BQ119" s="237"/>
      <c r="BR119" s="238"/>
      <c r="BS119" s="236"/>
      <c r="BT119" s="236"/>
      <c r="BU119" s="236"/>
      <c r="BV119" s="236"/>
      <c r="BW119" s="236"/>
      <c r="BX119" s="236"/>
      <c r="BY119" s="236"/>
      <c r="BZ119" s="236"/>
      <c r="CA119" s="236"/>
      <c r="CB119" s="236"/>
      <c r="CC119" s="237">
        <f t="shared" si="67"/>
        <v>0</v>
      </c>
    </row>
    <row r="120" spans="1:81">
      <c r="A120" s="141"/>
      <c r="B120" s="57" t="s">
        <v>218</v>
      </c>
      <c r="C120" s="100" t="s">
        <v>219</v>
      </c>
      <c r="D120" s="72" t="s">
        <v>128</v>
      </c>
      <c r="E120" s="72">
        <v>1</v>
      </c>
      <c r="F120" s="303"/>
      <c r="G120" s="122">
        <f t="shared" si="143"/>
        <v>0</v>
      </c>
      <c r="H120" s="120"/>
      <c r="I120" s="13"/>
      <c r="J120" s="235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7">
        <f t="shared" si="144"/>
        <v>0</v>
      </c>
      <c r="V120" s="238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7">
        <f t="shared" si="145"/>
        <v>0</v>
      </c>
      <c r="AH120" s="238"/>
      <c r="AI120" s="236"/>
      <c r="AJ120" s="236"/>
      <c r="AK120" s="236"/>
      <c r="AL120" s="236"/>
      <c r="AM120" s="236">
        <f t="shared" si="146"/>
        <v>0</v>
      </c>
      <c r="AN120" s="236"/>
      <c r="AO120" s="236"/>
      <c r="AP120" s="236"/>
      <c r="AQ120" s="236"/>
      <c r="AR120" s="236"/>
      <c r="AS120" s="237"/>
      <c r="AT120" s="238"/>
      <c r="AU120" s="236"/>
      <c r="AV120" s="236"/>
      <c r="AW120" s="236"/>
      <c r="AX120" s="236"/>
      <c r="AY120" s="236"/>
      <c r="AZ120" s="236"/>
      <c r="BA120" s="236"/>
      <c r="BB120" s="236"/>
      <c r="BC120" s="236"/>
      <c r="BD120" s="236"/>
      <c r="BE120" s="237"/>
      <c r="BF120" s="238"/>
      <c r="BG120" s="236"/>
      <c r="BH120" s="236"/>
      <c r="BI120" s="236"/>
      <c r="BJ120" s="236"/>
      <c r="BK120" s="236"/>
      <c r="BL120" s="236"/>
      <c r="BM120" s="236"/>
      <c r="BN120" s="236"/>
      <c r="BO120" s="236"/>
      <c r="BP120" s="236"/>
      <c r="BQ120" s="237"/>
      <c r="BR120" s="238"/>
      <c r="BS120" s="236"/>
      <c r="BT120" s="236"/>
      <c r="BU120" s="236"/>
      <c r="BV120" s="236"/>
      <c r="BW120" s="236"/>
      <c r="BX120" s="236"/>
      <c r="BY120" s="236"/>
      <c r="BZ120" s="236"/>
      <c r="CA120" s="236"/>
      <c r="CB120" s="236"/>
      <c r="CC120" s="237">
        <f t="shared" si="67"/>
        <v>0</v>
      </c>
    </row>
    <row r="121" spans="1:81" ht="27" customHeight="1">
      <c r="A121" s="141"/>
      <c r="B121" s="57" t="s">
        <v>220</v>
      </c>
      <c r="C121" s="100" t="s">
        <v>221</v>
      </c>
      <c r="D121" s="72" t="s">
        <v>128</v>
      </c>
      <c r="E121" s="72">
        <v>1</v>
      </c>
      <c r="F121" s="303"/>
      <c r="G121" s="122">
        <f t="shared" si="143"/>
        <v>0</v>
      </c>
      <c r="H121" s="120"/>
      <c r="I121" s="13"/>
      <c r="J121" s="235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7">
        <f t="shared" si="144"/>
        <v>0</v>
      </c>
      <c r="V121" s="238"/>
      <c r="W121" s="236"/>
      <c r="X121" s="236"/>
      <c r="Y121" s="236"/>
      <c r="Z121" s="236"/>
      <c r="AA121" s="236"/>
      <c r="AB121" s="236"/>
      <c r="AC121" s="236"/>
      <c r="AD121" s="236"/>
      <c r="AE121" s="236"/>
      <c r="AF121" s="236"/>
      <c r="AG121" s="237">
        <f t="shared" si="145"/>
        <v>0</v>
      </c>
      <c r="AH121" s="238"/>
      <c r="AI121" s="236"/>
      <c r="AJ121" s="236"/>
      <c r="AK121" s="236"/>
      <c r="AL121" s="236"/>
      <c r="AM121" s="236">
        <f t="shared" si="146"/>
        <v>0</v>
      </c>
      <c r="AN121" s="236"/>
      <c r="AO121" s="236"/>
      <c r="AP121" s="236"/>
      <c r="AQ121" s="236"/>
      <c r="AR121" s="236"/>
      <c r="AS121" s="237"/>
      <c r="AT121" s="238"/>
      <c r="AU121" s="236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7"/>
      <c r="BF121" s="238"/>
      <c r="BG121" s="236"/>
      <c r="BH121" s="236"/>
      <c r="BI121" s="236"/>
      <c r="BJ121" s="236"/>
      <c r="BK121" s="236"/>
      <c r="BL121" s="236"/>
      <c r="BM121" s="236"/>
      <c r="BN121" s="236"/>
      <c r="BO121" s="236"/>
      <c r="BP121" s="236"/>
      <c r="BQ121" s="237"/>
      <c r="BR121" s="238"/>
      <c r="BS121" s="236"/>
      <c r="BT121" s="236"/>
      <c r="BU121" s="236"/>
      <c r="BV121" s="236"/>
      <c r="BW121" s="236"/>
      <c r="BX121" s="236"/>
      <c r="BY121" s="236"/>
      <c r="BZ121" s="236"/>
      <c r="CA121" s="236"/>
      <c r="CB121" s="236"/>
      <c r="CC121" s="237">
        <f t="shared" si="67"/>
        <v>0</v>
      </c>
    </row>
    <row r="122" spans="1:81">
      <c r="A122" s="141"/>
      <c r="B122" s="57" t="s">
        <v>222</v>
      </c>
      <c r="C122" s="100" t="s">
        <v>223</v>
      </c>
      <c r="D122" s="72"/>
      <c r="E122" s="72"/>
      <c r="F122" s="252"/>
      <c r="G122" s="122"/>
      <c r="H122" s="120"/>
      <c r="I122" s="13"/>
      <c r="J122" s="235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7"/>
      <c r="V122" s="238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7"/>
      <c r="AH122" s="238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7"/>
      <c r="AT122" s="238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7"/>
      <c r="BF122" s="238"/>
      <c r="BG122" s="236"/>
      <c r="BH122" s="236"/>
      <c r="BI122" s="236"/>
      <c r="BJ122" s="236"/>
      <c r="BK122" s="236"/>
      <c r="BL122" s="236"/>
      <c r="BM122" s="236"/>
      <c r="BN122" s="236"/>
      <c r="BO122" s="236"/>
      <c r="BP122" s="236"/>
      <c r="BQ122" s="237"/>
      <c r="BR122" s="238"/>
      <c r="BS122" s="236"/>
      <c r="BT122" s="236"/>
      <c r="BU122" s="236"/>
      <c r="BV122" s="236"/>
      <c r="BW122" s="236"/>
      <c r="BX122" s="236"/>
      <c r="BY122" s="236"/>
      <c r="BZ122" s="236"/>
      <c r="CA122" s="236"/>
      <c r="CB122" s="236"/>
      <c r="CC122" s="237"/>
    </row>
    <row r="123" spans="1:81">
      <c r="A123" s="141"/>
      <c r="B123" s="57" t="s">
        <v>224</v>
      </c>
      <c r="C123" s="100" t="s">
        <v>225</v>
      </c>
      <c r="D123" s="72" t="s">
        <v>128</v>
      </c>
      <c r="E123" s="72">
        <v>1</v>
      </c>
      <c r="F123" s="303"/>
      <c r="G123" s="122">
        <f t="shared" si="143"/>
        <v>0</v>
      </c>
      <c r="H123" s="120"/>
      <c r="I123" s="13"/>
      <c r="J123" s="235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7">
        <f t="shared" si="144"/>
        <v>0</v>
      </c>
      <c r="V123" s="238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7">
        <f t="shared" si="145"/>
        <v>0</v>
      </c>
      <c r="AH123" s="238"/>
      <c r="AI123" s="236"/>
      <c r="AJ123" s="236"/>
      <c r="AK123" s="236"/>
      <c r="AL123" s="236"/>
      <c r="AM123" s="236">
        <f t="shared" si="146"/>
        <v>0</v>
      </c>
      <c r="AN123" s="236"/>
      <c r="AO123" s="236"/>
      <c r="AP123" s="236"/>
      <c r="AQ123" s="236"/>
      <c r="AR123" s="236"/>
      <c r="AS123" s="237"/>
      <c r="AT123" s="238"/>
      <c r="AU123" s="236"/>
      <c r="AV123" s="236"/>
      <c r="AW123" s="236"/>
      <c r="AX123" s="236"/>
      <c r="AY123" s="236"/>
      <c r="AZ123" s="236"/>
      <c r="BA123" s="236"/>
      <c r="BB123" s="236"/>
      <c r="BC123" s="236"/>
      <c r="BD123" s="236"/>
      <c r="BE123" s="237"/>
      <c r="BF123" s="238"/>
      <c r="BG123" s="236"/>
      <c r="BH123" s="236"/>
      <c r="BI123" s="236"/>
      <c r="BJ123" s="236"/>
      <c r="BK123" s="236"/>
      <c r="BL123" s="236"/>
      <c r="BM123" s="236"/>
      <c r="BN123" s="236"/>
      <c r="BO123" s="236"/>
      <c r="BP123" s="236"/>
      <c r="BQ123" s="237"/>
      <c r="BR123" s="238"/>
      <c r="BS123" s="236"/>
      <c r="BT123" s="236"/>
      <c r="BU123" s="236"/>
      <c r="BV123" s="236"/>
      <c r="BW123" s="236"/>
      <c r="BX123" s="236"/>
      <c r="BY123" s="236"/>
      <c r="BZ123" s="236"/>
      <c r="CA123" s="236"/>
      <c r="CB123" s="236"/>
      <c r="CC123" s="237">
        <f t="shared" si="67"/>
        <v>0</v>
      </c>
    </row>
    <row r="124" spans="1:81">
      <c r="A124" s="141"/>
      <c r="B124" s="57" t="s">
        <v>226</v>
      </c>
      <c r="C124" s="100" t="s">
        <v>227</v>
      </c>
      <c r="D124" s="72" t="s">
        <v>128</v>
      </c>
      <c r="E124" s="72">
        <v>1</v>
      </c>
      <c r="F124" s="303"/>
      <c r="G124" s="122">
        <f t="shared" si="143"/>
        <v>0</v>
      </c>
      <c r="H124" s="120"/>
      <c r="I124" s="13"/>
      <c r="J124" s="235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7">
        <f t="shared" si="144"/>
        <v>0</v>
      </c>
      <c r="V124" s="238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7">
        <f t="shared" si="145"/>
        <v>0</v>
      </c>
      <c r="AH124" s="238"/>
      <c r="AI124" s="236"/>
      <c r="AJ124" s="236"/>
      <c r="AK124" s="236"/>
      <c r="AL124" s="236"/>
      <c r="AM124" s="236">
        <f t="shared" si="146"/>
        <v>0</v>
      </c>
      <c r="AN124" s="236"/>
      <c r="AO124" s="236"/>
      <c r="AP124" s="236"/>
      <c r="AQ124" s="236"/>
      <c r="AR124" s="236"/>
      <c r="AS124" s="237"/>
      <c r="AT124" s="238"/>
      <c r="AU124" s="236"/>
      <c r="AV124" s="236"/>
      <c r="AW124" s="236"/>
      <c r="AX124" s="236"/>
      <c r="AY124" s="236"/>
      <c r="AZ124" s="236"/>
      <c r="BA124" s="236"/>
      <c r="BB124" s="236"/>
      <c r="BC124" s="236"/>
      <c r="BD124" s="236"/>
      <c r="BE124" s="237"/>
      <c r="BF124" s="238"/>
      <c r="BG124" s="236"/>
      <c r="BH124" s="236"/>
      <c r="BI124" s="236"/>
      <c r="BJ124" s="236"/>
      <c r="BK124" s="236"/>
      <c r="BL124" s="236"/>
      <c r="BM124" s="236"/>
      <c r="BN124" s="236"/>
      <c r="BO124" s="236"/>
      <c r="BP124" s="236"/>
      <c r="BQ124" s="237"/>
      <c r="BR124" s="238"/>
      <c r="BS124" s="236"/>
      <c r="BT124" s="236"/>
      <c r="BU124" s="236"/>
      <c r="BV124" s="236"/>
      <c r="BW124" s="236"/>
      <c r="BX124" s="236"/>
      <c r="BY124" s="236"/>
      <c r="BZ124" s="236"/>
      <c r="CA124" s="236"/>
      <c r="CB124" s="236"/>
      <c r="CC124" s="237">
        <f t="shared" si="67"/>
        <v>0</v>
      </c>
    </row>
    <row r="125" spans="1:81">
      <c r="A125" s="251"/>
      <c r="B125" s="193" t="s">
        <v>228</v>
      </c>
      <c r="C125" s="197" t="s">
        <v>229</v>
      </c>
      <c r="D125" s="198" t="s">
        <v>128</v>
      </c>
      <c r="E125" s="261">
        <v>0</v>
      </c>
      <c r="F125" s="262"/>
      <c r="G125" s="263">
        <f>E125*F125</f>
        <v>0</v>
      </c>
      <c r="H125" s="254"/>
      <c r="I125" s="255"/>
      <c r="J125" s="256"/>
      <c r="K125" s="257"/>
      <c r="L125" s="257"/>
      <c r="M125" s="257"/>
      <c r="N125" s="257"/>
      <c r="O125" s="257"/>
      <c r="P125" s="257"/>
      <c r="Q125" s="257"/>
      <c r="R125" s="257"/>
      <c r="S125" s="257"/>
      <c r="T125" s="257"/>
      <c r="U125" s="258"/>
      <c r="V125" s="259"/>
      <c r="W125" s="257"/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58"/>
      <c r="AH125" s="259"/>
      <c r="AI125" s="257"/>
      <c r="AJ125" s="257"/>
      <c r="AK125" s="257"/>
      <c r="AL125" s="257"/>
      <c r="AM125" s="257"/>
      <c r="AN125" s="257"/>
      <c r="AO125" s="257"/>
      <c r="AP125" s="257"/>
      <c r="AQ125" s="257"/>
      <c r="AR125" s="257"/>
      <c r="AS125" s="258"/>
      <c r="AT125" s="259"/>
      <c r="AU125" s="257"/>
      <c r="AV125" s="257"/>
      <c r="AW125" s="257"/>
      <c r="AX125" s="257"/>
      <c r="AY125" s="257"/>
      <c r="AZ125" s="257"/>
      <c r="BA125" s="257"/>
      <c r="BB125" s="257"/>
      <c r="BC125" s="257"/>
      <c r="BD125" s="257"/>
      <c r="BE125" s="258"/>
      <c r="BF125" s="259"/>
      <c r="BG125" s="257"/>
      <c r="BH125" s="257"/>
      <c r="BI125" s="257"/>
      <c r="BJ125" s="257"/>
      <c r="BK125" s="257"/>
      <c r="BL125" s="257"/>
      <c r="BM125" s="257"/>
      <c r="BN125" s="257"/>
      <c r="BO125" s="257"/>
      <c r="BP125" s="257"/>
      <c r="BQ125" s="258"/>
      <c r="BR125" s="259"/>
      <c r="BS125" s="257"/>
      <c r="BT125" s="257"/>
      <c r="BU125" s="257"/>
      <c r="BV125" s="257"/>
      <c r="BW125" s="257"/>
      <c r="BX125" s="257"/>
      <c r="BY125" s="257"/>
      <c r="BZ125" s="257"/>
      <c r="CA125" s="257"/>
      <c r="CB125" s="257"/>
      <c r="CC125" s="237"/>
    </row>
    <row r="126" spans="1:81" ht="30">
      <c r="A126" s="141"/>
      <c r="B126" s="57" t="s">
        <v>230</v>
      </c>
      <c r="C126" s="100" t="s">
        <v>231</v>
      </c>
      <c r="D126" s="72" t="s">
        <v>232</v>
      </c>
      <c r="E126" s="72">
        <v>4</v>
      </c>
      <c r="F126" s="306"/>
      <c r="G126" s="122">
        <f t="shared" ref="G126:G140" si="147">+E126*F126</f>
        <v>0</v>
      </c>
      <c r="H126" s="120"/>
      <c r="I126" s="13"/>
      <c r="J126" s="235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7">
        <f t="shared" ref="U126:U139" si="148">G126/2.5</f>
        <v>0</v>
      </c>
      <c r="V126" s="238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7">
        <f t="shared" ref="AG126:AG139" si="149">G126/2.5</f>
        <v>0</v>
      </c>
      <c r="AH126" s="238"/>
      <c r="AI126" s="236"/>
      <c r="AJ126" s="236"/>
      <c r="AK126" s="236"/>
      <c r="AL126" s="236"/>
      <c r="AM126" s="236">
        <f>G126-SUM(H126:AL126)</f>
        <v>0</v>
      </c>
      <c r="AN126" s="236"/>
      <c r="AO126" s="236"/>
      <c r="AP126" s="236"/>
      <c r="AQ126" s="236"/>
      <c r="AR126" s="236"/>
      <c r="AS126" s="237"/>
      <c r="AT126" s="238"/>
      <c r="AU126" s="236"/>
      <c r="AV126" s="236"/>
      <c r="AW126" s="236"/>
      <c r="AX126" s="236"/>
      <c r="AY126" s="236"/>
      <c r="AZ126" s="236"/>
      <c r="BA126" s="236"/>
      <c r="BB126" s="236"/>
      <c r="BC126" s="236"/>
      <c r="BD126" s="236"/>
      <c r="BE126" s="237"/>
      <c r="BF126" s="238"/>
      <c r="BG126" s="236"/>
      <c r="BH126" s="236"/>
      <c r="BI126" s="236"/>
      <c r="BJ126" s="236"/>
      <c r="BK126" s="236"/>
      <c r="BL126" s="236"/>
      <c r="BM126" s="236"/>
      <c r="BN126" s="236"/>
      <c r="BO126" s="236"/>
      <c r="BP126" s="236"/>
      <c r="BQ126" s="237"/>
      <c r="BR126" s="238"/>
      <c r="BS126" s="236"/>
      <c r="BT126" s="236"/>
      <c r="BU126" s="236"/>
      <c r="BV126" s="236"/>
      <c r="BW126" s="236"/>
      <c r="BX126" s="236"/>
      <c r="BY126" s="236"/>
      <c r="BZ126" s="236"/>
      <c r="CA126" s="236"/>
      <c r="CB126" s="236"/>
      <c r="CC126" s="237">
        <f t="shared" si="67"/>
        <v>0</v>
      </c>
    </row>
    <row r="127" spans="1:81" ht="30">
      <c r="A127" s="141"/>
      <c r="B127" s="57" t="s">
        <v>233</v>
      </c>
      <c r="C127" s="66" t="s">
        <v>234</v>
      </c>
      <c r="D127" s="74" t="s">
        <v>128</v>
      </c>
      <c r="E127" s="74">
        <v>1</v>
      </c>
      <c r="F127" s="303"/>
      <c r="G127" s="152">
        <f t="shared" si="147"/>
        <v>0</v>
      </c>
      <c r="H127" s="120"/>
      <c r="I127" s="13"/>
      <c r="J127" s="235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7">
        <f t="shared" si="148"/>
        <v>0</v>
      </c>
      <c r="V127" s="238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7">
        <f t="shared" si="149"/>
        <v>0</v>
      </c>
      <c r="AH127" s="238"/>
      <c r="AI127" s="236"/>
      <c r="AJ127" s="236"/>
      <c r="AK127" s="236"/>
      <c r="AL127" s="236"/>
      <c r="AM127" s="236">
        <f t="shared" ref="AM127:AM139" si="150">G127-SUM(J127:AL127)</f>
        <v>0</v>
      </c>
      <c r="AN127" s="236"/>
      <c r="AO127" s="236"/>
      <c r="AP127" s="236"/>
      <c r="AQ127" s="236"/>
      <c r="AR127" s="236"/>
      <c r="AS127" s="237"/>
      <c r="AT127" s="238"/>
      <c r="AU127" s="236"/>
      <c r="AV127" s="236"/>
      <c r="AW127" s="236"/>
      <c r="AX127" s="236"/>
      <c r="AY127" s="236"/>
      <c r="AZ127" s="236"/>
      <c r="BA127" s="236"/>
      <c r="BB127" s="236"/>
      <c r="BC127" s="236"/>
      <c r="BD127" s="236"/>
      <c r="BE127" s="237"/>
      <c r="BF127" s="238"/>
      <c r="BG127" s="236"/>
      <c r="BH127" s="236"/>
      <c r="BI127" s="236"/>
      <c r="BJ127" s="236"/>
      <c r="BK127" s="236"/>
      <c r="BL127" s="236"/>
      <c r="BM127" s="236"/>
      <c r="BN127" s="236"/>
      <c r="BO127" s="236"/>
      <c r="BP127" s="236"/>
      <c r="BQ127" s="237"/>
      <c r="BR127" s="238"/>
      <c r="BS127" s="236"/>
      <c r="BT127" s="236"/>
      <c r="BU127" s="236"/>
      <c r="BV127" s="236"/>
      <c r="BW127" s="236"/>
      <c r="BX127" s="236"/>
      <c r="BY127" s="236"/>
      <c r="BZ127" s="236"/>
      <c r="CA127" s="236"/>
      <c r="CB127" s="236"/>
      <c r="CC127" s="237">
        <f t="shared" si="67"/>
        <v>0</v>
      </c>
    </row>
    <row r="128" spans="1:81">
      <c r="A128" s="141"/>
      <c r="B128" s="57" t="s">
        <v>235</v>
      </c>
      <c r="C128" s="66" t="s">
        <v>236</v>
      </c>
      <c r="D128" s="74" t="s">
        <v>128</v>
      </c>
      <c r="E128" s="74">
        <v>1</v>
      </c>
      <c r="F128" s="303"/>
      <c r="G128" s="152">
        <f t="shared" si="147"/>
        <v>0</v>
      </c>
      <c r="H128" s="120"/>
      <c r="I128" s="13"/>
      <c r="J128" s="235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7">
        <f t="shared" si="148"/>
        <v>0</v>
      </c>
      <c r="V128" s="238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7">
        <f t="shared" si="149"/>
        <v>0</v>
      </c>
      <c r="AH128" s="238"/>
      <c r="AI128" s="236"/>
      <c r="AJ128" s="236"/>
      <c r="AK128" s="236"/>
      <c r="AL128" s="236"/>
      <c r="AM128" s="236">
        <f t="shared" si="150"/>
        <v>0</v>
      </c>
      <c r="AN128" s="236"/>
      <c r="AO128" s="236"/>
      <c r="AP128" s="236"/>
      <c r="AQ128" s="236"/>
      <c r="AR128" s="236"/>
      <c r="AS128" s="237"/>
      <c r="AT128" s="238"/>
      <c r="AU128" s="236"/>
      <c r="AV128" s="236"/>
      <c r="AW128" s="236"/>
      <c r="AX128" s="236"/>
      <c r="AY128" s="236"/>
      <c r="AZ128" s="236"/>
      <c r="BA128" s="236"/>
      <c r="BB128" s="236"/>
      <c r="BC128" s="236"/>
      <c r="BD128" s="236"/>
      <c r="BE128" s="237"/>
      <c r="BF128" s="238"/>
      <c r="BG128" s="236"/>
      <c r="BH128" s="236"/>
      <c r="BI128" s="236"/>
      <c r="BJ128" s="236"/>
      <c r="BK128" s="236"/>
      <c r="BL128" s="236"/>
      <c r="BM128" s="236"/>
      <c r="BN128" s="236"/>
      <c r="BO128" s="236"/>
      <c r="BP128" s="236"/>
      <c r="BQ128" s="237"/>
      <c r="BR128" s="238"/>
      <c r="BS128" s="236"/>
      <c r="BT128" s="236"/>
      <c r="BU128" s="236"/>
      <c r="BV128" s="236"/>
      <c r="BW128" s="236"/>
      <c r="BX128" s="236"/>
      <c r="BY128" s="236"/>
      <c r="BZ128" s="236"/>
      <c r="CA128" s="236"/>
      <c r="CB128" s="236"/>
      <c r="CC128" s="237">
        <f t="shared" si="67"/>
        <v>0</v>
      </c>
    </row>
    <row r="129" spans="1:81">
      <c r="A129" s="141"/>
      <c r="B129" s="57" t="s">
        <v>237</v>
      </c>
      <c r="C129" s="66" t="s">
        <v>238</v>
      </c>
      <c r="D129" s="74" t="s">
        <v>128</v>
      </c>
      <c r="E129" s="74">
        <v>1</v>
      </c>
      <c r="F129" s="303"/>
      <c r="G129" s="152">
        <f t="shared" si="147"/>
        <v>0</v>
      </c>
      <c r="H129" s="120"/>
      <c r="I129" s="13"/>
      <c r="J129" s="235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7">
        <f t="shared" si="148"/>
        <v>0</v>
      </c>
      <c r="V129" s="238"/>
      <c r="W129" s="236"/>
      <c r="X129" s="236"/>
      <c r="Y129" s="236"/>
      <c r="Z129" s="236"/>
      <c r="AA129" s="236"/>
      <c r="AB129" s="236"/>
      <c r="AC129" s="236"/>
      <c r="AD129" s="236"/>
      <c r="AE129" s="236"/>
      <c r="AF129" s="236"/>
      <c r="AG129" s="237">
        <f t="shared" si="149"/>
        <v>0</v>
      </c>
      <c r="AH129" s="238"/>
      <c r="AI129" s="236"/>
      <c r="AJ129" s="236"/>
      <c r="AK129" s="236"/>
      <c r="AL129" s="236"/>
      <c r="AM129" s="236">
        <f t="shared" si="150"/>
        <v>0</v>
      </c>
      <c r="AN129" s="236"/>
      <c r="AO129" s="236"/>
      <c r="AP129" s="236"/>
      <c r="AQ129" s="236"/>
      <c r="AR129" s="236"/>
      <c r="AS129" s="237"/>
      <c r="AT129" s="238"/>
      <c r="AU129" s="236"/>
      <c r="AV129" s="236"/>
      <c r="AW129" s="236"/>
      <c r="AX129" s="236"/>
      <c r="AY129" s="236"/>
      <c r="AZ129" s="236"/>
      <c r="BA129" s="236"/>
      <c r="BB129" s="236"/>
      <c r="BC129" s="236"/>
      <c r="BD129" s="236"/>
      <c r="BE129" s="237"/>
      <c r="BF129" s="238"/>
      <c r="BG129" s="236"/>
      <c r="BH129" s="236"/>
      <c r="BI129" s="236"/>
      <c r="BJ129" s="236"/>
      <c r="BK129" s="236"/>
      <c r="BL129" s="236"/>
      <c r="BM129" s="236"/>
      <c r="BN129" s="236"/>
      <c r="BO129" s="236"/>
      <c r="BP129" s="236"/>
      <c r="BQ129" s="237"/>
      <c r="BR129" s="238"/>
      <c r="BS129" s="236"/>
      <c r="BT129" s="236"/>
      <c r="BU129" s="236"/>
      <c r="BV129" s="236"/>
      <c r="BW129" s="236"/>
      <c r="BX129" s="236"/>
      <c r="BY129" s="236"/>
      <c r="BZ129" s="236"/>
      <c r="CA129" s="236"/>
      <c r="CB129" s="236"/>
      <c r="CC129" s="237">
        <f t="shared" si="67"/>
        <v>0</v>
      </c>
    </row>
    <row r="130" spans="1:81">
      <c r="A130" s="141"/>
      <c r="B130" s="57" t="s">
        <v>239</v>
      </c>
      <c r="C130" s="66" t="s">
        <v>240</v>
      </c>
      <c r="D130" s="74" t="s">
        <v>128</v>
      </c>
      <c r="E130" s="74">
        <v>1</v>
      </c>
      <c r="F130" s="303"/>
      <c r="G130" s="152">
        <f t="shared" si="147"/>
        <v>0</v>
      </c>
      <c r="H130" s="120"/>
      <c r="I130" s="13"/>
      <c r="J130" s="235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7">
        <f t="shared" si="148"/>
        <v>0</v>
      </c>
      <c r="V130" s="238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7">
        <f t="shared" si="149"/>
        <v>0</v>
      </c>
      <c r="AH130" s="238"/>
      <c r="AI130" s="236"/>
      <c r="AJ130" s="236"/>
      <c r="AK130" s="236"/>
      <c r="AL130" s="236"/>
      <c r="AM130" s="236">
        <f t="shared" si="150"/>
        <v>0</v>
      </c>
      <c r="AN130" s="236"/>
      <c r="AO130" s="236"/>
      <c r="AP130" s="236"/>
      <c r="AQ130" s="236"/>
      <c r="AR130" s="236"/>
      <c r="AS130" s="237"/>
      <c r="AT130" s="238"/>
      <c r="AU130" s="236"/>
      <c r="AV130" s="236"/>
      <c r="AW130" s="236"/>
      <c r="AX130" s="236"/>
      <c r="AY130" s="236"/>
      <c r="AZ130" s="236"/>
      <c r="BA130" s="236"/>
      <c r="BB130" s="236"/>
      <c r="BC130" s="236"/>
      <c r="BD130" s="236"/>
      <c r="BE130" s="237"/>
      <c r="BF130" s="238"/>
      <c r="BG130" s="236"/>
      <c r="BH130" s="236"/>
      <c r="BI130" s="236"/>
      <c r="BJ130" s="236"/>
      <c r="BK130" s="236"/>
      <c r="BL130" s="236"/>
      <c r="BM130" s="236"/>
      <c r="BN130" s="236"/>
      <c r="BO130" s="236"/>
      <c r="BP130" s="236"/>
      <c r="BQ130" s="237"/>
      <c r="BR130" s="238"/>
      <c r="BS130" s="236"/>
      <c r="BT130" s="236"/>
      <c r="BU130" s="236"/>
      <c r="BV130" s="236"/>
      <c r="BW130" s="236"/>
      <c r="BX130" s="236"/>
      <c r="BY130" s="236"/>
      <c r="BZ130" s="236"/>
      <c r="CA130" s="236"/>
      <c r="CB130" s="236"/>
      <c r="CC130" s="237">
        <f t="shared" si="67"/>
        <v>0</v>
      </c>
    </row>
    <row r="131" spans="1:81">
      <c r="A131" s="141"/>
      <c r="B131" s="57" t="s">
        <v>241</v>
      </c>
      <c r="C131" s="66" t="s">
        <v>242</v>
      </c>
      <c r="D131" s="74" t="s">
        <v>128</v>
      </c>
      <c r="E131" s="74">
        <v>1</v>
      </c>
      <c r="F131" s="303"/>
      <c r="G131" s="152">
        <f t="shared" si="147"/>
        <v>0</v>
      </c>
      <c r="H131" s="120"/>
      <c r="I131" s="13"/>
      <c r="J131" s="235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7">
        <f t="shared" si="148"/>
        <v>0</v>
      </c>
      <c r="V131" s="238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7">
        <f t="shared" si="149"/>
        <v>0</v>
      </c>
      <c r="AH131" s="238"/>
      <c r="AI131" s="236"/>
      <c r="AJ131" s="236"/>
      <c r="AK131" s="236"/>
      <c r="AL131" s="236"/>
      <c r="AM131" s="236">
        <f t="shared" si="150"/>
        <v>0</v>
      </c>
      <c r="AN131" s="236"/>
      <c r="AO131" s="236"/>
      <c r="AP131" s="236"/>
      <c r="AQ131" s="236"/>
      <c r="AR131" s="236"/>
      <c r="AS131" s="237"/>
      <c r="AT131" s="238"/>
      <c r="AU131" s="236"/>
      <c r="AV131" s="236"/>
      <c r="AW131" s="236"/>
      <c r="AX131" s="236"/>
      <c r="AY131" s="236"/>
      <c r="AZ131" s="236"/>
      <c r="BA131" s="236"/>
      <c r="BB131" s="236"/>
      <c r="BC131" s="236"/>
      <c r="BD131" s="236"/>
      <c r="BE131" s="237"/>
      <c r="BF131" s="238"/>
      <c r="BG131" s="236"/>
      <c r="BH131" s="236"/>
      <c r="BI131" s="236"/>
      <c r="BJ131" s="236"/>
      <c r="BK131" s="236"/>
      <c r="BL131" s="236"/>
      <c r="BM131" s="236"/>
      <c r="BN131" s="236"/>
      <c r="BO131" s="236"/>
      <c r="BP131" s="236"/>
      <c r="BQ131" s="237"/>
      <c r="BR131" s="238"/>
      <c r="BS131" s="236"/>
      <c r="BT131" s="236"/>
      <c r="BU131" s="236"/>
      <c r="BV131" s="236"/>
      <c r="BW131" s="236"/>
      <c r="BX131" s="236"/>
      <c r="BY131" s="236"/>
      <c r="BZ131" s="236"/>
      <c r="CA131" s="236"/>
      <c r="CB131" s="236"/>
      <c r="CC131" s="237">
        <f t="shared" si="67"/>
        <v>0</v>
      </c>
    </row>
    <row r="132" spans="1:81">
      <c r="A132" s="141"/>
      <c r="B132" s="61" t="s">
        <v>243</v>
      </c>
      <c r="C132" s="66" t="s">
        <v>244</v>
      </c>
      <c r="D132" s="74" t="s">
        <v>128</v>
      </c>
      <c r="E132" s="74">
        <v>1</v>
      </c>
      <c r="F132" s="303"/>
      <c r="G132" s="152">
        <f t="shared" si="147"/>
        <v>0</v>
      </c>
      <c r="H132" s="120"/>
      <c r="I132" s="13"/>
      <c r="J132" s="235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7">
        <f t="shared" si="148"/>
        <v>0</v>
      </c>
      <c r="V132" s="238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7">
        <f t="shared" si="149"/>
        <v>0</v>
      </c>
      <c r="AH132" s="235"/>
      <c r="AI132" s="236"/>
      <c r="AJ132" s="236"/>
      <c r="AK132" s="236"/>
      <c r="AL132" s="236"/>
      <c r="AM132" s="236">
        <f t="shared" si="150"/>
        <v>0</v>
      </c>
      <c r="AN132" s="236"/>
      <c r="AO132" s="236"/>
      <c r="AP132" s="236"/>
      <c r="AQ132" s="236"/>
      <c r="AR132" s="236"/>
      <c r="AS132" s="237"/>
      <c r="AT132" s="238"/>
      <c r="AU132" s="236"/>
      <c r="AV132" s="236"/>
      <c r="AW132" s="236"/>
      <c r="AX132" s="236"/>
      <c r="AY132" s="236"/>
      <c r="AZ132" s="236"/>
      <c r="BA132" s="236"/>
      <c r="BB132" s="236"/>
      <c r="BC132" s="236"/>
      <c r="BD132" s="236"/>
      <c r="BE132" s="237"/>
      <c r="BF132" s="238"/>
      <c r="BG132" s="236"/>
      <c r="BH132" s="236"/>
      <c r="BI132" s="236"/>
      <c r="BJ132" s="236"/>
      <c r="BK132" s="236"/>
      <c r="BL132" s="236"/>
      <c r="BM132" s="236"/>
      <c r="BN132" s="236"/>
      <c r="BO132" s="236"/>
      <c r="BP132" s="236"/>
      <c r="BQ132" s="237"/>
      <c r="BR132" s="238"/>
      <c r="BS132" s="236"/>
      <c r="BT132" s="236"/>
      <c r="BU132" s="236"/>
      <c r="BV132" s="236"/>
      <c r="BW132" s="236"/>
      <c r="BX132" s="236"/>
      <c r="BY132" s="236"/>
      <c r="BZ132" s="236"/>
      <c r="CA132" s="236"/>
      <c r="CB132" s="236"/>
      <c r="CC132" s="237">
        <f t="shared" si="67"/>
        <v>0</v>
      </c>
    </row>
    <row r="133" spans="1:81" ht="27.75" customHeight="1">
      <c r="A133" s="141"/>
      <c r="B133" s="61" t="s">
        <v>245</v>
      </c>
      <c r="C133" s="66" t="s">
        <v>400</v>
      </c>
      <c r="D133" s="74" t="s">
        <v>128</v>
      </c>
      <c r="E133" s="74">
        <v>1</v>
      </c>
      <c r="F133" s="303"/>
      <c r="G133" s="152">
        <f t="shared" si="147"/>
        <v>0</v>
      </c>
      <c r="H133" s="120"/>
      <c r="I133" s="13"/>
      <c r="J133" s="235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7">
        <f t="shared" si="148"/>
        <v>0</v>
      </c>
      <c r="V133" s="238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7">
        <f t="shared" si="149"/>
        <v>0</v>
      </c>
      <c r="AH133" s="235"/>
      <c r="AI133" s="236"/>
      <c r="AJ133" s="236"/>
      <c r="AK133" s="236"/>
      <c r="AL133" s="236"/>
      <c r="AM133" s="236">
        <f t="shared" si="150"/>
        <v>0</v>
      </c>
      <c r="AN133" s="236"/>
      <c r="AO133" s="236"/>
      <c r="AP133" s="236"/>
      <c r="AQ133" s="236"/>
      <c r="AR133" s="236"/>
      <c r="AS133" s="237"/>
      <c r="AT133" s="238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7"/>
      <c r="BF133" s="238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7"/>
      <c r="BR133" s="238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7">
        <f t="shared" si="67"/>
        <v>0</v>
      </c>
    </row>
    <row r="134" spans="1:81">
      <c r="A134" s="141"/>
      <c r="B134" s="61" t="s">
        <v>247</v>
      </c>
      <c r="C134" s="66" t="s">
        <v>248</v>
      </c>
      <c r="D134" s="74" t="s">
        <v>128</v>
      </c>
      <c r="E134" s="74">
        <v>1</v>
      </c>
      <c r="F134" s="303"/>
      <c r="G134" s="152">
        <f t="shared" si="147"/>
        <v>0</v>
      </c>
      <c r="H134" s="120"/>
      <c r="I134" s="13"/>
      <c r="J134" s="235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7">
        <f t="shared" si="148"/>
        <v>0</v>
      </c>
      <c r="V134" s="238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7">
        <f t="shared" si="149"/>
        <v>0</v>
      </c>
      <c r="AH134" s="235"/>
      <c r="AI134" s="236"/>
      <c r="AJ134" s="236"/>
      <c r="AK134" s="236"/>
      <c r="AL134" s="236"/>
      <c r="AM134" s="236">
        <f t="shared" si="150"/>
        <v>0</v>
      </c>
      <c r="AN134" s="236"/>
      <c r="AO134" s="236"/>
      <c r="AP134" s="236"/>
      <c r="AQ134" s="236"/>
      <c r="AR134" s="236"/>
      <c r="AS134" s="237"/>
      <c r="AT134" s="238"/>
      <c r="AU134" s="236"/>
      <c r="AV134" s="236"/>
      <c r="AW134" s="236"/>
      <c r="AX134" s="236"/>
      <c r="AY134" s="236"/>
      <c r="AZ134" s="236"/>
      <c r="BA134" s="236"/>
      <c r="BB134" s="236"/>
      <c r="BC134" s="236"/>
      <c r="BD134" s="236"/>
      <c r="BE134" s="237"/>
      <c r="BF134" s="238"/>
      <c r="BG134" s="236"/>
      <c r="BH134" s="236"/>
      <c r="BI134" s="236"/>
      <c r="BJ134" s="236"/>
      <c r="BK134" s="236"/>
      <c r="BL134" s="236"/>
      <c r="BM134" s="236"/>
      <c r="BN134" s="236"/>
      <c r="BO134" s="236"/>
      <c r="BP134" s="236"/>
      <c r="BQ134" s="237"/>
      <c r="BR134" s="238"/>
      <c r="BS134" s="236"/>
      <c r="BT134" s="236"/>
      <c r="BU134" s="236"/>
      <c r="BV134" s="236"/>
      <c r="BW134" s="236"/>
      <c r="BX134" s="236"/>
      <c r="BY134" s="236"/>
      <c r="BZ134" s="236"/>
      <c r="CA134" s="236"/>
      <c r="CB134" s="236"/>
      <c r="CC134" s="237">
        <f t="shared" si="67"/>
        <v>0</v>
      </c>
    </row>
    <row r="135" spans="1:81">
      <c r="A135" s="141"/>
      <c r="B135" s="61" t="s">
        <v>249</v>
      </c>
      <c r="C135" s="66" t="s">
        <v>250</v>
      </c>
      <c r="D135" s="74" t="s">
        <v>128</v>
      </c>
      <c r="E135" s="74">
        <v>1</v>
      </c>
      <c r="F135" s="303"/>
      <c r="G135" s="152">
        <f t="shared" si="147"/>
        <v>0</v>
      </c>
      <c r="H135" s="120"/>
      <c r="I135" s="13"/>
      <c r="J135" s="235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7">
        <f t="shared" si="148"/>
        <v>0</v>
      </c>
      <c r="V135" s="238"/>
      <c r="W135" s="236"/>
      <c r="X135" s="236"/>
      <c r="Y135" s="236"/>
      <c r="Z135" s="236"/>
      <c r="AA135" s="236"/>
      <c r="AB135" s="236"/>
      <c r="AC135" s="236"/>
      <c r="AD135" s="236"/>
      <c r="AE135" s="236"/>
      <c r="AF135" s="236"/>
      <c r="AG135" s="237">
        <f t="shared" si="149"/>
        <v>0</v>
      </c>
      <c r="AH135" s="235"/>
      <c r="AI135" s="236"/>
      <c r="AJ135" s="236"/>
      <c r="AK135" s="236"/>
      <c r="AL135" s="236"/>
      <c r="AM135" s="236">
        <f t="shared" si="150"/>
        <v>0</v>
      </c>
      <c r="AN135" s="236"/>
      <c r="AO135" s="236"/>
      <c r="AP135" s="236"/>
      <c r="AQ135" s="236"/>
      <c r="AR135" s="236"/>
      <c r="AS135" s="237"/>
      <c r="AT135" s="238"/>
      <c r="AU135" s="236"/>
      <c r="AV135" s="236"/>
      <c r="AW135" s="236"/>
      <c r="AX135" s="236"/>
      <c r="AY135" s="236"/>
      <c r="AZ135" s="236"/>
      <c r="BA135" s="236"/>
      <c r="BB135" s="236"/>
      <c r="BC135" s="236"/>
      <c r="BD135" s="236"/>
      <c r="BE135" s="237"/>
      <c r="BF135" s="238"/>
      <c r="BG135" s="236"/>
      <c r="BH135" s="236"/>
      <c r="BI135" s="236"/>
      <c r="BJ135" s="236"/>
      <c r="BK135" s="236"/>
      <c r="BL135" s="236"/>
      <c r="BM135" s="236"/>
      <c r="BN135" s="236"/>
      <c r="BO135" s="236"/>
      <c r="BP135" s="236"/>
      <c r="BQ135" s="237"/>
      <c r="BR135" s="238"/>
      <c r="BS135" s="236"/>
      <c r="BT135" s="236"/>
      <c r="BU135" s="236"/>
      <c r="BV135" s="236"/>
      <c r="BW135" s="236"/>
      <c r="BX135" s="236"/>
      <c r="BY135" s="236"/>
      <c r="BZ135" s="236"/>
      <c r="CA135" s="236"/>
      <c r="CB135" s="236"/>
      <c r="CC135" s="237">
        <f t="shared" si="67"/>
        <v>0</v>
      </c>
    </row>
    <row r="136" spans="1:81" ht="27" customHeight="1">
      <c r="A136" s="141"/>
      <c r="B136" s="61" t="s">
        <v>251</v>
      </c>
      <c r="C136" s="66" t="s">
        <v>252</v>
      </c>
      <c r="D136" s="74" t="s">
        <v>128</v>
      </c>
      <c r="E136" s="74">
        <v>1</v>
      </c>
      <c r="F136" s="303"/>
      <c r="G136" s="152">
        <f t="shared" si="147"/>
        <v>0</v>
      </c>
      <c r="H136" s="120"/>
      <c r="I136" s="13"/>
      <c r="J136" s="235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7">
        <f t="shared" si="148"/>
        <v>0</v>
      </c>
      <c r="V136" s="238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7">
        <f t="shared" si="149"/>
        <v>0</v>
      </c>
      <c r="AH136" s="235"/>
      <c r="AI136" s="236"/>
      <c r="AJ136" s="236"/>
      <c r="AK136" s="236"/>
      <c r="AL136" s="236"/>
      <c r="AM136" s="236">
        <f t="shared" si="150"/>
        <v>0</v>
      </c>
      <c r="AN136" s="236"/>
      <c r="AO136" s="236"/>
      <c r="AP136" s="236"/>
      <c r="AQ136" s="236"/>
      <c r="AR136" s="236"/>
      <c r="AS136" s="237"/>
      <c r="AT136" s="238"/>
      <c r="AU136" s="236"/>
      <c r="AV136" s="236"/>
      <c r="AW136" s="236"/>
      <c r="AX136" s="236"/>
      <c r="AY136" s="236"/>
      <c r="AZ136" s="236"/>
      <c r="BA136" s="236"/>
      <c r="BB136" s="236"/>
      <c r="BC136" s="236"/>
      <c r="BD136" s="236"/>
      <c r="BE136" s="237"/>
      <c r="BF136" s="238"/>
      <c r="BG136" s="236"/>
      <c r="BH136" s="236"/>
      <c r="BI136" s="236"/>
      <c r="BJ136" s="236"/>
      <c r="BK136" s="236"/>
      <c r="BL136" s="236"/>
      <c r="BM136" s="236"/>
      <c r="BN136" s="236"/>
      <c r="BO136" s="236"/>
      <c r="BP136" s="236"/>
      <c r="BQ136" s="237"/>
      <c r="BR136" s="238"/>
      <c r="BS136" s="236"/>
      <c r="BT136" s="236"/>
      <c r="BU136" s="236"/>
      <c r="BV136" s="236"/>
      <c r="BW136" s="236"/>
      <c r="BX136" s="236"/>
      <c r="BY136" s="236"/>
      <c r="BZ136" s="236"/>
      <c r="CA136" s="236"/>
      <c r="CB136" s="236"/>
      <c r="CC136" s="237">
        <f t="shared" si="67"/>
        <v>0</v>
      </c>
    </row>
    <row r="137" spans="1:81">
      <c r="A137" s="141"/>
      <c r="B137" s="61" t="s">
        <v>253</v>
      </c>
      <c r="C137" s="66" t="s">
        <v>254</v>
      </c>
      <c r="D137" s="74" t="s">
        <v>128</v>
      </c>
      <c r="E137" s="74">
        <v>1</v>
      </c>
      <c r="F137" s="303"/>
      <c r="G137" s="152">
        <f t="shared" si="147"/>
        <v>0</v>
      </c>
      <c r="H137" s="120"/>
      <c r="I137" s="13"/>
      <c r="J137" s="235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7">
        <f t="shared" si="148"/>
        <v>0</v>
      </c>
      <c r="V137" s="238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7">
        <f t="shared" si="149"/>
        <v>0</v>
      </c>
      <c r="AH137" s="235"/>
      <c r="AI137" s="236"/>
      <c r="AJ137" s="236"/>
      <c r="AK137" s="236"/>
      <c r="AL137" s="236"/>
      <c r="AM137" s="236">
        <f t="shared" si="150"/>
        <v>0</v>
      </c>
      <c r="AN137" s="236"/>
      <c r="AO137" s="236"/>
      <c r="AP137" s="236"/>
      <c r="AQ137" s="236"/>
      <c r="AR137" s="236"/>
      <c r="AS137" s="237"/>
      <c r="AT137" s="238"/>
      <c r="AU137" s="236"/>
      <c r="AV137" s="236"/>
      <c r="AW137" s="236"/>
      <c r="AX137" s="236"/>
      <c r="AY137" s="236"/>
      <c r="AZ137" s="236"/>
      <c r="BA137" s="236"/>
      <c r="BB137" s="236"/>
      <c r="BC137" s="236"/>
      <c r="BD137" s="236"/>
      <c r="BE137" s="237"/>
      <c r="BF137" s="238"/>
      <c r="BG137" s="236"/>
      <c r="BH137" s="236"/>
      <c r="BI137" s="236"/>
      <c r="BJ137" s="236"/>
      <c r="BK137" s="236"/>
      <c r="BL137" s="236"/>
      <c r="BM137" s="236"/>
      <c r="BN137" s="236"/>
      <c r="BO137" s="236"/>
      <c r="BP137" s="236"/>
      <c r="BQ137" s="237"/>
      <c r="BR137" s="238"/>
      <c r="BS137" s="236"/>
      <c r="BT137" s="236"/>
      <c r="BU137" s="236"/>
      <c r="BV137" s="236"/>
      <c r="BW137" s="236"/>
      <c r="BX137" s="236"/>
      <c r="BY137" s="236"/>
      <c r="BZ137" s="236"/>
      <c r="CA137" s="236"/>
      <c r="CB137" s="236"/>
      <c r="CC137" s="237">
        <f t="shared" si="67"/>
        <v>0</v>
      </c>
    </row>
    <row r="138" spans="1:81">
      <c r="A138" s="141"/>
      <c r="B138" s="61" t="s">
        <v>255</v>
      </c>
      <c r="C138" s="66" t="s">
        <v>256</v>
      </c>
      <c r="D138" s="74" t="s">
        <v>128</v>
      </c>
      <c r="E138" s="74">
        <v>1</v>
      </c>
      <c r="F138" s="303"/>
      <c r="G138" s="152">
        <f t="shared" si="147"/>
        <v>0</v>
      </c>
      <c r="H138" s="120"/>
      <c r="I138" s="13"/>
      <c r="J138" s="235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7">
        <f t="shared" si="148"/>
        <v>0</v>
      </c>
      <c r="V138" s="238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7">
        <f t="shared" si="149"/>
        <v>0</v>
      </c>
      <c r="AH138" s="235"/>
      <c r="AI138" s="236"/>
      <c r="AJ138" s="236"/>
      <c r="AK138" s="236"/>
      <c r="AL138" s="236"/>
      <c r="AM138" s="236">
        <f t="shared" si="150"/>
        <v>0</v>
      </c>
      <c r="AN138" s="236"/>
      <c r="AO138" s="236"/>
      <c r="AP138" s="236"/>
      <c r="AQ138" s="236"/>
      <c r="AR138" s="236"/>
      <c r="AS138" s="237"/>
      <c r="AT138" s="238"/>
      <c r="AU138" s="236"/>
      <c r="AV138" s="236"/>
      <c r="AW138" s="236"/>
      <c r="AX138" s="236"/>
      <c r="AY138" s="236"/>
      <c r="AZ138" s="236"/>
      <c r="BA138" s="236"/>
      <c r="BB138" s="236"/>
      <c r="BC138" s="236"/>
      <c r="BD138" s="236"/>
      <c r="BE138" s="237"/>
      <c r="BF138" s="238"/>
      <c r="BG138" s="236"/>
      <c r="BH138" s="236"/>
      <c r="BI138" s="236"/>
      <c r="BJ138" s="236"/>
      <c r="BK138" s="236"/>
      <c r="BL138" s="236"/>
      <c r="BM138" s="236"/>
      <c r="BN138" s="236"/>
      <c r="BO138" s="236"/>
      <c r="BP138" s="236"/>
      <c r="BQ138" s="237"/>
      <c r="BR138" s="238"/>
      <c r="BS138" s="236"/>
      <c r="BT138" s="236"/>
      <c r="BU138" s="236"/>
      <c r="BV138" s="236"/>
      <c r="BW138" s="236"/>
      <c r="BX138" s="236"/>
      <c r="BY138" s="236"/>
      <c r="BZ138" s="236"/>
      <c r="CA138" s="236"/>
      <c r="CB138" s="236"/>
      <c r="CC138" s="237">
        <f t="shared" si="67"/>
        <v>0</v>
      </c>
    </row>
    <row r="139" spans="1:81">
      <c r="A139" s="141"/>
      <c r="B139" s="61" t="s">
        <v>257</v>
      </c>
      <c r="C139" s="66" t="s">
        <v>258</v>
      </c>
      <c r="D139" s="74" t="s">
        <v>128</v>
      </c>
      <c r="E139" s="74">
        <v>1</v>
      </c>
      <c r="F139" s="303"/>
      <c r="G139" s="152">
        <f t="shared" si="147"/>
        <v>0</v>
      </c>
      <c r="H139" s="120"/>
      <c r="I139" s="13"/>
      <c r="J139" s="235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7">
        <f t="shared" si="148"/>
        <v>0</v>
      </c>
      <c r="V139" s="238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7">
        <f t="shared" si="149"/>
        <v>0</v>
      </c>
      <c r="AH139" s="238"/>
      <c r="AI139" s="236"/>
      <c r="AJ139" s="236"/>
      <c r="AK139" s="236"/>
      <c r="AL139" s="236"/>
      <c r="AM139" s="236">
        <f t="shared" si="150"/>
        <v>0</v>
      </c>
      <c r="AN139" s="236"/>
      <c r="AO139" s="236"/>
      <c r="AP139" s="236"/>
      <c r="AQ139" s="236"/>
      <c r="AR139" s="236"/>
      <c r="AS139" s="237"/>
      <c r="AT139" s="238"/>
      <c r="AU139" s="236"/>
      <c r="AV139" s="236"/>
      <c r="AW139" s="236"/>
      <c r="AX139" s="236"/>
      <c r="AY139" s="236"/>
      <c r="AZ139" s="236"/>
      <c r="BA139" s="236"/>
      <c r="BB139" s="236"/>
      <c r="BC139" s="236"/>
      <c r="BD139" s="236"/>
      <c r="BE139" s="237"/>
      <c r="BF139" s="238"/>
      <c r="BG139" s="236"/>
      <c r="BH139" s="236"/>
      <c r="BI139" s="236"/>
      <c r="BJ139" s="236"/>
      <c r="BK139" s="236"/>
      <c r="BL139" s="236"/>
      <c r="BM139" s="236"/>
      <c r="BN139" s="236"/>
      <c r="BO139" s="236"/>
      <c r="BP139" s="236"/>
      <c r="BQ139" s="237"/>
      <c r="BR139" s="238"/>
      <c r="BS139" s="236"/>
      <c r="BT139" s="236"/>
      <c r="BU139" s="236"/>
      <c r="BV139" s="236"/>
      <c r="BW139" s="236"/>
      <c r="BX139" s="236"/>
      <c r="BY139" s="236"/>
      <c r="BZ139" s="236"/>
      <c r="CA139" s="236"/>
      <c r="CB139" s="236"/>
      <c r="CC139" s="237">
        <f t="shared" si="67"/>
        <v>0</v>
      </c>
    </row>
    <row r="140" spans="1:81">
      <c r="A140" s="141"/>
      <c r="B140" s="193" t="s">
        <v>260</v>
      </c>
      <c r="C140" s="197" t="s">
        <v>261</v>
      </c>
      <c r="D140" s="198" t="s">
        <v>262</v>
      </c>
      <c r="E140" s="261">
        <v>0</v>
      </c>
      <c r="F140" s="262"/>
      <c r="G140" s="263">
        <f t="shared" si="147"/>
        <v>0</v>
      </c>
      <c r="H140" s="120"/>
      <c r="I140" s="13"/>
      <c r="J140" s="235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7"/>
      <c r="V140" s="238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7"/>
      <c r="AH140" s="238"/>
      <c r="AI140" s="236"/>
      <c r="AJ140" s="236"/>
      <c r="AK140" s="236"/>
      <c r="AL140" s="236"/>
      <c r="AM140" s="236"/>
      <c r="AN140" s="236"/>
      <c r="AO140" s="236"/>
      <c r="AP140" s="236"/>
      <c r="AQ140" s="236"/>
      <c r="AR140" s="236"/>
      <c r="AS140" s="237"/>
      <c r="AT140" s="238"/>
      <c r="AU140" s="236"/>
      <c r="AV140" s="236"/>
      <c r="AW140" s="236"/>
      <c r="AX140" s="236"/>
      <c r="AY140" s="236"/>
      <c r="AZ140" s="236"/>
      <c r="BA140" s="236"/>
      <c r="BB140" s="236"/>
      <c r="BC140" s="236"/>
      <c r="BD140" s="236"/>
      <c r="BE140" s="237"/>
      <c r="BF140" s="238"/>
      <c r="BG140" s="236"/>
      <c r="BH140" s="236"/>
      <c r="BI140" s="236"/>
      <c r="BJ140" s="236"/>
      <c r="BK140" s="236"/>
      <c r="BL140" s="236"/>
      <c r="BM140" s="236"/>
      <c r="BN140" s="236"/>
      <c r="BO140" s="236"/>
      <c r="BP140" s="236"/>
      <c r="BQ140" s="237"/>
      <c r="BR140" s="238"/>
      <c r="BS140" s="236"/>
      <c r="BT140" s="236"/>
      <c r="BU140" s="236"/>
      <c r="BV140" s="236"/>
      <c r="BW140" s="236"/>
      <c r="BX140" s="236"/>
      <c r="BY140" s="236"/>
      <c r="BZ140" s="236"/>
      <c r="CA140" s="236"/>
      <c r="CB140" s="236"/>
      <c r="CC140" s="237"/>
    </row>
    <row r="141" spans="1:81">
      <c r="A141" s="251"/>
      <c r="B141" s="193" t="s">
        <v>263</v>
      </c>
      <c r="C141" s="197" t="s">
        <v>264</v>
      </c>
      <c r="D141" s="198" t="s">
        <v>128</v>
      </c>
      <c r="E141" s="261">
        <v>0</v>
      </c>
      <c r="F141" s="262"/>
      <c r="G141" s="263">
        <f>E141*F141</f>
        <v>0</v>
      </c>
      <c r="H141" s="254"/>
      <c r="I141" s="255"/>
      <c r="J141" s="256"/>
      <c r="K141" s="257"/>
      <c r="L141" s="257"/>
      <c r="M141" s="257"/>
      <c r="N141" s="257"/>
      <c r="O141" s="257"/>
      <c r="P141" s="257"/>
      <c r="Q141" s="257"/>
      <c r="R141" s="257"/>
      <c r="S141" s="257"/>
      <c r="T141" s="257"/>
      <c r="U141" s="258"/>
      <c r="V141" s="259"/>
      <c r="W141" s="257"/>
      <c r="X141" s="257"/>
      <c r="Y141" s="257"/>
      <c r="Z141" s="257"/>
      <c r="AA141" s="257"/>
      <c r="AB141" s="257"/>
      <c r="AC141" s="257"/>
      <c r="AD141" s="257"/>
      <c r="AE141" s="257"/>
      <c r="AF141" s="257"/>
      <c r="AG141" s="258"/>
      <c r="AH141" s="259"/>
      <c r="AI141" s="257"/>
      <c r="AJ141" s="257"/>
      <c r="AK141" s="257"/>
      <c r="AL141" s="257"/>
      <c r="AM141" s="257"/>
      <c r="AN141" s="257"/>
      <c r="AO141" s="257"/>
      <c r="AP141" s="257"/>
      <c r="AQ141" s="257"/>
      <c r="AR141" s="257"/>
      <c r="AS141" s="258"/>
      <c r="AT141" s="259"/>
      <c r="AU141" s="257"/>
      <c r="AV141" s="257"/>
      <c r="AW141" s="257"/>
      <c r="AX141" s="257"/>
      <c r="AY141" s="257"/>
      <c r="AZ141" s="257"/>
      <c r="BA141" s="257"/>
      <c r="BB141" s="257"/>
      <c r="BC141" s="257"/>
      <c r="BD141" s="257"/>
      <c r="BE141" s="258"/>
      <c r="BF141" s="259"/>
      <c r="BG141" s="257"/>
      <c r="BH141" s="257"/>
      <c r="BI141" s="257"/>
      <c r="BJ141" s="257"/>
      <c r="BK141" s="257"/>
      <c r="BL141" s="257"/>
      <c r="BM141" s="257"/>
      <c r="BN141" s="257"/>
      <c r="BO141" s="257"/>
      <c r="BP141" s="257"/>
      <c r="BQ141" s="258"/>
      <c r="BR141" s="259"/>
      <c r="BS141" s="257"/>
      <c r="BT141" s="257"/>
      <c r="BU141" s="257"/>
      <c r="BV141" s="257"/>
      <c r="BW141" s="257"/>
      <c r="BX141" s="257"/>
      <c r="BY141" s="257"/>
      <c r="BZ141" s="257"/>
      <c r="CA141" s="257"/>
      <c r="CB141" s="257"/>
      <c r="CC141" s="237"/>
    </row>
    <row r="142" spans="1:81">
      <c r="A142" s="251"/>
      <c r="B142" s="193" t="s">
        <v>265</v>
      </c>
      <c r="C142" s="197" t="s">
        <v>266</v>
      </c>
      <c r="D142" s="198" t="s">
        <v>128</v>
      </c>
      <c r="E142" s="261">
        <v>0</v>
      </c>
      <c r="F142" s="262"/>
      <c r="G142" s="263">
        <f>E142*F142</f>
        <v>0</v>
      </c>
      <c r="H142" s="254"/>
      <c r="I142" s="255"/>
      <c r="J142" s="256"/>
      <c r="K142" s="257"/>
      <c r="L142" s="257"/>
      <c r="M142" s="257"/>
      <c r="N142" s="257"/>
      <c r="O142" s="257"/>
      <c r="P142" s="257"/>
      <c r="Q142" s="257"/>
      <c r="R142" s="257"/>
      <c r="S142" s="257"/>
      <c r="T142" s="257"/>
      <c r="U142" s="258"/>
      <c r="V142" s="259"/>
      <c r="W142" s="257"/>
      <c r="X142" s="257"/>
      <c r="Y142" s="257"/>
      <c r="Z142" s="257"/>
      <c r="AA142" s="257"/>
      <c r="AB142" s="257"/>
      <c r="AC142" s="257"/>
      <c r="AD142" s="257"/>
      <c r="AE142" s="257"/>
      <c r="AF142" s="257"/>
      <c r="AG142" s="258"/>
      <c r="AH142" s="259"/>
      <c r="AI142" s="257"/>
      <c r="AJ142" s="257"/>
      <c r="AK142" s="257"/>
      <c r="AL142" s="257"/>
      <c r="AM142" s="257"/>
      <c r="AN142" s="257"/>
      <c r="AO142" s="257"/>
      <c r="AP142" s="257"/>
      <c r="AQ142" s="257"/>
      <c r="AR142" s="257"/>
      <c r="AS142" s="258"/>
      <c r="AT142" s="259"/>
      <c r="AU142" s="257"/>
      <c r="AV142" s="257"/>
      <c r="AW142" s="257"/>
      <c r="AX142" s="257"/>
      <c r="AY142" s="257"/>
      <c r="AZ142" s="257"/>
      <c r="BA142" s="257"/>
      <c r="BB142" s="257"/>
      <c r="BC142" s="257"/>
      <c r="BD142" s="257"/>
      <c r="BE142" s="258"/>
      <c r="BF142" s="259"/>
      <c r="BG142" s="257"/>
      <c r="BH142" s="257"/>
      <c r="BI142" s="257"/>
      <c r="BJ142" s="257"/>
      <c r="BK142" s="257"/>
      <c r="BL142" s="257"/>
      <c r="BM142" s="257"/>
      <c r="BN142" s="257"/>
      <c r="BO142" s="257"/>
      <c r="BP142" s="257"/>
      <c r="BQ142" s="258"/>
      <c r="BR142" s="259"/>
      <c r="BS142" s="257"/>
      <c r="BT142" s="257"/>
      <c r="BU142" s="257"/>
      <c r="BV142" s="257"/>
      <c r="BW142" s="257"/>
      <c r="BX142" s="257"/>
      <c r="BY142" s="257"/>
      <c r="BZ142" s="257"/>
      <c r="CA142" s="257"/>
      <c r="CB142" s="257"/>
      <c r="CC142" s="237"/>
    </row>
    <row r="143" spans="1:81">
      <c r="A143" s="141"/>
      <c r="B143" s="61" t="s">
        <v>267</v>
      </c>
      <c r="C143" s="66" t="s">
        <v>268</v>
      </c>
      <c r="D143" s="74" t="s">
        <v>128</v>
      </c>
      <c r="E143" s="74">
        <v>1</v>
      </c>
      <c r="F143" s="303"/>
      <c r="G143" s="152">
        <f>+E143*F143</f>
        <v>0</v>
      </c>
      <c r="H143" s="120"/>
      <c r="I143" s="13"/>
      <c r="J143" s="235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7">
        <f>G143/2.5</f>
        <v>0</v>
      </c>
      <c r="V143" s="238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7">
        <f>G143/2.5</f>
        <v>0</v>
      </c>
      <c r="AH143" s="238"/>
      <c r="AI143" s="236"/>
      <c r="AJ143" s="236"/>
      <c r="AK143" s="236"/>
      <c r="AL143" s="236"/>
      <c r="AM143" s="236">
        <f>G143-SUM(J143:AL143)</f>
        <v>0</v>
      </c>
      <c r="AN143" s="236"/>
      <c r="AO143" s="236"/>
      <c r="AP143" s="236"/>
      <c r="AQ143" s="236"/>
      <c r="AR143" s="236"/>
      <c r="AS143" s="237"/>
      <c r="AT143" s="238"/>
      <c r="AU143" s="236"/>
      <c r="AV143" s="236"/>
      <c r="AW143" s="236"/>
      <c r="AX143" s="236"/>
      <c r="AY143" s="236"/>
      <c r="AZ143" s="236"/>
      <c r="BA143" s="236"/>
      <c r="BB143" s="236"/>
      <c r="BC143" s="236"/>
      <c r="BD143" s="236"/>
      <c r="BE143" s="237"/>
      <c r="BF143" s="238"/>
      <c r="BG143" s="236"/>
      <c r="BH143" s="236"/>
      <c r="BI143" s="236"/>
      <c r="BJ143" s="236"/>
      <c r="BK143" s="236"/>
      <c r="BL143" s="236"/>
      <c r="BM143" s="236"/>
      <c r="BN143" s="236"/>
      <c r="BO143" s="236"/>
      <c r="BP143" s="236"/>
      <c r="BQ143" s="237"/>
      <c r="BR143" s="238"/>
      <c r="BS143" s="236"/>
      <c r="BT143" s="236"/>
      <c r="BU143" s="236"/>
      <c r="BV143" s="236"/>
      <c r="BW143" s="236"/>
      <c r="BX143" s="236"/>
      <c r="BY143" s="236"/>
      <c r="BZ143" s="236"/>
      <c r="CA143" s="236"/>
      <c r="CB143" s="236"/>
      <c r="CC143" s="237">
        <f t="shared" si="67"/>
        <v>0</v>
      </c>
    </row>
    <row r="144" spans="1:81">
      <c r="A144" s="141">
        <v>5</v>
      </c>
      <c r="B144" s="193" t="s">
        <v>269</v>
      </c>
      <c r="C144" s="197" t="s">
        <v>270</v>
      </c>
      <c r="D144" s="196" t="s">
        <v>128</v>
      </c>
      <c r="E144" s="196">
        <v>0</v>
      </c>
      <c r="F144" s="252"/>
      <c r="G144" s="253">
        <f>E144*F144</f>
        <v>0</v>
      </c>
      <c r="H144" s="120"/>
      <c r="I144" s="13"/>
      <c r="J144" s="235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7"/>
      <c r="V144" s="238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7"/>
      <c r="AH144" s="238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7"/>
      <c r="AT144" s="238"/>
      <c r="AU144" s="236"/>
      <c r="AV144" s="236"/>
      <c r="AW144" s="236"/>
      <c r="AX144" s="236"/>
      <c r="AY144" s="236"/>
      <c r="AZ144" s="236"/>
      <c r="BA144" s="236"/>
      <c r="BB144" s="236"/>
      <c r="BC144" s="236"/>
      <c r="BD144" s="236"/>
      <c r="BE144" s="237"/>
      <c r="BF144" s="235"/>
      <c r="BG144" s="236"/>
      <c r="BH144" s="236"/>
      <c r="BI144" s="236"/>
      <c r="BJ144" s="236"/>
      <c r="BK144" s="236"/>
      <c r="BL144" s="236"/>
      <c r="BM144" s="236"/>
      <c r="BN144" s="236"/>
      <c r="BO144" s="236"/>
      <c r="BP144" s="236"/>
      <c r="BQ144" s="273"/>
      <c r="BR144" s="238"/>
      <c r="BS144" s="236"/>
      <c r="BT144" s="236"/>
      <c r="BU144" s="236"/>
      <c r="BV144" s="236"/>
      <c r="BW144" s="236"/>
      <c r="BX144" s="236"/>
      <c r="BY144" s="236"/>
      <c r="BZ144" s="236"/>
      <c r="CA144" s="236"/>
      <c r="CB144" s="236"/>
      <c r="CC144" s="237"/>
    </row>
    <row r="145" spans="1:81">
      <c r="A145" s="141"/>
      <c r="B145" s="193" t="s">
        <v>271</v>
      </c>
      <c r="C145" s="197" t="s">
        <v>272</v>
      </c>
      <c r="D145" s="196" t="s">
        <v>53</v>
      </c>
      <c r="E145" s="196">
        <v>0</v>
      </c>
      <c r="F145" s="252"/>
      <c r="G145" s="234">
        <f t="shared" ref="G145" si="151">+SUM(H145:CC145)</f>
        <v>0</v>
      </c>
      <c r="H145" s="120"/>
      <c r="I145" s="13"/>
      <c r="J145" s="120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3"/>
      <c r="V145" s="14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3"/>
      <c r="AH145" s="14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3"/>
      <c r="AT145" s="14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3"/>
      <c r="BF145" s="14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3"/>
      <c r="BR145" s="14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3"/>
    </row>
    <row r="146" spans="1:81">
      <c r="A146" s="141">
        <v>5</v>
      </c>
      <c r="B146" s="193" t="s">
        <v>273</v>
      </c>
      <c r="C146" s="197" t="s">
        <v>274</v>
      </c>
      <c r="D146" s="196" t="s">
        <v>128</v>
      </c>
      <c r="E146" s="196">
        <v>0</v>
      </c>
      <c r="F146" s="252"/>
      <c r="G146" s="253">
        <f>E146*F146</f>
        <v>0</v>
      </c>
      <c r="H146" s="120"/>
      <c r="I146" s="13"/>
      <c r="J146" s="235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7"/>
      <c r="V146" s="238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7"/>
      <c r="AH146" s="238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7"/>
      <c r="AT146" s="238"/>
      <c r="AU146" s="236"/>
      <c r="AV146" s="236"/>
      <c r="AW146" s="236"/>
      <c r="AX146" s="236"/>
      <c r="AY146" s="236"/>
      <c r="AZ146" s="236"/>
      <c r="BA146" s="236"/>
      <c r="BB146" s="236"/>
      <c r="BC146" s="236"/>
      <c r="BD146" s="236"/>
      <c r="BE146" s="237"/>
      <c r="BF146" s="235"/>
      <c r="BG146" s="236"/>
      <c r="BH146" s="236"/>
      <c r="BI146" s="236"/>
      <c r="BJ146" s="236"/>
      <c r="BK146" s="236"/>
      <c r="BL146" s="236"/>
      <c r="BM146" s="236"/>
      <c r="BN146" s="236"/>
      <c r="BO146" s="236"/>
      <c r="BP146" s="236"/>
      <c r="BQ146" s="273"/>
      <c r="BR146" s="238"/>
      <c r="BS146" s="236"/>
      <c r="BT146" s="236"/>
      <c r="BU146" s="236"/>
      <c r="BV146" s="236"/>
      <c r="BW146" s="236"/>
      <c r="BX146" s="236"/>
      <c r="BY146" s="236"/>
      <c r="BZ146" s="236"/>
      <c r="CA146" s="236"/>
      <c r="CB146" s="236"/>
      <c r="CC146" s="237"/>
    </row>
    <row r="147" spans="1:81">
      <c r="A147" s="141">
        <v>5</v>
      </c>
      <c r="B147" s="193" t="s">
        <v>275</v>
      </c>
      <c r="C147" s="197" t="s">
        <v>276</v>
      </c>
      <c r="D147" s="196" t="s">
        <v>128</v>
      </c>
      <c r="E147" s="196">
        <v>0</v>
      </c>
      <c r="F147" s="252"/>
      <c r="G147" s="253">
        <f t="shared" ref="G147" si="152">E147*F147</f>
        <v>0</v>
      </c>
      <c r="H147" s="120"/>
      <c r="I147" s="13"/>
      <c r="J147" s="235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7"/>
      <c r="V147" s="238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7"/>
      <c r="AH147" s="238"/>
      <c r="AI147" s="236"/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7"/>
      <c r="AT147" s="238"/>
      <c r="AU147" s="236"/>
      <c r="AV147" s="236"/>
      <c r="AW147" s="236"/>
      <c r="AX147" s="236"/>
      <c r="AY147" s="236"/>
      <c r="AZ147" s="236"/>
      <c r="BA147" s="236"/>
      <c r="BB147" s="236"/>
      <c r="BC147" s="236"/>
      <c r="BD147" s="236"/>
      <c r="BE147" s="237"/>
      <c r="BF147" s="235"/>
      <c r="BG147" s="236"/>
      <c r="BH147" s="236"/>
      <c r="BI147" s="236"/>
      <c r="BJ147" s="236"/>
      <c r="BK147" s="236"/>
      <c r="BL147" s="236"/>
      <c r="BM147" s="236"/>
      <c r="BN147" s="236"/>
      <c r="BO147" s="236"/>
      <c r="BP147" s="236"/>
      <c r="BQ147" s="273"/>
      <c r="BR147" s="238"/>
      <c r="BS147" s="236"/>
      <c r="BT147" s="236"/>
      <c r="BU147" s="236"/>
      <c r="BV147" s="236"/>
      <c r="BW147" s="236"/>
      <c r="BX147" s="236"/>
      <c r="BY147" s="236"/>
      <c r="BZ147" s="236"/>
      <c r="CA147" s="236"/>
      <c r="CB147" s="236"/>
      <c r="CC147" s="237"/>
    </row>
    <row r="148" spans="1:81">
      <c r="A148" s="260"/>
      <c r="B148" s="193" t="s">
        <v>277</v>
      </c>
      <c r="C148" s="197" t="s">
        <v>278</v>
      </c>
      <c r="D148" s="198" t="s">
        <v>128</v>
      </c>
      <c r="E148" s="261">
        <v>0</v>
      </c>
      <c r="F148" s="262"/>
      <c r="G148" s="263">
        <f>E148*F148</f>
        <v>0</v>
      </c>
      <c r="H148" s="120"/>
      <c r="I148" s="13"/>
      <c r="J148" s="235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7"/>
      <c r="V148" s="238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7"/>
      <c r="AH148" s="238"/>
      <c r="AI148" s="236"/>
      <c r="AJ148" s="236"/>
      <c r="AK148" s="236"/>
      <c r="AL148" s="236"/>
      <c r="AM148" s="236"/>
      <c r="AN148" s="236"/>
      <c r="AO148" s="236"/>
      <c r="AP148" s="236"/>
      <c r="AQ148" s="236"/>
      <c r="AR148" s="236"/>
      <c r="AS148" s="237"/>
      <c r="AT148" s="238"/>
      <c r="AU148" s="236"/>
      <c r="AV148" s="236"/>
      <c r="AW148" s="236"/>
      <c r="AX148" s="236"/>
      <c r="AY148" s="236"/>
      <c r="AZ148" s="236"/>
      <c r="BA148" s="236"/>
      <c r="BB148" s="236"/>
      <c r="BC148" s="236"/>
      <c r="BD148" s="236"/>
      <c r="BE148" s="237"/>
      <c r="BF148" s="238"/>
      <c r="BG148" s="236"/>
      <c r="BH148" s="236"/>
      <c r="BI148" s="236"/>
      <c r="BJ148" s="236"/>
      <c r="BK148" s="236"/>
      <c r="BL148" s="236"/>
      <c r="BM148" s="236"/>
      <c r="BN148" s="236"/>
      <c r="BO148" s="236"/>
      <c r="BP148" s="236"/>
      <c r="BQ148" s="237"/>
      <c r="BR148" s="238"/>
      <c r="BS148" s="236"/>
      <c r="BT148" s="236"/>
      <c r="BU148" s="236"/>
      <c r="BV148" s="236"/>
      <c r="BW148" s="236"/>
      <c r="BX148" s="236"/>
      <c r="BY148" s="236"/>
      <c r="BZ148" s="236"/>
      <c r="CA148" s="236"/>
      <c r="CB148" s="236"/>
      <c r="CC148" s="237"/>
    </row>
    <row r="149" spans="1:81" ht="30">
      <c r="A149" s="260"/>
      <c r="B149" s="199" t="s">
        <v>279</v>
      </c>
      <c r="C149" s="200" t="s">
        <v>280</v>
      </c>
      <c r="D149" s="201" t="s">
        <v>262</v>
      </c>
      <c r="E149" s="264">
        <v>0</v>
      </c>
      <c r="F149" s="252"/>
      <c r="G149" s="263">
        <f>+E149*F149</f>
        <v>0</v>
      </c>
      <c r="H149" s="120"/>
      <c r="I149" s="13"/>
      <c r="J149" s="235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7"/>
      <c r="V149" s="238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7"/>
      <c r="AH149" s="238"/>
      <c r="AI149" s="236"/>
      <c r="AJ149" s="236"/>
      <c r="AK149" s="236"/>
      <c r="AL149" s="236"/>
      <c r="AM149" s="236"/>
      <c r="AN149" s="236"/>
      <c r="AO149" s="236"/>
      <c r="AP149" s="236"/>
      <c r="AQ149" s="236"/>
      <c r="AR149" s="236"/>
      <c r="AS149" s="237"/>
      <c r="AT149" s="238"/>
      <c r="AU149" s="236"/>
      <c r="AV149" s="236"/>
      <c r="AW149" s="236"/>
      <c r="AX149" s="236"/>
      <c r="AY149" s="236"/>
      <c r="AZ149" s="236"/>
      <c r="BA149" s="236"/>
      <c r="BB149" s="236"/>
      <c r="BC149" s="236"/>
      <c r="BD149" s="236"/>
      <c r="BE149" s="237"/>
      <c r="BF149" s="238"/>
      <c r="BG149" s="236"/>
      <c r="BH149" s="236"/>
      <c r="BI149" s="236"/>
      <c r="BJ149" s="236"/>
      <c r="BK149" s="236"/>
      <c r="BL149" s="236"/>
      <c r="BM149" s="236"/>
      <c r="BN149" s="236"/>
      <c r="BO149" s="236"/>
      <c r="BP149" s="236"/>
      <c r="BQ149" s="237"/>
      <c r="BR149" s="238"/>
      <c r="BS149" s="236"/>
      <c r="BT149" s="236"/>
      <c r="BU149" s="236"/>
      <c r="BV149" s="236"/>
      <c r="BW149" s="236"/>
      <c r="BX149" s="236"/>
      <c r="BY149" s="236"/>
      <c r="BZ149" s="236"/>
      <c r="CA149" s="236"/>
      <c r="CB149" s="236"/>
      <c r="CC149" s="237"/>
    </row>
    <row r="150" spans="1:81">
      <c r="B150" s="55" t="s">
        <v>281</v>
      </c>
      <c r="C150" s="56" t="s">
        <v>282</v>
      </c>
      <c r="D150" s="71"/>
      <c r="E150" s="71"/>
      <c r="F150" s="229"/>
      <c r="G150" s="169">
        <f t="shared" ref="G150:AL150" si="153">+SUM(G151:G165)</f>
        <v>0</v>
      </c>
      <c r="H150" s="123">
        <f t="shared" si="153"/>
        <v>0</v>
      </c>
      <c r="I150" s="20">
        <f t="shared" si="153"/>
        <v>0</v>
      </c>
      <c r="J150" s="123">
        <f t="shared" si="153"/>
        <v>0</v>
      </c>
      <c r="K150" s="19">
        <f t="shared" si="153"/>
        <v>0</v>
      </c>
      <c r="L150" s="19">
        <f t="shared" si="153"/>
        <v>0</v>
      </c>
      <c r="M150" s="19">
        <f t="shared" si="153"/>
        <v>0</v>
      </c>
      <c r="N150" s="19">
        <f t="shared" si="153"/>
        <v>0</v>
      </c>
      <c r="O150" s="19">
        <f t="shared" si="153"/>
        <v>0</v>
      </c>
      <c r="P150" s="19">
        <f t="shared" si="153"/>
        <v>0</v>
      </c>
      <c r="Q150" s="19">
        <f t="shared" si="153"/>
        <v>0</v>
      </c>
      <c r="R150" s="19">
        <f t="shared" si="153"/>
        <v>0</v>
      </c>
      <c r="S150" s="19">
        <f t="shared" si="153"/>
        <v>0</v>
      </c>
      <c r="T150" s="19">
        <f t="shared" si="153"/>
        <v>0</v>
      </c>
      <c r="U150" s="20">
        <f t="shared" si="153"/>
        <v>0</v>
      </c>
      <c r="V150" s="21">
        <f t="shared" si="153"/>
        <v>0</v>
      </c>
      <c r="W150" s="19">
        <f t="shared" si="153"/>
        <v>0</v>
      </c>
      <c r="X150" s="19">
        <f t="shared" si="153"/>
        <v>0</v>
      </c>
      <c r="Y150" s="19">
        <f t="shared" si="153"/>
        <v>0</v>
      </c>
      <c r="Z150" s="19">
        <f t="shared" si="153"/>
        <v>0</v>
      </c>
      <c r="AA150" s="19">
        <f t="shared" si="153"/>
        <v>0</v>
      </c>
      <c r="AB150" s="19">
        <f t="shared" si="153"/>
        <v>0</v>
      </c>
      <c r="AC150" s="19">
        <f t="shared" si="153"/>
        <v>0</v>
      </c>
      <c r="AD150" s="19">
        <f t="shared" si="153"/>
        <v>0</v>
      </c>
      <c r="AE150" s="19">
        <f t="shared" si="153"/>
        <v>0</v>
      </c>
      <c r="AF150" s="19">
        <f t="shared" si="153"/>
        <v>0</v>
      </c>
      <c r="AG150" s="20">
        <f t="shared" si="153"/>
        <v>0</v>
      </c>
      <c r="AH150" s="21">
        <f t="shared" si="153"/>
        <v>0</v>
      </c>
      <c r="AI150" s="19">
        <f t="shared" si="153"/>
        <v>0</v>
      </c>
      <c r="AJ150" s="19">
        <f t="shared" si="153"/>
        <v>0</v>
      </c>
      <c r="AK150" s="19">
        <f t="shared" si="153"/>
        <v>0</v>
      </c>
      <c r="AL150" s="19">
        <f t="shared" si="153"/>
        <v>0</v>
      </c>
      <c r="AM150" s="19">
        <f t="shared" ref="AM150:BR150" si="154">+SUM(AM151:AM165)</f>
        <v>0</v>
      </c>
      <c r="AN150" s="19">
        <f t="shared" si="154"/>
        <v>0</v>
      </c>
      <c r="AO150" s="19">
        <f t="shared" si="154"/>
        <v>0</v>
      </c>
      <c r="AP150" s="19">
        <f t="shared" si="154"/>
        <v>0</v>
      </c>
      <c r="AQ150" s="19">
        <f t="shared" si="154"/>
        <v>0</v>
      </c>
      <c r="AR150" s="19">
        <f t="shared" si="154"/>
        <v>0</v>
      </c>
      <c r="AS150" s="20">
        <f t="shared" si="154"/>
        <v>0</v>
      </c>
      <c r="AT150" s="21">
        <f t="shared" si="154"/>
        <v>0</v>
      </c>
      <c r="AU150" s="19">
        <f t="shared" si="154"/>
        <v>0</v>
      </c>
      <c r="AV150" s="19">
        <f t="shared" si="154"/>
        <v>0</v>
      </c>
      <c r="AW150" s="19">
        <f t="shared" si="154"/>
        <v>0</v>
      </c>
      <c r="AX150" s="19">
        <f t="shared" si="154"/>
        <v>0</v>
      </c>
      <c r="AY150" s="19">
        <f t="shared" si="154"/>
        <v>0</v>
      </c>
      <c r="AZ150" s="19">
        <f t="shared" si="154"/>
        <v>0</v>
      </c>
      <c r="BA150" s="19">
        <f t="shared" si="154"/>
        <v>0</v>
      </c>
      <c r="BB150" s="19">
        <f t="shared" si="154"/>
        <v>0</v>
      </c>
      <c r="BC150" s="19">
        <f t="shared" si="154"/>
        <v>0</v>
      </c>
      <c r="BD150" s="19">
        <f t="shared" si="154"/>
        <v>0</v>
      </c>
      <c r="BE150" s="20">
        <f t="shared" si="154"/>
        <v>0</v>
      </c>
      <c r="BF150" s="21">
        <f t="shared" si="154"/>
        <v>0</v>
      </c>
      <c r="BG150" s="19">
        <f t="shared" si="154"/>
        <v>0</v>
      </c>
      <c r="BH150" s="19">
        <f t="shared" si="154"/>
        <v>0</v>
      </c>
      <c r="BI150" s="19">
        <f t="shared" si="154"/>
        <v>0</v>
      </c>
      <c r="BJ150" s="19">
        <f t="shared" si="154"/>
        <v>0</v>
      </c>
      <c r="BK150" s="19">
        <f t="shared" si="154"/>
        <v>0</v>
      </c>
      <c r="BL150" s="19">
        <f t="shared" si="154"/>
        <v>0</v>
      </c>
      <c r="BM150" s="19">
        <f t="shared" si="154"/>
        <v>0</v>
      </c>
      <c r="BN150" s="19">
        <f t="shared" si="154"/>
        <v>0</v>
      </c>
      <c r="BO150" s="19">
        <f t="shared" si="154"/>
        <v>0</v>
      </c>
      <c r="BP150" s="19">
        <f t="shared" si="154"/>
        <v>0</v>
      </c>
      <c r="BQ150" s="20">
        <f t="shared" si="154"/>
        <v>0</v>
      </c>
      <c r="BR150" s="21">
        <f t="shared" si="154"/>
        <v>0</v>
      </c>
      <c r="BS150" s="19">
        <f t="shared" ref="BS150:CC150" si="155">+SUM(BS151:BS165)</f>
        <v>0</v>
      </c>
      <c r="BT150" s="19">
        <f t="shared" si="155"/>
        <v>0</v>
      </c>
      <c r="BU150" s="19">
        <f t="shared" si="155"/>
        <v>0</v>
      </c>
      <c r="BV150" s="19">
        <f t="shared" si="155"/>
        <v>0</v>
      </c>
      <c r="BW150" s="19">
        <f t="shared" si="155"/>
        <v>0</v>
      </c>
      <c r="BX150" s="19">
        <f t="shared" si="155"/>
        <v>0</v>
      </c>
      <c r="BY150" s="19">
        <f t="shared" si="155"/>
        <v>0</v>
      </c>
      <c r="BZ150" s="19">
        <f t="shared" si="155"/>
        <v>0</v>
      </c>
      <c r="CA150" s="19">
        <f t="shared" si="155"/>
        <v>0</v>
      </c>
      <c r="CB150" s="19">
        <f t="shared" si="155"/>
        <v>0</v>
      </c>
      <c r="CC150" s="20">
        <f t="shared" si="155"/>
        <v>0</v>
      </c>
    </row>
    <row r="151" spans="1:81" ht="27" customHeight="1">
      <c r="A151" s="141"/>
      <c r="B151" s="57" t="s">
        <v>283</v>
      </c>
      <c r="C151" s="100" t="s">
        <v>284</v>
      </c>
      <c r="D151" s="72" t="s">
        <v>232</v>
      </c>
      <c r="E151" s="72">
        <v>16</v>
      </c>
      <c r="F151" s="306"/>
      <c r="G151" s="122">
        <f t="shared" ref="G151:G165" si="156">+E151*F151</f>
        <v>0</v>
      </c>
      <c r="H151" s="120"/>
      <c r="I151" s="13"/>
      <c r="J151" s="120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3">
        <f>G151/2.5</f>
        <v>0</v>
      </c>
      <c r="V151" s="14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3">
        <f>G151/2.5</f>
        <v>0</v>
      </c>
      <c r="AH151" s="14"/>
      <c r="AI151" s="12"/>
      <c r="AJ151" s="12"/>
      <c r="AK151" s="12"/>
      <c r="AL151" s="12"/>
      <c r="AM151" s="12">
        <f>G151-SUM(H151:AL151)</f>
        <v>0</v>
      </c>
      <c r="AN151" s="12"/>
      <c r="AO151" s="12"/>
      <c r="AP151" s="12"/>
      <c r="AQ151" s="12"/>
      <c r="AR151" s="12"/>
      <c r="AS151" s="13"/>
      <c r="AT151" s="14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3"/>
      <c r="BF151" s="14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3"/>
      <c r="BR151" s="14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237">
        <f t="shared" si="67"/>
        <v>0</v>
      </c>
    </row>
    <row r="152" spans="1:81">
      <c r="A152" s="141"/>
      <c r="B152" s="57" t="s">
        <v>285</v>
      </c>
      <c r="C152" s="100" t="s">
        <v>401</v>
      </c>
      <c r="D152" s="72" t="s">
        <v>232</v>
      </c>
      <c r="E152" s="72">
        <v>12</v>
      </c>
      <c r="F152" s="306"/>
      <c r="G152" s="122">
        <f t="shared" si="156"/>
        <v>0</v>
      </c>
      <c r="H152" s="120"/>
      <c r="I152" s="13"/>
      <c r="J152" s="120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3">
        <f>G152/2.5</f>
        <v>0</v>
      </c>
      <c r="V152" s="14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3">
        <f>G152/2.5</f>
        <v>0</v>
      </c>
      <c r="AH152" s="14"/>
      <c r="AI152" s="12"/>
      <c r="AJ152" s="12"/>
      <c r="AK152" s="12"/>
      <c r="AL152" s="12"/>
      <c r="AM152" s="12">
        <f t="shared" ref="AM152:AM165" si="157">G152-SUM(H152:AL152)</f>
        <v>0</v>
      </c>
      <c r="AN152" s="12"/>
      <c r="AO152" s="12"/>
      <c r="AP152" s="12"/>
      <c r="AQ152" s="12"/>
      <c r="AR152" s="12"/>
      <c r="AS152" s="13"/>
      <c r="AT152" s="14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3"/>
      <c r="BF152" s="14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3"/>
      <c r="BR152" s="14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237">
        <f t="shared" si="67"/>
        <v>0</v>
      </c>
    </row>
    <row r="153" spans="1:81">
      <c r="A153" s="141"/>
      <c r="B153" s="57" t="s">
        <v>287</v>
      </c>
      <c r="C153" s="100" t="s">
        <v>402</v>
      </c>
      <c r="D153" s="72" t="s">
        <v>232</v>
      </c>
      <c r="E153" s="72">
        <v>2</v>
      </c>
      <c r="F153" s="306"/>
      <c r="G153" s="122">
        <f t="shared" si="156"/>
        <v>0</v>
      </c>
      <c r="H153" s="120"/>
      <c r="I153" s="13"/>
      <c r="J153" s="120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3">
        <f>G153/2.5</f>
        <v>0</v>
      </c>
      <c r="V153" s="14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3">
        <f>G153/2.5</f>
        <v>0</v>
      </c>
      <c r="AH153" s="14"/>
      <c r="AI153" s="12"/>
      <c r="AJ153" s="12"/>
      <c r="AK153" s="12"/>
      <c r="AL153" s="12"/>
      <c r="AM153" s="12">
        <f t="shared" si="157"/>
        <v>0</v>
      </c>
      <c r="AN153" s="12"/>
      <c r="AO153" s="12"/>
      <c r="AP153" s="12"/>
      <c r="AQ153" s="12"/>
      <c r="AR153" s="12"/>
      <c r="AS153" s="13"/>
      <c r="AT153" s="14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3"/>
      <c r="BF153" s="14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3"/>
      <c r="BR153" s="14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237">
        <f t="shared" si="67"/>
        <v>0</v>
      </c>
    </row>
    <row r="154" spans="1:81" ht="30" customHeight="1">
      <c r="A154" s="141"/>
      <c r="B154" s="57" t="s">
        <v>289</v>
      </c>
      <c r="C154" s="100" t="s">
        <v>290</v>
      </c>
      <c r="D154" s="72" t="s">
        <v>232</v>
      </c>
      <c r="E154" s="72">
        <v>2</v>
      </c>
      <c r="F154" s="306"/>
      <c r="G154" s="122">
        <f t="shared" si="156"/>
        <v>0</v>
      </c>
      <c r="H154" s="120"/>
      <c r="I154" s="13"/>
      <c r="J154" s="120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3">
        <f>G154/2.5</f>
        <v>0</v>
      </c>
      <c r="V154" s="14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3">
        <f>G154/2.5</f>
        <v>0</v>
      </c>
      <c r="AH154" s="14"/>
      <c r="AI154" s="12"/>
      <c r="AJ154" s="12"/>
      <c r="AK154" s="12"/>
      <c r="AL154" s="12"/>
      <c r="AM154" s="12">
        <f t="shared" si="157"/>
        <v>0</v>
      </c>
      <c r="AN154" s="12"/>
      <c r="AO154" s="12"/>
      <c r="AP154" s="12"/>
      <c r="AQ154" s="12"/>
      <c r="AR154" s="12"/>
      <c r="AS154" s="13"/>
      <c r="AT154" s="14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3"/>
      <c r="BF154" s="14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3"/>
      <c r="BR154" s="14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237">
        <f t="shared" si="67"/>
        <v>0</v>
      </c>
    </row>
    <row r="155" spans="1:81">
      <c r="A155" s="141"/>
      <c r="B155" s="57" t="s">
        <v>291</v>
      </c>
      <c r="C155" s="100" t="s">
        <v>292</v>
      </c>
      <c r="D155" s="72" t="s">
        <v>232</v>
      </c>
      <c r="E155" s="72">
        <v>1</v>
      </c>
      <c r="F155" s="306"/>
      <c r="G155" s="122">
        <f t="shared" si="156"/>
        <v>0</v>
      </c>
      <c r="H155" s="120"/>
      <c r="I155" s="13"/>
      <c r="J155" s="120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3">
        <f t="shared" ref="U155:U162" si="158">G155/2.5</f>
        <v>0</v>
      </c>
      <c r="V155" s="14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3">
        <f t="shared" ref="AG155:AG162" si="159">G155/2.5</f>
        <v>0</v>
      </c>
      <c r="AH155" s="14"/>
      <c r="AI155" s="12"/>
      <c r="AJ155" s="12"/>
      <c r="AK155" s="12"/>
      <c r="AL155" s="12"/>
      <c r="AM155" s="12">
        <f t="shared" si="157"/>
        <v>0</v>
      </c>
      <c r="AN155" s="12"/>
      <c r="AO155" s="12"/>
      <c r="AP155" s="12"/>
      <c r="AQ155" s="12"/>
      <c r="AR155" s="12"/>
      <c r="AS155" s="13"/>
      <c r="AT155" s="14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3"/>
      <c r="BF155" s="14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3"/>
      <c r="BR155" s="14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237">
        <f t="shared" si="67"/>
        <v>0</v>
      </c>
    </row>
    <row r="156" spans="1:81">
      <c r="A156" s="141"/>
      <c r="B156" s="57" t="s">
        <v>293</v>
      </c>
      <c r="C156" s="100" t="s">
        <v>294</v>
      </c>
      <c r="D156" s="72" t="s">
        <v>128</v>
      </c>
      <c r="E156" s="72">
        <v>1</v>
      </c>
      <c r="F156" s="303"/>
      <c r="G156" s="122">
        <f t="shared" si="156"/>
        <v>0</v>
      </c>
      <c r="H156" s="120"/>
      <c r="I156" s="13"/>
      <c r="J156" s="120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3">
        <f t="shared" si="158"/>
        <v>0</v>
      </c>
      <c r="V156" s="14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3">
        <f t="shared" si="159"/>
        <v>0</v>
      </c>
      <c r="AH156" s="14"/>
      <c r="AI156" s="12"/>
      <c r="AJ156" s="12"/>
      <c r="AK156" s="12"/>
      <c r="AL156" s="12"/>
      <c r="AM156" s="12">
        <f t="shared" si="157"/>
        <v>0</v>
      </c>
      <c r="AN156" s="12"/>
      <c r="AO156" s="12"/>
      <c r="AP156" s="12"/>
      <c r="AQ156" s="12"/>
      <c r="AR156" s="12"/>
      <c r="AS156" s="13"/>
      <c r="AT156" s="14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3"/>
      <c r="BF156" s="14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3"/>
      <c r="BR156" s="14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237">
        <f t="shared" si="67"/>
        <v>0</v>
      </c>
    </row>
    <row r="157" spans="1:81">
      <c r="A157" s="141"/>
      <c r="B157" s="57" t="s">
        <v>295</v>
      </c>
      <c r="C157" s="100" t="s">
        <v>296</v>
      </c>
      <c r="D157" s="72" t="s">
        <v>128</v>
      </c>
      <c r="E157" s="72">
        <v>1</v>
      </c>
      <c r="F157" s="303"/>
      <c r="G157" s="122">
        <f t="shared" si="156"/>
        <v>0</v>
      </c>
      <c r="H157" s="120"/>
      <c r="I157" s="13"/>
      <c r="J157" s="120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3">
        <f t="shared" si="158"/>
        <v>0</v>
      </c>
      <c r="V157" s="14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3">
        <f t="shared" si="159"/>
        <v>0</v>
      </c>
      <c r="AH157" s="14"/>
      <c r="AI157" s="12"/>
      <c r="AJ157" s="12"/>
      <c r="AK157" s="12"/>
      <c r="AL157" s="12"/>
      <c r="AM157" s="12">
        <f t="shared" si="157"/>
        <v>0</v>
      </c>
      <c r="AN157" s="12"/>
      <c r="AO157" s="12"/>
      <c r="AP157" s="12"/>
      <c r="AQ157" s="12"/>
      <c r="AR157" s="12"/>
      <c r="AS157" s="13"/>
      <c r="AT157" s="14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3"/>
      <c r="BF157" s="14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3"/>
      <c r="BR157" s="14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237">
        <f t="shared" si="67"/>
        <v>0</v>
      </c>
    </row>
    <row r="158" spans="1:81">
      <c r="A158" s="141"/>
      <c r="B158" s="57" t="s">
        <v>297</v>
      </c>
      <c r="C158" s="100" t="s">
        <v>298</v>
      </c>
      <c r="D158" s="72" t="s">
        <v>128</v>
      </c>
      <c r="E158" s="72">
        <v>1</v>
      </c>
      <c r="F158" s="303"/>
      <c r="G158" s="122">
        <f t="shared" si="156"/>
        <v>0</v>
      </c>
      <c r="H158" s="120"/>
      <c r="I158" s="13"/>
      <c r="J158" s="120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3">
        <f t="shared" si="158"/>
        <v>0</v>
      </c>
      <c r="V158" s="14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3">
        <f t="shared" si="159"/>
        <v>0</v>
      </c>
      <c r="AH158" s="14"/>
      <c r="AI158" s="12"/>
      <c r="AJ158" s="12"/>
      <c r="AK158" s="12"/>
      <c r="AL158" s="12"/>
      <c r="AM158" s="12">
        <f t="shared" si="157"/>
        <v>0</v>
      </c>
      <c r="AN158" s="12"/>
      <c r="AO158" s="12"/>
      <c r="AP158" s="12"/>
      <c r="AQ158" s="12"/>
      <c r="AR158" s="12"/>
      <c r="AS158" s="13"/>
      <c r="AT158" s="14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3"/>
      <c r="BF158" s="14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3"/>
      <c r="BR158" s="14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237">
        <f t="shared" ref="CC158:CC165" si="160">G158-SUM(H158:CB158)</f>
        <v>0</v>
      </c>
    </row>
    <row r="159" spans="1:81" ht="30">
      <c r="A159" s="266"/>
      <c r="B159" s="193" t="s">
        <v>299</v>
      </c>
      <c r="C159" s="197" t="s">
        <v>300</v>
      </c>
      <c r="D159" s="198" t="s">
        <v>232</v>
      </c>
      <c r="E159" s="261">
        <v>0</v>
      </c>
      <c r="F159" s="262"/>
      <c r="G159" s="263">
        <f t="shared" si="156"/>
        <v>0</v>
      </c>
      <c r="H159" s="120"/>
      <c r="I159" s="13"/>
      <c r="J159" s="120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237"/>
      <c r="V159" s="14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237"/>
      <c r="AH159" s="14"/>
      <c r="AI159" s="12"/>
      <c r="AJ159" s="12"/>
      <c r="AK159" s="12"/>
      <c r="AL159" s="12"/>
      <c r="AM159" s="236"/>
      <c r="AN159" s="12"/>
      <c r="AO159" s="12"/>
      <c r="AP159" s="12"/>
      <c r="AQ159" s="12"/>
      <c r="AR159" s="12"/>
      <c r="AS159" s="13"/>
      <c r="AT159" s="14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3"/>
      <c r="BF159" s="14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3"/>
      <c r="BR159" s="14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237"/>
    </row>
    <row r="160" spans="1:81">
      <c r="A160" s="217"/>
      <c r="B160" s="193" t="s">
        <v>301</v>
      </c>
      <c r="C160" s="197" t="s">
        <v>302</v>
      </c>
      <c r="D160" s="198" t="s">
        <v>232</v>
      </c>
      <c r="E160" s="261">
        <v>0</v>
      </c>
      <c r="F160" s="262"/>
      <c r="G160" s="263">
        <f t="shared" si="156"/>
        <v>0</v>
      </c>
      <c r="H160" s="120"/>
      <c r="I160" s="13"/>
      <c r="J160" s="120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237"/>
      <c r="V160" s="14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237"/>
      <c r="AH160" s="14"/>
      <c r="AI160" s="12"/>
      <c r="AJ160" s="12"/>
      <c r="AK160" s="12"/>
      <c r="AL160" s="12"/>
      <c r="AM160" s="236"/>
      <c r="AN160" s="12"/>
      <c r="AO160" s="12"/>
      <c r="AP160" s="12"/>
      <c r="AQ160" s="12"/>
      <c r="AR160" s="12"/>
      <c r="AS160" s="13"/>
      <c r="AT160" s="14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3"/>
      <c r="BF160" s="14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3"/>
      <c r="BR160" s="14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237"/>
    </row>
    <row r="161" spans="1:81">
      <c r="A161" s="217"/>
      <c r="B161" s="193" t="s">
        <v>303</v>
      </c>
      <c r="C161" s="197" t="s">
        <v>304</v>
      </c>
      <c r="D161" s="198" t="s">
        <v>232</v>
      </c>
      <c r="E161" s="261">
        <v>0</v>
      </c>
      <c r="F161" s="262"/>
      <c r="G161" s="263">
        <f t="shared" si="156"/>
        <v>0</v>
      </c>
      <c r="H161" s="272"/>
      <c r="I161" s="273"/>
      <c r="J161" s="272"/>
      <c r="K161" s="274"/>
      <c r="L161" s="274"/>
      <c r="M161" s="274"/>
      <c r="N161" s="274"/>
      <c r="O161" s="274"/>
      <c r="P161" s="274"/>
      <c r="Q161" s="274"/>
      <c r="R161" s="274"/>
      <c r="S161" s="274"/>
      <c r="T161" s="274"/>
      <c r="U161" s="237"/>
      <c r="V161" s="275"/>
      <c r="W161" s="274"/>
      <c r="X161" s="274"/>
      <c r="Y161" s="274"/>
      <c r="Z161" s="274"/>
      <c r="AA161" s="274"/>
      <c r="AB161" s="274"/>
      <c r="AC161" s="274"/>
      <c r="AD161" s="274"/>
      <c r="AE161" s="274"/>
      <c r="AF161" s="274"/>
      <c r="AG161" s="237"/>
      <c r="AH161" s="275"/>
      <c r="AI161" s="274"/>
      <c r="AJ161" s="274"/>
      <c r="AK161" s="274"/>
      <c r="AL161" s="274"/>
      <c r="AM161" s="236"/>
      <c r="AN161" s="274"/>
      <c r="AO161" s="274"/>
      <c r="AP161" s="274"/>
      <c r="AQ161" s="274"/>
      <c r="AR161" s="274"/>
      <c r="AS161" s="273"/>
      <c r="AT161" s="275"/>
      <c r="AU161" s="274"/>
      <c r="AV161" s="274"/>
      <c r="AW161" s="274"/>
      <c r="AX161" s="274"/>
      <c r="AY161" s="274"/>
      <c r="AZ161" s="274"/>
      <c r="BA161" s="274"/>
      <c r="BB161" s="274"/>
      <c r="BC161" s="274"/>
      <c r="BD161" s="274"/>
      <c r="BE161" s="273"/>
      <c r="BF161" s="275"/>
      <c r="BG161" s="274"/>
      <c r="BH161" s="274"/>
      <c r="BI161" s="274"/>
      <c r="BJ161" s="274"/>
      <c r="BK161" s="274"/>
      <c r="BL161" s="274"/>
      <c r="BM161" s="274"/>
      <c r="BN161" s="274"/>
      <c r="BO161" s="274"/>
      <c r="BP161" s="274"/>
      <c r="BQ161" s="273"/>
      <c r="BR161" s="275"/>
      <c r="BS161" s="274"/>
      <c r="BT161" s="274"/>
      <c r="BU161" s="274"/>
      <c r="BV161" s="274"/>
      <c r="BW161" s="274"/>
      <c r="BX161" s="274"/>
      <c r="BY161" s="274"/>
      <c r="BZ161" s="274"/>
      <c r="CA161" s="274"/>
      <c r="CB161" s="274"/>
      <c r="CC161" s="237"/>
    </row>
    <row r="162" spans="1:81" ht="30">
      <c r="A162" s="124"/>
      <c r="B162" s="57" t="s">
        <v>305</v>
      </c>
      <c r="C162" s="175" t="s">
        <v>306</v>
      </c>
      <c r="D162" s="72" t="s">
        <v>232</v>
      </c>
      <c r="E162" s="72">
        <v>2</v>
      </c>
      <c r="F162" s="306"/>
      <c r="G162" s="271">
        <f t="shared" si="156"/>
        <v>0</v>
      </c>
      <c r="H162" s="272"/>
      <c r="I162" s="273"/>
      <c r="J162" s="272"/>
      <c r="K162" s="274"/>
      <c r="L162" s="274"/>
      <c r="M162" s="274"/>
      <c r="N162" s="274"/>
      <c r="O162" s="274"/>
      <c r="P162" s="274"/>
      <c r="Q162" s="274"/>
      <c r="R162" s="274"/>
      <c r="S162" s="274"/>
      <c r="T162" s="274"/>
      <c r="U162" s="273">
        <f t="shared" si="158"/>
        <v>0</v>
      </c>
      <c r="V162" s="275"/>
      <c r="W162" s="274"/>
      <c r="X162" s="274"/>
      <c r="Y162" s="274"/>
      <c r="Z162" s="274"/>
      <c r="AA162" s="274"/>
      <c r="AB162" s="274"/>
      <c r="AC162" s="274"/>
      <c r="AD162" s="274"/>
      <c r="AE162" s="274"/>
      <c r="AF162" s="274"/>
      <c r="AG162" s="273">
        <f t="shared" si="159"/>
        <v>0</v>
      </c>
      <c r="AH162" s="275"/>
      <c r="AI162" s="274"/>
      <c r="AJ162" s="274"/>
      <c r="AK162" s="274"/>
      <c r="AL162" s="274"/>
      <c r="AM162" s="12">
        <f t="shared" si="157"/>
        <v>0</v>
      </c>
      <c r="AN162" s="274"/>
      <c r="AO162" s="274"/>
      <c r="AP162" s="274"/>
      <c r="AQ162" s="274"/>
      <c r="AR162" s="274"/>
      <c r="AS162" s="273"/>
      <c r="AT162" s="275"/>
      <c r="AU162" s="274"/>
      <c r="AV162" s="274"/>
      <c r="AW162" s="274"/>
      <c r="AX162" s="274"/>
      <c r="AY162" s="274"/>
      <c r="AZ162" s="274"/>
      <c r="BA162" s="274"/>
      <c r="BB162" s="274"/>
      <c r="BC162" s="274"/>
      <c r="BD162" s="274"/>
      <c r="BE162" s="273"/>
      <c r="BF162" s="275"/>
      <c r="BG162" s="274"/>
      <c r="BH162" s="274"/>
      <c r="BI162" s="274"/>
      <c r="BJ162" s="274"/>
      <c r="BK162" s="274"/>
      <c r="BL162" s="274"/>
      <c r="BM162" s="274"/>
      <c r="BN162" s="274"/>
      <c r="BO162" s="274"/>
      <c r="BP162" s="274"/>
      <c r="BQ162" s="273"/>
      <c r="BR162" s="275"/>
      <c r="BS162" s="274"/>
      <c r="BT162" s="274"/>
      <c r="BU162" s="274"/>
      <c r="BV162" s="274"/>
      <c r="BW162" s="274"/>
      <c r="BX162" s="274"/>
      <c r="BY162" s="274"/>
      <c r="BZ162" s="274"/>
      <c r="CA162" s="274"/>
      <c r="CB162" s="274"/>
      <c r="CC162" s="237">
        <f t="shared" si="160"/>
        <v>0</v>
      </c>
    </row>
    <row r="163" spans="1:81">
      <c r="A163" s="124"/>
      <c r="B163" s="57" t="s">
        <v>307</v>
      </c>
      <c r="C163" s="175" t="s">
        <v>308</v>
      </c>
      <c r="D163" s="121" t="s">
        <v>128</v>
      </c>
      <c r="E163" s="270">
        <v>1</v>
      </c>
      <c r="F163" s="303"/>
      <c r="G163" s="239">
        <f t="shared" si="156"/>
        <v>0</v>
      </c>
      <c r="H163" s="272"/>
      <c r="I163" s="273"/>
      <c r="J163" s="272"/>
      <c r="K163" s="274"/>
      <c r="L163" s="274"/>
      <c r="M163" s="274"/>
      <c r="N163" s="274"/>
      <c r="O163" s="274"/>
      <c r="P163" s="274"/>
      <c r="Q163" s="274"/>
      <c r="R163" s="274"/>
      <c r="S163" s="274"/>
      <c r="T163" s="274"/>
      <c r="U163" s="273">
        <f>G163/2.5</f>
        <v>0</v>
      </c>
      <c r="V163" s="275"/>
      <c r="W163" s="274"/>
      <c r="X163" s="274"/>
      <c r="Y163" s="274"/>
      <c r="Z163" s="274"/>
      <c r="AA163" s="274"/>
      <c r="AB163" s="274"/>
      <c r="AC163" s="274"/>
      <c r="AD163" s="274"/>
      <c r="AE163" s="274"/>
      <c r="AF163" s="274"/>
      <c r="AG163" s="273">
        <f>G163/2.5</f>
        <v>0</v>
      </c>
      <c r="AH163" s="275"/>
      <c r="AI163" s="274"/>
      <c r="AJ163" s="274"/>
      <c r="AK163" s="274"/>
      <c r="AL163" s="274"/>
      <c r="AM163" s="12">
        <f t="shared" si="157"/>
        <v>0</v>
      </c>
      <c r="AN163" s="274"/>
      <c r="AO163" s="274"/>
      <c r="AP163" s="274"/>
      <c r="AQ163" s="274"/>
      <c r="AR163" s="274"/>
      <c r="AS163" s="273"/>
      <c r="AT163" s="272"/>
      <c r="AU163" s="274"/>
      <c r="AV163" s="274"/>
      <c r="AW163" s="274"/>
      <c r="AX163" s="274"/>
      <c r="AY163" s="274"/>
      <c r="AZ163" s="274"/>
      <c r="BA163" s="274"/>
      <c r="BB163" s="274"/>
      <c r="BC163" s="274"/>
      <c r="BD163" s="274"/>
      <c r="BE163" s="273"/>
      <c r="BF163" s="275"/>
      <c r="BG163" s="274"/>
      <c r="BH163" s="274"/>
      <c r="BI163" s="274"/>
      <c r="BJ163" s="274"/>
      <c r="BK163" s="274"/>
      <c r="BL163" s="274"/>
      <c r="BM163" s="274"/>
      <c r="BN163" s="274"/>
      <c r="BO163" s="274"/>
      <c r="BP163" s="274"/>
      <c r="BQ163" s="273"/>
      <c r="BR163" s="275"/>
      <c r="BS163" s="274"/>
      <c r="BT163" s="274"/>
      <c r="BU163" s="274"/>
      <c r="BV163" s="274"/>
      <c r="BW163" s="274"/>
      <c r="BX163" s="274"/>
      <c r="BY163" s="274"/>
      <c r="BZ163" s="274"/>
      <c r="CA163" s="274"/>
      <c r="CB163" s="274"/>
      <c r="CC163" s="237">
        <f t="shared" si="160"/>
        <v>0</v>
      </c>
    </row>
    <row r="164" spans="1:81">
      <c r="A164" s="141"/>
      <c r="B164" s="57" t="s">
        <v>309</v>
      </c>
      <c r="C164" s="100" t="s">
        <v>310</v>
      </c>
      <c r="D164" s="72" t="s">
        <v>128</v>
      </c>
      <c r="E164" s="72">
        <v>1</v>
      </c>
      <c r="F164" s="303"/>
      <c r="G164" s="122">
        <f t="shared" si="156"/>
        <v>0</v>
      </c>
      <c r="H164" s="120"/>
      <c r="I164" s="13"/>
      <c r="J164" s="120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3">
        <f>G164/2.5</f>
        <v>0</v>
      </c>
      <c r="V164" s="14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3">
        <f>G164/2.5</f>
        <v>0</v>
      </c>
      <c r="AH164" s="14"/>
      <c r="AI164" s="12"/>
      <c r="AJ164" s="12"/>
      <c r="AK164" s="12"/>
      <c r="AL164" s="12"/>
      <c r="AM164" s="12">
        <f t="shared" si="157"/>
        <v>0</v>
      </c>
      <c r="AN164" s="12"/>
      <c r="AO164" s="12"/>
      <c r="AP164" s="12"/>
      <c r="AQ164" s="12"/>
      <c r="AR164" s="12"/>
      <c r="AS164" s="13"/>
      <c r="AT164" s="14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3"/>
      <c r="BF164" s="14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3"/>
      <c r="BR164" s="14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237">
        <f t="shared" si="160"/>
        <v>0</v>
      </c>
    </row>
    <row r="165" spans="1:81">
      <c r="A165" s="141"/>
      <c r="B165" s="57" t="s">
        <v>311</v>
      </c>
      <c r="C165" s="100" t="s">
        <v>312</v>
      </c>
      <c r="D165" s="72" t="s">
        <v>232</v>
      </c>
      <c r="E165" s="72">
        <v>2</v>
      </c>
      <c r="F165" s="306"/>
      <c r="G165" s="122">
        <f t="shared" si="156"/>
        <v>0</v>
      </c>
      <c r="H165" s="120"/>
      <c r="I165" s="13"/>
      <c r="J165" s="120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3">
        <f>G165/2.5</f>
        <v>0</v>
      </c>
      <c r="V165" s="14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3">
        <f>G165/2.5</f>
        <v>0</v>
      </c>
      <c r="AH165" s="14"/>
      <c r="AI165" s="12"/>
      <c r="AJ165" s="12"/>
      <c r="AK165" s="12"/>
      <c r="AL165" s="12"/>
      <c r="AM165" s="12">
        <f t="shared" si="157"/>
        <v>0</v>
      </c>
      <c r="AN165" s="12"/>
      <c r="AO165" s="12"/>
      <c r="AP165" s="12"/>
      <c r="AQ165" s="12"/>
      <c r="AR165" s="12"/>
      <c r="AS165" s="13"/>
      <c r="AT165" s="14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3"/>
      <c r="BF165" s="14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3"/>
      <c r="BR165" s="14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237">
        <f t="shared" si="160"/>
        <v>0</v>
      </c>
    </row>
    <row r="166" spans="1:81">
      <c r="B166" s="55" t="s">
        <v>313</v>
      </c>
      <c r="C166" s="56" t="s">
        <v>40</v>
      </c>
      <c r="D166" s="71"/>
      <c r="E166" s="276"/>
      <c r="F166" s="229"/>
      <c r="G166" s="169">
        <f>SUM(G167:G172)</f>
        <v>2400000</v>
      </c>
      <c r="H166" s="123">
        <f t="shared" ref="H166:AL166" si="161">SUM(H167:H172)</f>
        <v>0</v>
      </c>
      <c r="I166" s="20">
        <f t="shared" si="161"/>
        <v>0</v>
      </c>
      <c r="J166" s="123">
        <f t="shared" si="161"/>
        <v>0</v>
      </c>
      <c r="K166" s="19">
        <f t="shared" si="161"/>
        <v>0</v>
      </c>
      <c r="L166" s="19">
        <f t="shared" si="161"/>
        <v>0</v>
      </c>
      <c r="M166" s="19">
        <f t="shared" si="161"/>
        <v>0</v>
      </c>
      <c r="N166" s="19">
        <f t="shared" si="161"/>
        <v>0</v>
      </c>
      <c r="O166" s="19">
        <f t="shared" si="161"/>
        <v>0</v>
      </c>
      <c r="P166" s="19">
        <f t="shared" si="161"/>
        <v>0</v>
      </c>
      <c r="Q166" s="19">
        <f t="shared" si="161"/>
        <v>0</v>
      </c>
      <c r="R166" s="19">
        <f t="shared" si="161"/>
        <v>0</v>
      </c>
      <c r="S166" s="19">
        <f t="shared" si="161"/>
        <v>0</v>
      </c>
      <c r="T166" s="19">
        <f t="shared" si="161"/>
        <v>0</v>
      </c>
      <c r="U166" s="20">
        <f t="shared" si="161"/>
        <v>0</v>
      </c>
      <c r="V166" s="21">
        <f t="shared" si="161"/>
        <v>0</v>
      </c>
      <c r="W166" s="19">
        <f t="shared" si="161"/>
        <v>0</v>
      </c>
      <c r="X166" s="19">
        <f t="shared" si="161"/>
        <v>0</v>
      </c>
      <c r="Y166" s="19">
        <f t="shared" si="161"/>
        <v>0</v>
      </c>
      <c r="Z166" s="19">
        <f t="shared" si="161"/>
        <v>0</v>
      </c>
      <c r="AA166" s="19">
        <f t="shared" si="161"/>
        <v>0</v>
      </c>
      <c r="AB166" s="19">
        <f t="shared" si="161"/>
        <v>0</v>
      </c>
      <c r="AC166" s="19">
        <f t="shared" si="161"/>
        <v>0</v>
      </c>
      <c r="AD166" s="19">
        <f t="shared" si="161"/>
        <v>0</v>
      </c>
      <c r="AE166" s="19">
        <f t="shared" si="161"/>
        <v>0</v>
      </c>
      <c r="AF166" s="19">
        <f t="shared" si="161"/>
        <v>0</v>
      </c>
      <c r="AG166" s="20">
        <f t="shared" si="161"/>
        <v>300000</v>
      </c>
      <c r="AH166" s="21">
        <f t="shared" si="161"/>
        <v>0</v>
      </c>
      <c r="AI166" s="19">
        <f t="shared" si="161"/>
        <v>0</v>
      </c>
      <c r="AJ166" s="19">
        <f t="shared" si="161"/>
        <v>0</v>
      </c>
      <c r="AK166" s="19">
        <f t="shared" si="161"/>
        <v>0</v>
      </c>
      <c r="AL166" s="19">
        <f t="shared" si="161"/>
        <v>0</v>
      </c>
      <c r="AM166" s="19">
        <f t="shared" ref="AM166:BR166" si="162">SUM(AM167:AM172)</f>
        <v>0</v>
      </c>
      <c r="AN166" s="19">
        <f t="shared" si="162"/>
        <v>0</v>
      </c>
      <c r="AO166" s="19">
        <f t="shared" si="162"/>
        <v>0</v>
      </c>
      <c r="AP166" s="19">
        <f t="shared" si="162"/>
        <v>0</v>
      </c>
      <c r="AQ166" s="19">
        <f t="shared" si="162"/>
        <v>0</v>
      </c>
      <c r="AR166" s="19">
        <f t="shared" si="162"/>
        <v>0</v>
      </c>
      <c r="AS166" s="20">
        <f t="shared" si="162"/>
        <v>300000</v>
      </c>
      <c r="AT166" s="21">
        <f t="shared" si="162"/>
        <v>0</v>
      </c>
      <c r="AU166" s="19">
        <f t="shared" si="162"/>
        <v>0</v>
      </c>
      <c r="AV166" s="19">
        <f t="shared" si="162"/>
        <v>0</v>
      </c>
      <c r="AW166" s="19">
        <f t="shared" si="162"/>
        <v>0</v>
      </c>
      <c r="AX166" s="19">
        <f t="shared" si="162"/>
        <v>0</v>
      </c>
      <c r="AY166" s="19">
        <f t="shared" si="162"/>
        <v>0</v>
      </c>
      <c r="AZ166" s="19">
        <f t="shared" si="162"/>
        <v>0</v>
      </c>
      <c r="BA166" s="19">
        <f t="shared" si="162"/>
        <v>0</v>
      </c>
      <c r="BB166" s="19">
        <f t="shared" si="162"/>
        <v>0</v>
      </c>
      <c r="BC166" s="19">
        <f t="shared" si="162"/>
        <v>0</v>
      </c>
      <c r="BD166" s="19">
        <f t="shared" si="162"/>
        <v>0</v>
      </c>
      <c r="BE166" s="20">
        <f t="shared" si="162"/>
        <v>500000</v>
      </c>
      <c r="BF166" s="21">
        <f t="shared" si="162"/>
        <v>0</v>
      </c>
      <c r="BG166" s="19">
        <f t="shared" si="162"/>
        <v>0</v>
      </c>
      <c r="BH166" s="19">
        <f t="shared" si="162"/>
        <v>0</v>
      </c>
      <c r="BI166" s="19">
        <f t="shared" si="162"/>
        <v>0</v>
      </c>
      <c r="BJ166" s="19">
        <f t="shared" si="162"/>
        <v>0</v>
      </c>
      <c r="BK166" s="19">
        <f t="shared" si="162"/>
        <v>0</v>
      </c>
      <c r="BL166" s="19">
        <f t="shared" si="162"/>
        <v>0</v>
      </c>
      <c r="BM166" s="19">
        <f t="shared" si="162"/>
        <v>0</v>
      </c>
      <c r="BN166" s="19">
        <f t="shared" si="162"/>
        <v>0</v>
      </c>
      <c r="BO166" s="19">
        <f t="shared" si="162"/>
        <v>0</v>
      </c>
      <c r="BP166" s="19">
        <f t="shared" si="162"/>
        <v>0</v>
      </c>
      <c r="BQ166" s="20">
        <f t="shared" si="162"/>
        <v>750000</v>
      </c>
      <c r="BR166" s="21">
        <f t="shared" si="162"/>
        <v>0</v>
      </c>
      <c r="BS166" s="19">
        <f t="shared" ref="BS166:CC166" si="163">SUM(BS167:BS172)</f>
        <v>0</v>
      </c>
      <c r="BT166" s="19">
        <f t="shared" si="163"/>
        <v>0</v>
      </c>
      <c r="BU166" s="19">
        <f t="shared" si="163"/>
        <v>0</v>
      </c>
      <c r="BV166" s="19">
        <f t="shared" si="163"/>
        <v>0</v>
      </c>
      <c r="BW166" s="19">
        <f t="shared" si="163"/>
        <v>0</v>
      </c>
      <c r="BX166" s="19">
        <f t="shared" si="163"/>
        <v>0</v>
      </c>
      <c r="BY166" s="19">
        <f t="shared" si="163"/>
        <v>0</v>
      </c>
      <c r="BZ166" s="19">
        <f t="shared" si="163"/>
        <v>0</v>
      </c>
      <c r="CA166" s="19">
        <f t="shared" si="163"/>
        <v>0</v>
      </c>
      <c r="CB166" s="19">
        <f t="shared" si="163"/>
        <v>0</v>
      </c>
      <c r="CC166" s="20">
        <f t="shared" si="163"/>
        <v>550000</v>
      </c>
    </row>
    <row r="167" spans="1:81" ht="30">
      <c r="A167" s="17"/>
      <c r="B167" s="61" t="s">
        <v>314</v>
      </c>
      <c r="C167" s="66" t="str">
        <f>"Provision for the Installation and Upgrade of Toll System Assets - Provision for the installation and upgrade of Toll System Assets (" &amp; TEXT(F167,"### ###") &amp;")"</f>
        <v>Provision for the Installation and Upgrade of Toll System Assets - Provision for the installation and upgrade of Toll System Assets (1 500 000)</v>
      </c>
      <c r="D167" s="74" t="s">
        <v>156</v>
      </c>
      <c r="E167" s="72">
        <v>1</v>
      </c>
      <c r="F167" s="250">
        <v>1500000</v>
      </c>
      <c r="G167" s="152">
        <f t="shared" ref="G167:G172" si="164">+E167*F167</f>
        <v>1500000</v>
      </c>
      <c r="H167" s="120"/>
      <c r="I167" s="13"/>
      <c r="J167" s="120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3"/>
      <c r="V167" s="14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3">
        <f>$G167/5</f>
        <v>300000</v>
      </c>
      <c r="AH167" s="14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3">
        <f>$G167/5</f>
        <v>300000</v>
      </c>
      <c r="AT167" s="14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3">
        <f>$G167/5</f>
        <v>300000</v>
      </c>
      <c r="BF167" s="14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3">
        <f>$G167/5</f>
        <v>300000</v>
      </c>
      <c r="BR167" s="14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237">
        <f t="shared" ref="CC167:CC172" si="165">G167-SUM(H167:CB167)</f>
        <v>300000</v>
      </c>
    </row>
    <row r="168" spans="1:81" ht="28" customHeight="1">
      <c r="A168" s="142"/>
      <c r="B168" s="63" t="s">
        <v>315</v>
      </c>
      <c r="C168" s="65" t="str">
        <f>"Provision for the Installation and Upgrade of Toll System Assets - Overhead charges and profit in respect of B-6003a (" &amp; TEXT(F168,"###%") &amp; ")"</f>
        <v>Provision for the Installation and Upgrade of Toll System Assets - Overhead charges and profit in respect of B-6003a (%)</v>
      </c>
      <c r="D168" s="75" t="s">
        <v>158</v>
      </c>
      <c r="E168" s="246">
        <f>+F167</f>
        <v>1500000</v>
      </c>
      <c r="F168" s="219"/>
      <c r="G168" s="277">
        <f t="shared" si="164"/>
        <v>0</v>
      </c>
      <c r="H168" s="231"/>
      <c r="I168" s="232"/>
      <c r="J168" s="231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32"/>
      <c r="V168" s="248"/>
      <c r="W168" s="247"/>
      <c r="X168" s="247"/>
      <c r="Y168" s="247"/>
      <c r="Z168" s="247"/>
      <c r="AA168" s="247"/>
      <c r="AB168" s="247"/>
      <c r="AC168" s="247"/>
      <c r="AD168" s="247"/>
      <c r="AE168" s="247"/>
      <c r="AF168" s="247"/>
      <c r="AG168" s="232">
        <f>$G168/5</f>
        <v>0</v>
      </c>
      <c r="AH168" s="248"/>
      <c r="AI168" s="247"/>
      <c r="AJ168" s="247"/>
      <c r="AK168" s="247"/>
      <c r="AL168" s="247"/>
      <c r="AM168" s="247"/>
      <c r="AN168" s="247"/>
      <c r="AO168" s="247"/>
      <c r="AP168" s="247"/>
      <c r="AQ168" s="247"/>
      <c r="AR168" s="247"/>
      <c r="AS168" s="232">
        <f>$G168/5</f>
        <v>0</v>
      </c>
      <c r="AT168" s="248"/>
      <c r="AU168" s="247"/>
      <c r="AV168" s="247"/>
      <c r="AW168" s="247"/>
      <c r="AX168" s="247"/>
      <c r="AY168" s="247"/>
      <c r="AZ168" s="247"/>
      <c r="BA168" s="247"/>
      <c r="BB168" s="247"/>
      <c r="BC168" s="247"/>
      <c r="BD168" s="247"/>
      <c r="BE168" s="232">
        <f>$G168/5</f>
        <v>0</v>
      </c>
      <c r="BF168" s="248"/>
      <c r="BG168" s="247"/>
      <c r="BH168" s="247"/>
      <c r="BI168" s="247"/>
      <c r="BJ168" s="247"/>
      <c r="BK168" s="247"/>
      <c r="BL168" s="247"/>
      <c r="BM168" s="247"/>
      <c r="BN168" s="247"/>
      <c r="BO168" s="247"/>
      <c r="BP168" s="247"/>
      <c r="BQ168" s="232">
        <f>$G168/5</f>
        <v>0</v>
      </c>
      <c r="BR168" s="248"/>
      <c r="BS168" s="247"/>
      <c r="BT168" s="247"/>
      <c r="BU168" s="247"/>
      <c r="BV168" s="247"/>
      <c r="BW168" s="247"/>
      <c r="BX168" s="247"/>
      <c r="BY168" s="247"/>
      <c r="BZ168" s="247"/>
      <c r="CA168" s="247"/>
      <c r="CB168" s="247"/>
      <c r="CC168" s="237">
        <f t="shared" si="165"/>
        <v>0</v>
      </c>
    </row>
    <row r="169" spans="1:81">
      <c r="A169" s="17"/>
      <c r="B169" s="61" t="s">
        <v>317</v>
      </c>
      <c r="C169" s="308" t="str">
        <f>"Provision for an EMVCO card reader system, over and above B-3014 - Provisional Sum ("&amp; TEXT(F169,"### ###") &amp;")"</f>
        <v>Provision for an EMVCO card reader system, over and above B-3014 - Provisional Sum (400 000)</v>
      </c>
      <c r="D169" s="74" t="s">
        <v>156</v>
      </c>
      <c r="E169" s="278">
        <v>1</v>
      </c>
      <c r="F169" s="250">
        <v>400000</v>
      </c>
      <c r="G169" s="152">
        <f t="shared" si="164"/>
        <v>400000</v>
      </c>
      <c r="H169" s="120"/>
      <c r="I169" s="13"/>
      <c r="J169" s="120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3"/>
      <c r="V169" s="14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3"/>
      <c r="AH169" s="14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3"/>
      <c r="AT169" s="14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3">
        <f>$G169/2</f>
        <v>200000</v>
      </c>
      <c r="BF169" s="14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3">
        <f>$G169/2</f>
        <v>200000</v>
      </c>
      <c r="BR169" s="14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237">
        <f t="shared" si="165"/>
        <v>0</v>
      </c>
    </row>
    <row r="170" spans="1:81">
      <c r="A170" s="142"/>
      <c r="B170" s="63" t="s">
        <v>318</v>
      </c>
      <c r="C170" s="309" t="str">
        <f>"Provision for an EMVCO card reader system, over and above B-3014 - Overhead charges and Profit in respect of B-6009a ("&amp; TEXT(F170,"###%") &amp; ")"</f>
        <v>Provision for an EMVCO card reader system, over and above B-3014 - Overhead charges and Profit in respect of B-6009a (%)</v>
      </c>
      <c r="D170" s="75" t="s">
        <v>158</v>
      </c>
      <c r="E170" s="246">
        <f>+F169</f>
        <v>400000</v>
      </c>
      <c r="F170" s="219"/>
      <c r="G170" s="277">
        <f t="shared" si="164"/>
        <v>0</v>
      </c>
      <c r="H170" s="231"/>
      <c r="I170" s="232"/>
      <c r="J170" s="231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32"/>
      <c r="V170" s="248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32"/>
      <c r="AH170" s="248"/>
      <c r="AI170" s="247"/>
      <c r="AJ170" s="247"/>
      <c r="AK170" s="247"/>
      <c r="AL170" s="247"/>
      <c r="AM170" s="247"/>
      <c r="AN170" s="247"/>
      <c r="AO170" s="247"/>
      <c r="AP170" s="247"/>
      <c r="AQ170" s="247"/>
      <c r="AR170" s="247"/>
      <c r="AS170" s="232"/>
      <c r="AT170" s="248"/>
      <c r="AU170" s="247"/>
      <c r="AV170" s="247"/>
      <c r="AW170" s="247"/>
      <c r="AX170" s="247"/>
      <c r="AY170" s="247"/>
      <c r="AZ170" s="247"/>
      <c r="BA170" s="247"/>
      <c r="BB170" s="247"/>
      <c r="BC170" s="247"/>
      <c r="BD170" s="247"/>
      <c r="BE170" s="232">
        <f>$G170/2</f>
        <v>0</v>
      </c>
      <c r="BF170" s="248"/>
      <c r="BG170" s="247"/>
      <c r="BH170" s="247"/>
      <c r="BI170" s="247"/>
      <c r="BJ170" s="247"/>
      <c r="BK170" s="247"/>
      <c r="BL170" s="247"/>
      <c r="BM170" s="247"/>
      <c r="BN170" s="247"/>
      <c r="BO170" s="247"/>
      <c r="BP170" s="247"/>
      <c r="BQ170" s="232">
        <f>$G170/2</f>
        <v>0</v>
      </c>
      <c r="BR170" s="248"/>
      <c r="BS170" s="247"/>
      <c r="BT170" s="247"/>
      <c r="BU170" s="247"/>
      <c r="BV170" s="247"/>
      <c r="BW170" s="247"/>
      <c r="BX170" s="247"/>
      <c r="BY170" s="247"/>
      <c r="BZ170" s="247"/>
      <c r="CA170" s="247"/>
      <c r="CB170" s="247"/>
      <c r="CC170" s="237">
        <f t="shared" si="165"/>
        <v>0</v>
      </c>
    </row>
    <row r="171" spans="1:81" ht="30">
      <c r="A171" s="17"/>
      <c r="B171" s="61" t="s">
        <v>320</v>
      </c>
      <c r="C171" s="66" t="str">
        <f>"Provision for the design, modification, development, integration and installation to enable the Toll System to interface with to the Employer's MIS - Provisional Sum ("&amp; TEXT(G171,"# ### ###") &amp;")"</f>
        <v>Provision for the design, modification, development, integration and installation to enable the Toll System to interface with to the Employer's MIS - Provisional Sum (500 000)</v>
      </c>
      <c r="D171" s="74" t="s">
        <v>156</v>
      </c>
      <c r="E171" s="278">
        <v>1</v>
      </c>
      <c r="F171" s="250">
        <v>500000</v>
      </c>
      <c r="G171" s="152">
        <f t="shared" si="164"/>
        <v>500000</v>
      </c>
      <c r="H171" s="120"/>
      <c r="I171" s="13"/>
      <c r="J171" s="120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3"/>
      <c r="V171" s="14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3"/>
      <c r="AH171" s="14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3"/>
      <c r="AT171" s="14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3"/>
      <c r="BF171" s="14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3">
        <f>$G171/2</f>
        <v>250000</v>
      </c>
      <c r="BR171" s="14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237">
        <f t="shared" si="165"/>
        <v>250000</v>
      </c>
    </row>
    <row r="172" spans="1:81">
      <c r="A172" s="141"/>
      <c r="B172" s="279" t="s">
        <v>321</v>
      </c>
      <c r="C172" s="65" t="str">
        <f>"Provision for the interface to the SANRAL MIS - Overhead charges and Profit in respect of B-6010a ("&amp; TEXT(F172,"###%") &amp; ")"</f>
        <v>Provision for the interface to the SANRAL MIS - Overhead charges and Profit in respect of B-6010a (%)</v>
      </c>
      <c r="D172" s="75" t="s">
        <v>158</v>
      </c>
      <c r="E172" s="246">
        <f>+F171</f>
        <v>500000</v>
      </c>
      <c r="F172" s="219"/>
      <c r="G172" s="277">
        <f t="shared" si="164"/>
        <v>0</v>
      </c>
      <c r="H172" s="235"/>
      <c r="I172" s="237"/>
      <c r="J172" s="235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13"/>
      <c r="V172" s="238"/>
      <c r="W172" s="236"/>
      <c r="X172" s="236"/>
      <c r="Y172" s="236"/>
      <c r="Z172" s="236"/>
      <c r="AA172" s="236"/>
      <c r="AB172" s="12"/>
      <c r="AC172" s="12"/>
      <c r="AD172" s="236"/>
      <c r="AE172" s="236"/>
      <c r="AF172" s="12"/>
      <c r="AG172" s="13"/>
      <c r="AH172" s="14"/>
      <c r="AI172" s="236"/>
      <c r="AJ172" s="236"/>
      <c r="AK172" s="236"/>
      <c r="AL172" s="236"/>
      <c r="AM172" s="236"/>
      <c r="AN172" s="236"/>
      <c r="AO172" s="236"/>
      <c r="AP172" s="236"/>
      <c r="AQ172" s="236"/>
      <c r="AR172" s="236"/>
      <c r="AS172" s="237"/>
      <c r="AT172" s="14"/>
      <c r="AU172" s="236"/>
      <c r="AV172" s="236"/>
      <c r="AW172" s="236"/>
      <c r="AX172" s="236"/>
      <c r="AY172" s="236"/>
      <c r="AZ172" s="236"/>
      <c r="BA172" s="236"/>
      <c r="BB172" s="236"/>
      <c r="BC172" s="236"/>
      <c r="BD172" s="236"/>
      <c r="BE172" s="237"/>
      <c r="BF172" s="14"/>
      <c r="BG172" s="236"/>
      <c r="BH172" s="236"/>
      <c r="BI172" s="236"/>
      <c r="BJ172" s="236"/>
      <c r="BK172" s="236"/>
      <c r="BL172" s="236"/>
      <c r="BM172" s="236"/>
      <c r="BN172" s="236"/>
      <c r="BO172" s="236"/>
      <c r="BP172" s="236"/>
      <c r="BQ172" s="232">
        <f>$G172/2</f>
        <v>0</v>
      </c>
      <c r="BR172" s="14"/>
      <c r="BS172" s="236"/>
      <c r="BT172" s="236"/>
      <c r="BU172" s="236"/>
      <c r="BV172" s="236"/>
      <c r="BW172" s="236"/>
      <c r="BX172" s="236"/>
      <c r="BY172" s="236"/>
      <c r="BZ172" s="236"/>
      <c r="CA172" s="236"/>
      <c r="CB172" s="236"/>
      <c r="CC172" s="237">
        <f t="shared" si="165"/>
        <v>0</v>
      </c>
    </row>
    <row r="173" spans="1:81">
      <c r="B173" s="30"/>
      <c r="C173" s="31"/>
      <c r="D173" s="76"/>
      <c r="E173" s="76"/>
      <c r="F173" s="76"/>
      <c r="G173" s="171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</row>
    <row r="174" spans="1:81">
      <c r="B174" s="53" t="s">
        <v>323</v>
      </c>
      <c r="C174" s="54" t="s">
        <v>324</v>
      </c>
      <c r="D174" s="70"/>
      <c r="E174" s="70"/>
      <c r="F174" s="228"/>
      <c r="G174" s="168">
        <f t="shared" ref="G174:AL174" si="166">SUM(G175:G207)</f>
        <v>800000</v>
      </c>
      <c r="H174" s="130">
        <f t="shared" si="166"/>
        <v>0</v>
      </c>
      <c r="I174" s="26">
        <f t="shared" si="166"/>
        <v>0</v>
      </c>
      <c r="J174" s="130">
        <f t="shared" si="166"/>
        <v>0</v>
      </c>
      <c r="K174" s="25">
        <f t="shared" si="166"/>
        <v>0</v>
      </c>
      <c r="L174" s="25">
        <f t="shared" si="166"/>
        <v>0</v>
      </c>
      <c r="M174" s="25">
        <f t="shared" si="166"/>
        <v>0</v>
      </c>
      <c r="N174" s="25">
        <f t="shared" si="166"/>
        <v>0</v>
      </c>
      <c r="O174" s="25">
        <f t="shared" si="166"/>
        <v>0</v>
      </c>
      <c r="P174" s="25">
        <f t="shared" si="166"/>
        <v>0</v>
      </c>
      <c r="Q174" s="25">
        <f t="shared" si="166"/>
        <v>0</v>
      </c>
      <c r="R174" s="25">
        <f t="shared" si="166"/>
        <v>0</v>
      </c>
      <c r="S174" s="25">
        <f t="shared" si="166"/>
        <v>0</v>
      </c>
      <c r="T174" s="25">
        <f t="shared" si="166"/>
        <v>0</v>
      </c>
      <c r="U174" s="26">
        <f t="shared" si="166"/>
        <v>133333.35</v>
      </c>
      <c r="V174" s="27">
        <f t="shared" si="166"/>
        <v>0</v>
      </c>
      <c r="W174" s="25">
        <f t="shared" si="166"/>
        <v>0</v>
      </c>
      <c r="X174" s="25">
        <f t="shared" si="166"/>
        <v>0</v>
      </c>
      <c r="Y174" s="25">
        <f t="shared" si="166"/>
        <v>0</v>
      </c>
      <c r="Z174" s="25">
        <f t="shared" si="166"/>
        <v>0</v>
      </c>
      <c r="AA174" s="25">
        <f t="shared" si="166"/>
        <v>0</v>
      </c>
      <c r="AB174" s="25">
        <f t="shared" si="166"/>
        <v>0</v>
      </c>
      <c r="AC174" s="25">
        <f t="shared" si="166"/>
        <v>0</v>
      </c>
      <c r="AD174" s="25">
        <f t="shared" si="166"/>
        <v>0</v>
      </c>
      <c r="AE174" s="25">
        <f t="shared" si="166"/>
        <v>0</v>
      </c>
      <c r="AF174" s="25">
        <f t="shared" si="166"/>
        <v>0</v>
      </c>
      <c r="AG174" s="26">
        <f t="shared" si="166"/>
        <v>133333.35</v>
      </c>
      <c r="AH174" s="27">
        <f t="shared" si="166"/>
        <v>0</v>
      </c>
      <c r="AI174" s="25">
        <f t="shared" si="166"/>
        <v>0</v>
      </c>
      <c r="AJ174" s="25">
        <f t="shared" si="166"/>
        <v>0</v>
      </c>
      <c r="AK174" s="25">
        <f t="shared" si="166"/>
        <v>0</v>
      </c>
      <c r="AL174" s="25">
        <f t="shared" si="166"/>
        <v>0</v>
      </c>
      <c r="AM174" s="25">
        <f t="shared" ref="AM174:BR174" si="167">SUM(AM175:AM207)</f>
        <v>0</v>
      </c>
      <c r="AN174" s="25">
        <f t="shared" si="167"/>
        <v>0</v>
      </c>
      <c r="AO174" s="25">
        <f t="shared" si="167"/>
        <v>0</v>
      </c>
      <c r="AP174" s="25">
        <f t="shared" si="167"/>
        <v>0</v>
      </c>
      <c r="AQ174" s="25">
        <f t="shared" si="167"/>
        <v>0</v>
      </c>
      <c r="AR174" s="25">
        <f t="shared" si="167"/>
        <v>0</v>
      </c>
      <c r="AS174" s="26">
        <f t="shared" si="167"/>
        <v>133333.35</v>
      </c>
      <c r="AT174" s="27">
        <f t="shared" si="167"/>
        <v>0</v>
      </c>
      <c r="AU174" s="25">
        <f t="shared" si="167"/>
        <v>0</v>
      </c>
      <c r="AV174" s="25">
        <f t="shared" si="167"/>
        <v>0</v>
      </c>
      <c r="AW174" s="25">
        <f t="shared" si="167"/>
        <v>0</v>
      </c>
      <c r="AX174" s="25">
        <f t="shared" si="167"/>
        <v>0</v>
      </c>
      <c r="AY174" s="25">
        <f t="shared" si="167"/>
        <v>0</v>
      </c>
      <c r="AZ174" s="25">
        <f t="shared" si="167"/>
        <v>0</v>
      </c>
      <c r="BA174" s="25">
        <f t="shared" si="167"/>
        <v>0</v>
      </c>
      <c r="BB174" s="25">
        <f t="shared" si="167"/>
        <v>0</v>
      </c>
      <c r="BC174" s="25">
        <f t="shared" si="167"/>
        <v>0</v>
      </c>
      <c r="BD174" s="25">
        <f t="shared" si="167"/>
        <v>0</v>
      </c>
      <c r="BE174" s="26">
        <f t="shared" si="167"/>
        <v>133333.35</v>
      </c>
      <c r="BF174" s="27">
        <f t="shared" si="167"/>
        <v>0</v>
      </c>
      <c r="BG174" s="25">
        <f t="shared" si="167"/>
        <v>0</v>
      </c>
      <c r="BH174" s="25">
        <f t="shared" si="167"/>
        <v>0</v>
      </c>
      <c r="BI174" s="25">
        <f t="shared" si="167"/>
        <v>0</v>
      </c>
      <c r="BJ174" s="25">
        <f t="shared" si="167"/>
        <v>0</v>
      </c>
      <c r="BK174" s="25">
        <f t="shared" si="167"/>
        <v>0</v>
      </c>
      <c r="BL174" s="25">
        <f t="shared" si="167"/>
        <v>0</v>
      </c>
      <c r="BM174" s="25">
        <f t="shared" si="167"/>
        <v>0</v>
      </c>
      <c r="BN174" s="25">
        <f t="shared" si="167"/>
        <v>0</v>
      </c>
      <c r="BO174" s="25">
        <f t="shared" si="167"/>
        <v>0</v>
      </c>
      <c r="BP174" s="25">
        <f t="shared" si="167"/>
        <v>0</v>
      </c>
      <c r="BQ174" s="26">
        <f t="shared" si="167"/>
        <v>133333.35</v>
      </c>
      <c r="BR174" s="27">
        <f t="shared" si="167"/>
        <v>0</v>
      </c>
      <c r="BS174" s="25">
        <f t="shared" ref="BS174:CC174" si="168">SUM(BS175:BS207)</f>
        <v>0</v>
      </c>
      <c r="BT174" s="25">
        <f t="shared" si="168"/>
        <v>0</v>
      </c>
      <c r="BU174" s="25">
        <f t="shared" si="168"/>
        <v>0</v>
      </c>
      <c r="BV174" s="25">
        <f t="shared" si="168"/>
        <v>0</v>
      </c>
      <c r="BW174" s="25">
        <f t="shared" si="168"/>
        <v>0</v>
      </c>
      <c r="BX174" s="25">
        <f t="shared" si="168"/>
        <v>0</v>
      </c>
      <c r="BY174" s="25">
        <f t="shared" si="168"/>
        <v>0</v>
      </c>
      <c r="BZ174" s="25">
        <f t="shared" si="168"/>
        <v>0</v>
      </c>
      <c r="CA174" s="25">
        <f t="shared" si="168"/>
        <v>0</v>
      </c>
      <c r="CB174" s="25">
        <f t="shared" si="168"/>
        <v>0</v>
      </c>
      <c r="CC174" s="26">
        <f t="shared" si="168"/>
        <v>133333.25</v>
      </c>
    </row>
    <row r="175" spans="1:81">
      <c r="B175" s="182" t="s">
        <v>325</v>
      </c>
      <c r="C175" s="183" t="s">
        <v>326</v>
      </c>
      <c r="D175" s="186" t="s">
        <v>327</v>
      </c>
      <c r="E175" s="280">
        <v>1</v>
      </c>
      <c r="F175" s="361">
        <v>400000</v>
      </c>
      <c r="G175" s="271">
        <f>+E175*F175</f>
        <v>400000</v>
      </c>
      <c r="H175" s="120"/>
      <c r="I175" s="13"/>
      <c r="J175" s="272"/>
      <c r="K175" s="274"/>
      <c r="L175" s="274"/>
      <c r="M175" s="274"/>
      <c r="N175" s="274"/>
      <c r="O175" s="274"/>
      <c r="P175" s="274"/>
      <c r="Q175" s="274"/>
      <c r="R175" s="274"/>
      <c r="S175" s="274"/>
      <c r="T175" s="274"/>
      <c r="U175" s="273">
        <f>G175/6</f>
        <v>66666.67</v>
      </c>
      <c r="V175" s="275"/>
      <c r="W175" s="274"/>
      <c r="X175" s="274"/>
      <c r="Y175" s="274"/>
      <c r="Z175" s="274"/>
      <c r="AA175" s="274"/>
      <c r="AB175" s="274"/>
      <c r="AC175" s="274"/>
      <c r="AD175" s="274"/>
      <c r="AE175" s="274"/>
      <c r="AF175" s="274"/>
      <c r="AG175" s="273">
        <f>G175/6</f>
        <v>66666.67</v>
      </c>
      <c r="AH175" s="275"/>
      <c r="AI175" s="274"/>
      <c r="AJ175" s="274"/>
      <c r="AK175" s="274"/>
      <c r="AL175" s="274"/>
      <c r="AM175" s="274"/>
      <c r="AN175" s="274"/>
      <c r="AO175" s="274"/>
      <c r="AP175" s="274"/>
      <c r="AQ175" s="274"/>
      <c r="AR175" s="274"/>
      <c r="AS175" s="273">
        <f>G175/6</f>
        <v>66666.67</v>
      </c>
      <c r="AT175" s="275"/>
      <c r="AU175" s="274"/>
      <c r="AV175" s="274"/>
      <c r="AW175" s="274"/>
      <c r="AX175" s="274"/>
      <c r="AY175" s="274"/>
      <c r="AZ175" s="274"/>
      <c r="BA175" s="274"/>
      <c r="BB175" s="274"/>
      <c r="BC175" s="274"/>
      <c r="BD175" s="274"/>
      <c r="BE175" s="273">
        <f>G175/6</f>
        <v>66666.67</v>
      </c>
      <c r="BF175" s="275"/>
      <c r="BG175" s="274"/>
      <c r="BH175" s="274"/>
      <c r="BI175" s="274"/>
      <c r="BJ175" s="274"/>
      <c r="BK175" s="274"/>
      <c r="BL175" s="274"/>
      <c r="BM175" s="274"/>
      <c r="BN175" s="274"/>
      <c r="BO175" s="274"/>
      <c r="BP175" s="274"/>
      <c r="BQ175" s="273">
        <f>G175/6</f>
        <v>66666.67</v>
      </c>
      <c r="BR175" s="275"/>
      <c r="BS175" s="274"/>
      <c r="BT175" s="274"/>
      <c r="BU175" s="274"/>
      <c r="BV175" s="274"/>
      <c r="BW175" s="274"/>
      <c r="BX175" s="274"/>
      <c r="BY175" s="274"/>
      <c r="BZ175" s="274"/>
      <c r="CA175" s="274"/>
      <c r="CB175" s="274"/>
      <c r="CC175" s="237">
        <f t="shared" ref="CC175" si="169">G175-SUM(H175:CB175)</f>
        <v>66666.649999999994</v>
      </c>
    </row>
    <row r="176" spans="1:81">
      <c r="B176" s="180" t="s">
        <v>328</v>
      </c>
      <c r="C176" s="181" t="s">
        <v>329</v>
      </c>
      <c r="D176" s="202"/>
      <c r="E176" s="287"/>
      <c r="F176" s="250"/>
      <c r="G176" s="263"/>
      <c r="H176" s="120"/>
      <c r="I176" s="13"/>
      <c r="J176" s="272"/>
      <c r="K176" s="274"/>
      <c r="L176" s="274"/>
      <c r="M176" s="274"/>
      <c r="N176" s="274"/>
      <c r="O176" s="274"/>
      <c r="P176" s="274"/>
      <c r="Q176" s="274"/>
      <c r="R176" s="274"/>
      <c r="S176" s="274"/>
      <c r="T176" s="274"/>
      <c r="U176" s="273"/>
      <c r="V176" s="272"/>
      <c r="W176" s="274"/>
      <c r="X176" s="274"/>
      <c r="Y176" s="274"/>
      <c r="Z176" s="274"/>
      <c r="AA176" s="274"/>
      <c r="AB176" s="274"/>
      <c r="AC176" s="274"/>
      <c r="AD176" s="274"/>
      <c r="AE176" s="274"/>
      <c r="AF176" s="274"/>
      <c r="AG176" s="273"/>
      <c r="AH176" s="275"/>
      <c r="AI176" s="274"/>
      <c r="AJ176" s="274"/>
      <c r="AK176" s="274"/>
      <c r="AL176" s="274"/>
      <c r="AM176" s="274"/>
      <c r="AN176" s="274"/>
      <c r="AO176" s="274"/>
      <c r="AP176" s="274"/>
      <c r="AQ176" s="274"/>
      <c r="AR176" s="274"/>
      <c r="AS176" s="273"/>
      <c r="AT176" s="275"/>
      <c r="AU176" s="274"/>
      <c r="AV176" s="274"/>
      <c r="AW176" s="274"/>
      <c r="AX176" s="274"/>
      <c r="AY176" s="274"/>
      <c r="AZ176" s="274"/>
      <c r="BA176" s="274"/>
      <c r="BB176" s="274"/>
      <c r="BC176" s="274"/>
      <c r="BD176" s="274"/>
      <c r="BE176" s="273"/>
      <c r="BF176" s="275"/>
      <c r="BG176" s="274"/>
      <c r="BH176" s="274"/>
      <c r="BI176" s="274"/>
      <c r="BJ176" s="274"/>
      <c r="BK176" s="274"/>
      <c r="BL176" s="274"/>
      <c r="BM176" s="274"/>
      <c r="BN176" s="274"/>
      <c r="BO176" s="274"/>
      <c r="BP176" s="274"/>
      <c r="BQ176" s="273"/>
      <c r="BR176" s="275"/>
      <c r="BS176" s="274"/>
      <c r="BT176" s="274"/>
      <c r="BU176" s="274"/>
      <c r="BV176" s="274"/>
      <c r="BW176" s="274"/>
      <c r="BX176" s="274"/>
      <c r="BY176" s="274"/>
      <c r="BZ176" s="274"/>
      <c r="CA176" s="274"/>
      <c r="CB176" s="274"/>
      <c r="CC176" s="273"/>
    </row>
    <row r="177" spans="1:81">
      <c r="B177" s="180" t="s">
        <v>331</v>
      </c>
      <c r="C177" s="181" t="s">
        <v>332</v>
      </c>
      <c r="D177" s="202" t="s">
        <v>327</v>
      </c>
      <c r="E177" s="287">
        <v>0</v>
      </c>
      <c r="F177" s="250"/>
      <c r="G177" s="263">
        <f>+E177*F177</f>
        <v>0</v>
      </c>
      <c r="H177" s="120"/>
      <c r="I177" s="13"/>
      <c r="J177" s="272"/>
      <c r="K177" s="274"/>
      <c r="L177" s="274"/>
      <c r="M177" s="274"/>
      <c r="N177" s="274"/>
      <c r="O177" s="274"/>
      <c r="P177" s="274"/>
      <c r="Q177" s="274"/>
      <c r="R177" s="274"/>
      <c r="S177" s="274"/>
      <c r="T177" s="274"/>
      <c r="U177" s="237"/>
      <c r="V177" s="275"/>
      <c r="W177" s="274"/>
      <c r="X177" s="274"/>
      <c r="Y177" s="274"/>
      <c r="Z177" s="274"/>
      <c r="AA177" s="274"/>
      <c r="AB177" s="274"/>
      <c r="AC177" s="274"/>
      <c r="AD177" s="274"/>
      <c r="AE177" s="274"/>
      <c r="AF177" s="274"/>
      <c r="AG177" s="237"/>
      <c r="AH177" s="275"/>
      <c r="AI177" s="274"/>
      <c r="AJ177" s="274"/>
      <c r="AK177" s="274"/>
      <c r="AL177" s="274"/>
      <c r="AM177" s="274"/>
      <c r="AN177" s="274"/>
      <c r="AO177" s="274"/>
      <c r="AP177" s="274"/>
      <c r="AQ177" s="274"/>
      <c r="AR177" s="274"/>
      <c r="AS177" s="273"/>
      <c r="AT177" s="275"/>
      <c r="AU177" s="274"/>
      <c r="AV177" s="274"/>
      <c r="AW177" s="274"/>
      <c r="AX177" s="274"/>
      <c r="AY177" s="274"/>
      <c r="AZ177" s="274"/>
      <c r="BA177" s="274"/>
      <c r="BB177" s="274"/>
      <c r="BC177" s="274"/>
      <c r="BD177" s="274"/>
      <c r="BE177" s="273"/>
      <c r="BF177" s="275"/>
      <c r="BG177" s="274"/>
      <c r="BH177" s="274"/>
      <c r="BI177" s="274"/>
      <c r="BJ177" s="274"/>
      <c r="BK177" s="274"/>
      <c r="BL177" s="274"/>
      <c r="BM177" s="274"/>
      <c r="BN177" s="274"/>
      <c r="BO177" s="274"/>
      <c r="BP177" s="274"/>
      <c r="BQ177" s="273"/>
      <c r="BR177" s="275"/>
      <c r="BS177" s="274"/>
      <c r="BT177" s="274"/>
      <c r="BU177" s="274"/>
      <c r="BV177" s="274"/>
      <c r="BW177" s="274"/>
      <c r="BX177" s="274"/>
      <c r="BY177" s="274"/>
      <c r="BZ177" s="274"/>
      <c r="CA177" s="274"/>
      <c r="CB177" s="274"/>
      <c r="CC177" s="237"/>
    </row>
    <row r="178" spans="1:81">
      <c r="B178" s="180" t="s">
        <v>333</v>
      </c>
      <c r="C178" s="181" t="str">
        <f>"Handling cost and profit in respect of sub-item D10.02(a) ("&amp; TEXT(F178,"###%") &amp; ")"</f>
        <v>Handling cost and profit in respect of sub-item D10.02(a) (%)</v>
      </c>
      <c r="D178" s="202" t="s">
        <v>158</v>
      </c>
      <c r="E178" s="287">
        <f>+F177</f>
        <v>0</v>
      </c>
      <c r="F178" s="250"/>
      <c r="G178" s="353">
        <f>+E178*F178</f>
        <v>0</v>
      </c>
      <c r="H178" s="120"/>
      <c r="I178" s="13"/>
      <c r="J178" s="272"/>
      <c r="K178" s="274"/>
      <c r="L178" s="274"/>
      <c r="M178" s="274"/>
      <c r="N178" s="274"/>
      <c r="O178" s="274"/>
      <c r="P178" s="274"/>
      <c r="Q178" s="274"/>
      <c r="R178" s="274"/>
      <c r="S178" s="274"/>
      <c r="T178" s="274"/>
      <c r="U178" s="237"/>
      <c r="V178" s="275"/>
      <c r="W178" s="274"/>
      <c r="X178" s="274"/>
      <c r="Y178" s="274"/>
      <c r="Z178" s="274"/>
      <c r="AA178" s="274"/>
      <c r="AB178" s="274"/>
      <c r="AC178" s="274"/>
      <c r="AD178" s="274"/>
      <c r="AE178" s="274"/>
      <c r="AF178" s="274"/>
      <c r="AG178" s="237"/>
      <c r="AH178" s="275"/>
      <c r="AI178" s="274"/>
      <c r="AJ178" s="274"/>
      <c r="AK178" s="274"/>
      <c r="AL178" s="274"/>
      <c r="AM178" s="274"/>
      <c r="AN178" s="274"/>
      <c r="AO178" s="274"/>
      <c r="AP178" s="274"/>
      <c r="AQ178" s="274"/>
      <c r="AR178" s="274"/>
      <c r="AS178" s="273"/>
      <c r="AT178" s="275"/>
      <c r="AU178" s="274"/>
      <c r="AV178" s="274"/>
      <c r="AW178" s="274"/>
      <c r="AX178" s="274"/>
      <c r="AY178" s="274"/>
      <c r="AZ178" s="274"/>
      <c r="BA178" s="274"/>
      <c r="BB178" s="274"/>
      <c r="BC178" s="274"/>
      <c r="BD178" s="274"/>
      <c r="BE178" s="273"/>
      <c r="BF178" s="275"/>
      <c r="BG178" s="274"/>
      <c r="BH178" s="274"/>
      <c r="BI178" s="274"/>
      <c r="BJ178" s="274"/>
      <c r="BK178" s="274"/>
      <c r="BL178" s="274"/>
      <c r="BM178" s="274"/>
      <c r="BN178" s="274"/>
      <c r="BO178" s="274"/>
      <c r="BP178" s="274"/>
      <c r="BQ178" s="273"/>
      <c r="BR178" s="275"/>
      <c r="BS178" s="274"/>
      <c r="BT178" s="274"/>
      <c r="BU178" s="274"/>
      <c r="BV178" s="274"/>
      <c r="BW178" s="274"/>
      <c r="BX178" s="274"/>
      <c r="BY178" s="274"/>
      <c r="BZ178" s="274"/>
      <c r="CA178" s="274"/>
      <c r="CB178" s="274"/>
      <c r="CC178" s="237"/>
    </row>
    <row r="179" spans="1:81">
      <c r="B179" s="182" t="s">
        <v>335</v>
      </c>
      <c r="C179" s="183" t="s">
        <v>336</v>
      </c>
      <c r="D179" s="186"/>
      <c r="E179" s="281"/>
      <c r="F179" s="230"/>
      <c r="G179" s="354"/>
      <c r="H179" s="120"/>
      <c r="I179" s="13"/>
      <c r="J179" s="272"/>
      <c r="K179" s="274"/>
      <c r="L179" s="274"/>
      <c r="M179" s="274"/>
      <c r="N179" s="274"/>
      <c r="O179" s="274"/>
      <c r="P179" s="274"/>
      <c r="Q179" s="274"/>
      <c r="R179" s="274"/>
      <c r="S179" s="274"/>
      <c r="T179" s="274"/>
      <c r="U179" s="273"/>
      <c r="V179" s="272"/>
      <c r="W179" s="274"/>
      <c r="X179" s="274"/>
      <c r="Y179" s="274"/>
      <c r="Z179" s="274"/>
      <c r="AA179" s="274"/>
      <c r="AB179" s="274"/>
      <c r="AC179" s="274"/>
      <c r="AD179" s="274"/>
      <c r="AE179" s="274"/>
      <c r="AF179" s="274"/>
      <c r="AG179" s="273"/>
      <c r="AH179" s="275"/>
      <c r="AI179" s="274"/>
      <c r="AJ179" s="274"/>
      <c r="AK179" s="274"/>
      <c r="AL179" s="274"/>
      <c r="AM179" s="274"/>
      <c r="AN179" s="274"/>
      <c r="AO179" s="274"/>
      <c r="AP179" s="274"/>
      <c r="AQ179" s="274"/>
      <c r="AR179" s="274"/>
      <c r="AS179" s="273"/>
      <c r="AT179" s="275"/>
      <c r="AU179" s="274"/>
      <c r="AV179" s="274"/>
      <c r="AW179" s="274"/>
      <c r="AX179" s="274"/>
      <c r="AY179" s="274"/>
      <c r="AZ179" s="274"/>
      <c r="BA179" s="274"/>
      <c r="BB179" s="274"/>
      <c r="BC179" s="274"/>
      <c r="BD179" s="274"/>
      <c r="BE179" s="273"/>
      <c r="BF179" s="275"/>
      <c r="BG179" s="274"/>
      <c r="BH179" s="274"/>
      <c r="BI179" s="274"/>
      <c r="BJ179" s="274"/>
      <c r="BK179" s="274"/>
      <c r="BL179" s="274"/>
      <c r="BM179" s="274"/>
      <c r="BN179" s="274"/>
      <c r="BO179" s="274"/>
      <c r="BP179" s="274"/>
      <c r="BQ179" s="273"/>
      <c r="BR179" s="275"/>
      <c r="BS179" s="274"/>
      <c r="BT179" s="274"/>
      <c r="BU179" s="274"/>
      <c r="BV179" s="274"/>
      <c r="BW179" s="274"/>
      <c r="BX179" s="274"/>
      <c r="BY179" s="274"/>
      <c r="BZ179" s="274"/>
      <c r="CA179" s="274"/>
      <c r="CB179" s="274"/>
      <c r="CC179" s="273"/>
    </row>
    <row r="180" spans="1:81">
      <c r="B180" s="182" t="s">
        <v>337</v>
      </c>
      <c r="C180" s="183" t="s">
        <v>338</v>
      </c>
      <c r="D180" s="186"/>
      <c r="E180" s="281"/>
      <c r="F180" s="230"/>
      <c r="G180" s="354"/>
      <c r="H180" s="120"/>
      <c r="I180" s="13"/>
      <c r="J180" s="272"/>
      <c r="K180" s="274"/>
      <c r="L180" s="274"/>
      <c r="M180" s="274"/>
      <c r="N180" s="274"/>
      <c r="O180" s="274"/>
      <c r="P180" s="274"/>
      <c r="Q180" s="274"/>
      <c r="R180" s="274"/>
      <c r="S180" s="274"/>
      <c r="T180" s="274"/>
      <c r="U180" s="273"/>
      <c r="V180" s="272"/>
      <c r="W180" s="274"/>
      <c r="X180" s="274"/>
      <c r="Y180" s="274"/>
      <c r="Z180" s="274"/>
      <c r="AA180" s="274"/>
      <c r="AB180" s="274"/>
      <c r="AC180" s="274"/>
      <c r="AD180" s="274"/>
      <c r="AE180" s="274"/>
      <c r="AF180" s="274"/>
      <c r="AG180" s="273"/>
      <c r="AH180" s="275"/>
      <c r="AI180" s="274"/>
      <c r="AJ180" s="274"/>
      <c r="AK180" s="274"/>
      <c r="AL180" s="274"/>
      <c r="AM180" s="274"/>
      <c r="AN180" s="274"/>
      <c r="AO180" s="274"/>
      <c r="AP180" s="274"/>
      <c r="AQ180" s="274"/>
      <c r="AR180" s="274"/>
      <c r="AS180" s="273"/>
      <c r="AT180" s="275"/>
      <c r="AU180" s="274"/>
      <c r="AV180" s="274"/>
      <c r="AW180" s="274"/>
      <c r="AX180" s="274"/>
      <c r="AY180" s="274"/>
      <c r="AZ180" s="274"/>
      <c r="BA180" s="274"/>
      <c r="BB180" s="274"/>
      <c r="BC180" s="274"/>
      <c r="BD180" s="274"/>
      <c r="BE180" s="273"/>
      <c r="BF180" s="275"/>
      <c r="BG180" s="274"/>
      <c r="BH180" s="274"/>
      <c r="BI180" s="274"/>
      <c r="BJ180" s="274"/>
      <c r="BK180" s="274"/>
      <c r="BL180" s="274"/>
      <c r="BM180" s="274"/>
      <c r="BN180" s="274"/>
      <c r="BO180" s="274"/>
      <c r="BP180" s="274"/>
      <c r="BQ180" s="273"/>
      <c r="BR180" s="275"/>
      <c r="BS180" s="274"/>
      <c r="BT180" s="274"/>
      <c r="BU180" s="274"/>
      <c r="BV180" s="274"/>
      <c r="BW180" s="274"/>
      <c r="BX180" s="274"/>
      <c r="BY180" s="274"/>
      <c r="BZ180" s="274"/>
      <c r="CA180" s="274"/>
      <c r="CB180" s="274"/>
      <c r="CC180" s="273"/>
    </row>
    <row r="181" spans="1:81">
      <c r="A181" s="214" t="s">
        <v>395</v>
      </c>
      <c r="B181" s="182" t="s">
        <v>339</v>
      </c>
      <c r="C181" s="183" t="s">
        <v>340</v>
      </c>
      <c r="D181" s="186" t="s">
        <v>232</v>
      </c>
      <c r="E181" s="281">
        <v>2</v>
      </c>
      <c r="F181" s="306"/>
      <c r="G181" s="354">
        <f>+E181*F181</f>
        <v>0</v>
      </c>
      <c r="H181" s="282"/>
      <c r="I181" s="283"/>
      <c r="J181" s="272"/>
      <c r="K181" s="274"/>
      <c r="L181" s="274"/>
      <c r="M181" s="274"/>
      <c r="N181" s="274"/>
      <c r="O181" s="274"/>
      <c r="P181" s="274"/>
      <c r="Q181" s="274"/>
      <c r="R181" s="274"/>
      <c r="S181" s="274"/>
      <c r="T181" s="274"/>
      <c r="U181" s="273">
        <f>G181/6</f>
        <v>0</v>
      </c>
      <c r="V181" s="275"/>
      <c r="W181" s="274"/>
      <c r="X181" s="274"/>
      <c r="Y181" s="274"/>
      <c r="Z181" s="274"/>
      <c r="AA181" s="274"/>
      <c r="AB181" s="274"/>
      <c r="AC181" s="274"/>
      <c r="AD181" s="274"/>
      <c r="AE181" s="274"/>
      <c r="AF181" s="274"/>
      <c r="AG181" s="273">
        <f>G181/6</f>
        <v>0</v>
      </c>
      <c r="AH181" s="275"/>
      <c r="AI181" s="274"/>
      <c r="AJ181" s="274"/>
      <c r="AK181" s="274"/>
      <c r="AL181" s="274"/>
      <c r="AM181" s="274"/>
      <c r="AN181" s="274"/>
      <c r="AO181" s="274"/>
      <c r="AP181" s="274"/>
      <c r="AQ181" s="274"/>
      <c r="AR181" s="274"/>
      <c r="AS181" s="273">
        <f>G181/6</f>
        <v>0</v>
      </c>
      <c r="AT181" s="275"/>
      <c r="AU181" s="274"/>
      <c r="AV181" s="274"/>
      <c r="AW181" s="274"/>
      <c r="AX181" s="274"/>
      <c r="AY181" s="274"/>
      <c r="AZ181" s="274"/>
      <c r="BA181" s="274"/>
      <c r="BB181" s="274"/>
      <c r="BC181" s="274"/>
      <c r="BD181" s="274"/>
      <c r="BE181" s="273">
        <f>G181/6</f>
        <v>0</v>
      </c>
      <c r="BF181" s="275"/>
      <c r="BG181" s="274"/>
      <c r="BH181" s="274"/>
      <c r="BI181" s="274"/>
      <c r="BJ181" s="274"/>
      <c r="BK181" s="274"/>
      <c r="BL181" s="274"/>
      <c r="BM181" s="274"/>
      <c r="BN181" s="274"/>
      <c r="BO181" s="274"/>
      <c r="BP181" s="274"/>
      <c r="BQ181" s="273">
        <f>G181/6</f>
        <v>0</v>
      </c>
      <c r="BR181" s="275"/>
      <c r="BS181" s="274"/>
      <c r="BT181" s="274"/>
      <c r="BU181" s="274"/>
      <c r="BV181" s="274"/>
      <c r="BW181" s="274"/>
      <c r="BX181" s="274"/>
      <c r="BY181" s="274"/>
      <c r="BZ181" s="274"/>
      <c r="CA181" s="274"/>
      <c r="CB181" s="274"/>
      <c r="CC181" s="237">
        <f t="shared" ref="CC181:CC184" si="170">G181-SUM(H181:CB181)</f>
        <v>0</v>
      </c>
    </row>
    <row r="182" spans="1:81">
      <c r="A182" s="214" t="s">
        <v>395</v>
      </c>
      <c r="B182" s="182" t="s">
        <v>341</v>
      </c>
      <c r="C182" s="183" t="s">
        <v>342</v>
      </c>
      <c r="D182" s="186" t="s">
        <v>232</v>
      </c>
      <c r="E182" s="281">
        <v>1</v>
      </c>
      <c r="F182" s="306"/>
      <c r="G182" s="354">
        <f>+E182*F182</f>
        <v>0</v>
      </c>
      <c r="H182" s="282"/>
      <c r="I182" s="283"/>
      <c r="J182" s="272"/>
      <c r="K182" s="274"/>
      <c r="L182" s="274"/>
      <c r="M182" s="274"/>
      <c r="N182" s="274"/>
      <c r="O182" s="274"/>
      <c r="P182" s="274"/>
      <c r="Q182" s="274"/>
      <c r="R182" s="274"/>
      <c r="S182" s="274"/>
      <c r="T182" s="274"/>
      <c r="U182" s="273">
        <f>G182/6</f>
        <v>0</v>
      </c>
      <c r="V182" s="275"/>
      <c r="W182" s="274"/>
      <c r="X182" s="274"/>
      <c r="Y182" s="274"/>
      <c r="Z182" s="274"/>
      <c r="AA182" s="274"/>
      <c r="AB182" s="274"/>
      <c r="AC182" s="274"/>
      <c r="AD182" s="274"/>
      <c r="AE182" s="274"/>
      <c r="AF182" s="274"/>
      <c r="AG182" s="273">
        <f>G182/6</f>
        <v>0</v>
      </c>
      <c r="AH182" s="275"/>
      <c r="AI182" s="274"/>
      <c r="AJ182" s="274"/>
      <c r="AK182" s="274"/>
      <c r="AL182" s="274"/>
      <c r="AM182" s="274"/>
      <c r="AN182" s="274"/>
      <c r="AO182" s="274"/>
      <c r="AP182" s="274"/>
      <c r="AQ182" s="274"/>
      <c r="AR182" s="274"/>
      <c r="AS182" s="273">
        <f>G182/6</f>
        <v>0</v>
      </c>
      <c r="AT182" s="275"/>
      <c r="AU182" s="274"/>
      <c r="AV182" s="274"/>
      <c r="AW182" s="274"/>
      <c r="AX182" s="274"/>
      <c r="AY182" s="274"/>
      <c r="AZ182" s="274"/>
      <c r="BA182" s="274"/>
      <c r="BB182" s="274"/>
      <c r="BC182" s="274"/>
      <c r="BD182" s="274"/>
      <c r="BE182" s="273">
        <f>G182/6</f>
        <v>0</v>
      </c>
      <c r="BF182" s="275"/>
      <c r="BG182" s="274"/>
      <c r="BH182" s="274"/>
      <c r="BI182" s="274"/>
      <c r="BJ182" s="274"/>
      <c r="BK182" s="274"/>
      <c r="BL182" s="274"/>
      <c r="BM182" s="274"/>
      <c r="BN182" s="274"/>
      <c r="BO182" s="274"/>
      <c r="BP182" s="274"/>
      <c r="BQ182" s="273">
        <f>G182/6</f>
        <v>0</v>
      </c>
      <c r="BR182" s="275"/>
      <c r="BS182" s="274"/>
      <c r="BT182" s="274"/>
      <c r="BU182" s="274"/>
      <c r="BV182" s="274"/>
      <c r="BW182" s="274"/>
      <c r="BX182" s="274"/>
      <c r="BY182" s="274"/>
      <c r="BZ182" s="274"/>
      <c r="CA182" s="274"/>
      <c r="CB182" s="274"/>
      <c r="CC182" s="237">
        <f t="shared" si="170"/>
        <v>0</v>
      </c>
    </row>
    <row r="183" spans="1:81">
      <c r="A183" s="214" t="s">
        <v>395</v>
      </c>
      <c r="B183" s="182" t="s">
        <v>343</v>
      </c>
      <c r="C183" s="183" t="s">
        <v>344</v>
      </c>
      <c r="D183" s="186" t="s">
        <v>232</v>
      </c>
      <c r="E183" s="281">
        <v>1</v>
      </c>
      <c r="F183" s="306"/>
      <c r="G183" s="354">
        <f>+E183*F183</f>
        <v>0</v>
      </c>
      <c r="H183" s="282"/>
      <c r="I183" s="283"/>
      <c r="J183" s="272"/>
      <c r="K183" s="274"/>
      <c r="L183" s="274"/>
      <c r="M183" s="274"/>
      <c r="N183" s="274"/>
      <c r="O183" s="274"/>
      <c r="P183" s="274"/>
      <c r="Q183" s="274"/>
      <c r="R183" s="274"/>
      <c r="S183" s="274"/>
      <c r="T183" s="274"/>
      <c r="U183" s="273">
        <f>G183/6</f>
        <v>0</v>
      </c>
      <c r="V183" s="275"/>
      <c r="W183" s="274"/>
      <c r="X183" s="274"/>
      <c r="Y183" s="274"/>
      <c r="Z183" s="274"/>
      <c r="AA183" s="274"/>
      <c r="AB183" s="274"/>
      <c r="AC183" s="274"/>
      <c r="AD183" s="274"/>
      <c r="AE183" s="274"/>
      <c r="AF183" s="274"/>
      <c r="AG183" s="273">
        <f>G183/6</f>
        <v>0</v>
      </c>
      <c r="AH183" s="275"/>
      <c r="AI183" s="274"/>
      <c r="AJ183" s="274"/>
      <c r="AK183" s="274"/>
      <c r="AL183" s="274"/>
      <c r="AM183" s="274"/>
      <c r="AN183" s="274"/>
      <c r="AO183" s="274"/>
      <c r="AP183" s="274"/>
      <c r="AQ183" s="274"/>
      <c r="AR183" s="274"/>
      <c r="AS183" s="273">
        <f>G183/6</f>
        <v>0</v>
      </c>
      <c r="AT183" s="275"/>
      <c r="AU183" s="274"/>
      <c r="AV183" s="274"/>
      <c r="AW183" s="274"/>
      <c r="AX183" s="274"/>
      <c r="AY183" s="274"/>
      <c r="AZ183" s="274"/>
      <c r="BA183" s="274"/>
      <c r="BB183" s="274"/>
      <c r="BC183" s="274"/>
      <c r="BD183" s="274"/>
      <c r="BE183" s="273">
        <f>G183/6</f>
        <v>0</v>
      </c>
      <c r="BF183" s="275"/>
      <c r="BG183" s="274"/>
      <c r="BH183" s="274"/>
      <c r="BI183" s="274"/>
      <c r="BJ183" s="274"/>
      <c r="BK183" s="274"/>
      <c r="BL183" s="274"/>
      <c r="BM183" s="274"/>
      <c r="BN183" s="274"/>
      <c r="BO183" s="274"/>
      <c r="BP183" s="274"/>
      <c r="BQ183" s="273">
        <f>G183/6</f>
        <v>0</v>
      </c>
      <c r="BR183" s="275"/>
      <c r="BS183" s="274"/>
      <c r="BT183" s="274"/>
      <c r="BU183" s="274"/>
      <c r="BV183" s="274"/>
      <c r="BW183" s="274"/>
      <c r="BX183" s="274"/>
      <c r="BY183" s="274"/>
      <c r="BZ183" s="274"/>
      <c r="CA183" s="274"/>
      <c r="CB183" s="274"/>
      <c r="CC183" s="237">
        <f t="shared" si="170"/>
        <v>0</v>
      </c>
    </row>
    <row r="184" spans="1:81">
      <c r="A184" s="15" t="s">
        <v>395</v>
      </c>
      <c r="B184" s="182" t="s">
        <v>345</v>
      </c>
      <c r="C184" s="183" t="s">
        <v>346</v>
      </c>
      <c r="D184" s="186" t="s">
        <v>232</v>
      </c>
      <c r="E184" s="281">
        <v>1</v>
      </c>
      <c r="F184" s="306"/>
      <c r="G184" s="354">
        <f>+E184*F184</f>
        <v>0</v>
      </c>
      <c r="H184" s="120"/>
      <c r="I184" s="13"/>
      <c r="J184" s="272"/>
      <c r="K184" s="274"/>
      <c r="L184" s="274"/>
      <c r="M184" s="274"/>
      <c r="N184" s="274"/>
      <c r="O184" s="274"/>
      <c r="P184" s="274"/>
      <c r="Q184" s="274"/>
      <c r="R184" s="274"/>
      <c r="S184" s="274"/>
      <c r="T184" s="274"/>
      <c r="U184" s="273">
        <f>G184/6</f>
        <v>0</v>
      </c>
      <c r="V184" s="275"/>
      <c r="W184" s="274"/>
      <c r="X184" s="274"/>
      <c r="Y184" s="274"/>
      <c r="Z184" s="274"/>
      <c r="AA184" s="274"/>
      <c r="AB184" s="274"/>
      <c r="AC184" s="274"/>
      <c r="AD184" s="274"/>
      <c r="AE184" s="274"/>
      <c r="AF184" s="274"/>
      <c r="AG184" s="273">
        <f>G184/6</f>
        <v>0</v>
      </c>
      <c r="AH184" s="275"/>
      <c r="AI184" s="274"/>
      <c r="AJ184" s="274"/>
      <c r="AK184" s="274"/>
      <c r="AL184" s="274"/>
      <c r="AM184" s="274"/>
      <c r="AN184" s="274"/>
      <c r="AO184" s="274"/>
      <c r="AP184" s="274"/>
      <c r="AQ184" s="274"/>
      <c r="AR184" s="274"/>
      <c r="AS184" s="273">
        <f>G184/6</f>
        <v>0</v>
      </c>
      <c r="AT184" s="275"/>
      <c r="AU184" s="274"/>
      <c r="AV184" s="274"/>
      <c r="AW184" s="274"/>
      <c r="AX184" s="274"/>
      <c r="AY184" s="274"/>
      <c r="AZ184" s="274"/>
      <c r="BA184" s="274"/>
      <c r="BB184" s="274"/>
      <c r="BC184" s="274"/>
      <c r="BD184" s="274"/>
      <c r="BE184" s="273">
        <f>G184/6</f>
        <v>0</v>
      </c>
      <c r="BF184" s="275"/>
      <c r="BG184" s="274"/>
      <c r="BH184" s="274"/>
      <c r="BI184" s="274"/>
      <c r="BJ184" s="274"/>
      <c r="BK184" s="274"/>
      <c r="BL184" s="274"/>
      <c r="BM184" s="274"/>
      <c r="BN184" s="274"/>
      <c r="BO184" s="274"/>
      <c r="BP184" s="274"/>
      <c r="BQ184" s="273">
        <f>G184/6</f>
        <v>0</v>
      </c>
      <c r="BR184" s="275"/>
      <c r="BS184" s="274"/>
      <c r="BT184" s="274"/>
      <c r="BU184" s="274"/>
      <c r="BV184" s="274"/>
      <c r="BW184" s="274"/>
      <c r="BX184" s="274"/>
      <c r="BY184" s="274"/>
      <c r="BZ184" s="274"/>
      <c r="CA184" s="274"/>
      <c r="CB184" s="274"/>
      <c r="CC184" s="237">
        <f t="shared" si="170"/>
        <v>0</v>
      </c>
    </row>
    <row r="185" spans="1:81">
      <c r="A185" s="17"/>
      <c r="B185" s="180" t="s">
        <v>347</v>
      </c>
      <c r="C185" s="181" t="s">
        <v>348</v>
      </c>
      <c r="D185" s="202" t="s">
        <v>53</v>
      </c>
      <c r="E185" s="287">
        <v>0</v>
      </c>
      <c r="F185" s="250"/>
      <c r="G185" s="353">
        <f>+SUM(H185:CC185)</f>
        <v>0</v>
      </c>
      <c r="H185" s="120"/>
      <c r="I185" s="13"/>
      <c r="J185" s="288"/>
      <c r="K185" s="289"/>
      <c r="L185" s="289"/>
      <c r="M185" s="289"/>
      <c r="N185" s="289"/>
      <c r="O185" s="289"/>
      <c r="P185" s="289"/>
      <c r="Q185" s="289"/>
      <c r="R185" s="289"/>
      <c r="S185" s="289"/>
      <c r="T185" s="289"/>
      <c r="U185" s="290"/>
      <c r="V185" s="288"/>
      <c r="W185" s="289"/>
      <c r="X185" s="289"/>
      <c r="Y185" s="289"/>
      <c r="Z185" s="289"/>
      <c r="AA185" s="289"/>
      <c r="AB185" s="289"/>
      <c r="AC185" s="289"/>
      <c r="AD185" s="289"/>
      <c r="AE185" s="289"/>
      <c r="AF185" s="289"/>
      <c r="AG185" s="290"/>
      <c r="AH185" s="291"/>
      <c r="AI185" s="289"/>
      <c r="AJ185" s="289"/>
      <c r="AK185" s="289"/>
      <c r="AL185" s="289"/>
      <c r="AM185" s="289"/>
      <c r="AN185" s="289"/>
      <c r="AO185" s="289"/>
      <c r="AP185" s="289"/>
      <c r="AQ185" s="289"/>
      <c r="AR185" s="289"/>
      <c r="AS185" s="290"/>
      <c r="AT185" s="291"/>
      <c r="AU185" s="289"/>
      <c r="AV185" s="289"/>
      <c r="AW185" s="289"/>
      <c r="AX185" s="289"/>
      <c r="AY185" s="289"/>
      <c r="AZ185" s="289"/>
      <c r="BA185" s="289"/>
      <c r="BB185" s="289"/>
      <c r="BC185" s="289"/>
      <c r="BD185" s="289"/>
      <c r="BE185" s="290"/>
      <c r="BF185" s="291"/>
      <c r="BG185" s="289"/>
      <c r="BH185" s="289"/>
      <c r="BI185" s="289"/>
      <c r="BJ185" s="289"/>
      <c r="BK185" s="289"/>
      <c r="BL185" s="289"/>
      <c r="BM185" s="289"/>
      <c r="BN185" s="289"/>
      <c r="BO185" s="289"/>
      <c r="BP185" s="289"/>
      <c r="BQ185" s="290"/>
      <c r="BR185" s="291"/>
      <c r="BS185" s="289"/>
      <c r="BT185" s="289"/>
      <c r="BU185" s="289"/>
      <c r="BV185" s="289"/>
      <c r="BW185" s="289"/>
      <c r="BX185" s="289"/>
      <c r="BY185" s="289"/>
      <c r="BZ185" s="289"/>
      <c r="CA185" s="289"/>
      <c r="CB185" s="289"/>
      <c r="CC185" s="13"/>
    </row>
    <row r="186" spans="1:81">
      <c r="A186" s="17"/>
      <c r="B186" s="61" t="s">
        <v>349</v>
      </c>
      <c r="C186" s="66" t="s">
        <v>350</v>
      </c>
      <c r="D186" s="186"/>
      <c r="E186" s="281"/>
      <c r="F186" s="230"/>
      <c r="G186" s="354"/>
      <c r="H186" s="272"/>
      <c r="I186" s="273"/>
      <c r="J186" s="272"/>
      <c r="K186" s="274"/>
      <c r="L186" s="274"/>
      <c r="M186" s="274"/>
      <c r="N186" s="274"/>
      <c r="O186" s="274"/>
      <c r="P186" s="274"/>
      <c r="Q186" s="274"/>
      <c r="R186" s="274"/>
      <c r="S186" s="274"/>
      <c r="T186" s="274"/>
      <c r="U186" s="273"/>
      <c r="V186" s="272"/>
      <c r="W186" s="274"/>
      <c r="X186" s="274"/>
      <c r="Y186" s="274"/>
      <c r="Z186" s="274"/>
      <c r="AA186" s="274"/>
      <c r="AB186" s="274"/>
      <c r="AC186" s="274"/>
      <c r="AD186" s="274"/>
      <c r="AE186" s="274"/>
      <c r="AF186" s="274"/>
      <c r="AG186" s="273"/>
      <c r="AH186" s="275"/>
      <c r="AI186" s="274"/>
      <c r="AJ186" s="274"/>
      <c r="AK186" s="274"/>
      <c r="AL186" s="274"/>
      <c r="AM186" s="274"/>
      <c r="AN186" s="274"/>
      <c r="AO186" s="274"/>
      <c r="AP186" s="274"/>
      <c r="AQ186" s="274"/>
      <c r="AR186" s="274"/>
      <c r="AS186" s="273"/>
      <c r="AT186" s="275"/>
      <c r="AU186" s="274"/>
      <c r="AV186" s="274"/>
      <c r="AW186" s="274"/>
      <c r="AX186" s="274"/>
      <c r="AY186" s="274"/>
      <c r="AZ186" s="274"/>
      <c r="BA186" s="274"/>
      <c r="BB186" s="274"/>
      <c r="BC186" s="274"/>
      <c r="BD186" s="274"/>
      <c r="BE186" s="273"/>
      <c r="BF186" s="275"/>
      <c r="BG186" s="274"/>
      <c r="BH186" s="274"/>
      <c r="BI186" s="274"/>
      <c r="BJ186" s="274"/>
      <c r="BK186" s="274"/>
      <c r="BL186" s="274"/>
      <c r="BM186" s="274"/>
      <c r="BN186" s="274"/>
      <c r="BO186" s="274"/>
      <c r="BP186" s="274"/>
      <c r="BQ186" s="273"/>
      <c r="BR186" s="275"/>
      <c r="BS186" s="274"/>
      <c r="BT186" s="274"/>
      <c r="BU186" s="274"/>
      <c r="BV186" s="274"/>
      <c r="BW186" s="274"/>
      <c r="BX186" s="274"/>
      <c r="BY186" s="274"/>
      <c r="BZ186" s="274"/>
      <c r="CA186" s="274"/>
      <c r="CB186" s="274"/>
      <c r="CC186" s="273"/>
    </row>
    <row r="187" spans="1:81" ht="30">
      <c r="A187" s="17"/>
      <c r="B187" s="61" t="s">
        <v>351</v>
      </c>
      <c r="C187" s="66" t="s">
        <v>352</v>
      </c>
      <c r="D187" s="72" t="s">
        <v>53</v>
      </c>
      <c r="E187" s="72">
        <v>72</v>
      </c>
      <c r="F187" s="230"/>
      <c r="G187" s="354">
        <f>+SUM(H187:CC187)</f>
        <v>0</v>
      </c>
      <c r="H187" s="272"/>
      <c r="I187" s="273"/>
      <c r="J187" s="299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1"/>
      <c r="V187" s="302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  <c r="AG187" s="301"/>
      <c r="AH187" s="302"/>
      <c r="AI187" s="300"/>
      <c r="AJ187" s="300"/>
      <c r="AK187" s="300"/>
      <c r="AL187" s="300"/>
      <c r="AM187" s="300"/>
      <c r="AN187" s="300"/>
      <c r="AO187" s="300"/>
      <c r="AP187" s="300"/>
      <c r="AQ187" s="300"/>
      <c r="AR187" s="300"/>
      <c r="AS187" s="301"/>
      <c r="AT187" s="302"/>
      <c r="AU187" s="300"/>
      <c r="AV187" s="300"/>
      <c r="AW187" s="300"/>
      <c r="AX187" s="300"/>
      <c r="AY187" s="300"/>
      <c r="AZ187" s="300"/>
      <c r="BA187" s="300"/>
      <c r="BB187" s="300"/>
      <c r="BC187" s="300"/>
      <c r="BD187" s="300"/>
      <c r="BE187" s="301"/>
      <c r="BF187" s="302"/>
      <c r="BG187" s="300"/>
      <c r="BH187" s="300"/>
      <c r="BI187" s="300"/>
      <c r="BJ187" s="300"/>
      <c r="BK187" s="300"/>
      <c r="BL187" s="300"/>
      <c r="BM187" s="300"/>
      <c r="BN187" s="300"/>
      <c r="BO187" s="300"/>
      <c r="BP187" s="300"/>
      <c r="BQ187" s="301"/>
      <c r="BR187" s="302"/>
      <c r="BS187" s="300"/>
      <c r="BT187" s="300"/>
      <c r="BU187" s="300"/>
      <c r="BV187" s="300"/>
      <c r="BW187" s="300"/>
      <c r="BX187" s="300"/>
      <c r="BY187" s="300"/>
      <c r="BZ187" s="300"/>
      <c r="CA187" s="300"/>
      <c r="CB187" s="300"/>
      <c r="CC187" s="301"/>
    </row>
    <row r="188" spans="1:81">
      <c r="B188" s="180" t="s">
        <v>353</v>
      </c>
      <c r="C188" s="181" t="s">
        <v>399</v>
      </c>
      <c r="D188" s="202" t="s">
        <v>355</v>
      </c>
      <c r="E188" s="287">
        <v>0</v>
      </c>
      <c r="F188" s="250"/>
      <c r="G188" s="353">
        <f>+SUM(H188:CC188)</f>
        <v>0</v>
      </c>
      <c r="H188" s="120"/>
      <c r="I188" s="13"/>
      <c r="J188" s="288"/>
      <c r="K188" s="289"/>
      <c r="L188" s="289"/>
      <c r="M188" s="289"/>
      <c r="N188" s="289"/>
      <c r="O188" s="289"/>
      <c r="P188" s="289"/>
      <c r="Q188" s="289"/>
      <c r="R188" s="289"/>
      <c r="S188" s="289"/>
      <c r="T188" s="289"/>
      <c r="U188" s="290"/>
      <c r="V188" s="288"/>
      <c r="W188" s="289"/>
      <c r="X188" s="289"/>
      <c r="Y188" s="289"/>
      <c r="Z188" s="289"/>
      <c r="AA188" s="289"/>
      <c r="AB188" s="289"/>
      <c r="AC188" s="289"/>
      <c r="AD188" s="289"/>
      <c r="AE188" s="289"/>
      <c r="AF188" s="289"/>
      <c r="AG188" s="290"/>
      <c r="AH188" s="291"/>
      <c r="AI188" s="289"/>
      <c r="AJ188" s="289"/>
      <c r="AK188" s="289"/>
      <c r="AL188" s="289"/>
      <c r="AM188" s="289"/>
      <c r="AN188" s="289"/>
      <c r="AO188" s="289"/>
      <c r="AP188" s="289"/>
      <c r="AQ188" s="289"/>
      <c r="AR188" s="289"/>
      <c r="AS188" s="290"/>
      <c r="AT188" s="291"/>
      <c r="AU188" s="289"/>
      <c r="AV188" s="289"/>
      <c r="AW188" s="289"/>
      <c r="AX188" s="289"/>
      <c r="AY188" s="289"/>
      <c r="AZ188" s="289"/>
      <c r="BA188" s="289"/>
      <c r="BB188" s="289"/>
      <c r="BC188" s="289"/>
      <c r="BD188" s="289"/>
      <c r="BE188" s="290"/>
      <c r="BF188" s="291"/>
      <c r="BG188" s="289"/>
      <c r="BH188" s="289"/>
      <c r="BI188" s="289"/>
      <c r="BJ188" s="289"/>
      <c r="BK188" s="289"/>
      <c r="BL188" s="289"/>
      <c r="BM188" s="289"/>
      <c r="BN188" s="289"/>
      <c r="BO188" s="289"/>
      <c r="BP188" s="289"/>
      <c r="BQ188" s="290"/>
      <c r="BR188" s="291"/>
      <c r="BS188" s="289"/>
      <c r="BT188" s="289"/>
      <c r="BU188" s="289"/>
      <c r="BV188" s="289"/>
      <c r="BW188" s="289"/>
      <c r="BX188" s="289"/>
      <c r="BY188" s="289"/>
      <c r="BZ188" s="289"/>
      <c r="CA188" s="289"/>
      <c r="CB188" s="289"/>
      <c r="CC188" s="13"/>
    </row>
    <row r="189" spans="1:81">
      <c r="B189" s="180" t="s">
        <v>356</v>
      </c>
      <c r="C189" s="181" t="s">
        <v>357</v>
      </c>
      <c r="D189" s="202" t="s">
        <v>355</v>
      </c>
      <c r="E189" s="287">
        <v>0</v>
      </c>
      <c r="F189" s="250"/>
      <c r="G189" s="353">
        <f>+SUM(H189:CC189)</f>
        <v>0</v>
      </c>
      <c r="H189" s="120"/>
      <c r="I189" s="13"/>
      <c r="J189" s="288"/>
      <c r="K189" s="289"/>
      <c r="L189" s="289"/>
      <c r="M189" s="289"/>
      <c r="N189" s="289"/>
      <c r="O189" s="289"/>
      <c r="P189" s="289"/>
      <c r="Q189" s="289"/>
      <c r="R189" s="289"/>
      <c r="S189" s="289"/>
      <c r="T189" s="289"/>
      <c r="U189" s="290"/>
      <c r="V189" s="288"/>
      <c r="W189" s="289"/>
      <c r="X189" s="289"/>
      <c r="Y189" s="289"/>
      <c r="Z189" s="289"/>
      <c r="AA189" s="289"/>
      <c r="AB189" s="289"/>
      <c r="AC189" s="289"/>
      <c r="AD189" s="289"/>
      <c r="AE189" s="289"/>
      <c r="AF189" s="289"/>
      <c r="AG189" s="290"/>
      <c r="AH189" s="291"/>
      <c r="AI189" s="289"/>
      <c r="AJ189" s="289"/>
      <c r="AK189" s="289"/>
      <c r="AL189" s="289"/>
      <c r="AM189" s="289"/>
      <c r="AN189" s="289"/>
      <c r="AO189" s="289"/>
      <c r="AP189" s="289"/>
      <c r="AQ189" s="289"/>
      <c r="AR189" s="289"/>
      <c r="AS189" s="290"/>
      <c r="AT189" s="291"/>
      <c r="AU189" s="289"/>
      <c r="AV189" s="289"/>
      <c r="AW189" s="289"/>
      <c r="AX189" s="289"/>
      <c r="AY189" s="289"/>
      <c r="AZ189" s="289"/>
      <c r="BA189" s="289"/>
      <c r="BB189" s="289"/>
      <c r="BC189" s="289"/>
      <c r="BD189" s="289"/>
      <c r="BE189" s="290"/>
      <c r="BF189" s="291"/>
      <c r="BG189" s="289"/>
      <c r="BH189" s="289"/>
      <c r="BI189" s="289"/>
      <c r="BJ189" s="289"/>
      <c r="BK189" s="289"/>
      <c r="BL189" s="289"/>
      <c r="BM189" s="289"/>
      <c r="BN189" s="289"/>
      <c r="BO189" s="289"/>
      <c r="BP189" s="289"/>
      <c r="BQ189" s="290"/>
      <c r="BR189" s="291"/>
      <c r="BS189" s="289"/>
      <c r="BT189" s="289"/>
      <c r="BU189" s="289"/>
      <c r="BV189" s="289"/>
      <c r="BW189" s="289"/>
      <c r="BX189" s="289"/>
      <c r="BY189" s="289"/>
      <c r="BZ189" s="289"/>
      <c r="CA189" s="289"/>
      <c r="CB189" s="289"/>
      <c r="CC189" s="13"/>
    </row>
    <row r="190" spans="1:81">
      <c r="B190" s="180" t="s">
        <v>358</v>
      </c>
      <c r="C190" s="181" t="s">
        <v>359</v>
      </c>
      <c r="D190" s="202"/>
      <c r="E190" s="287"/>
      <c r="F190" s="250"/>
      <c r="G190" s="353"/>
      <c r="H190" s="120"/>
      <c r="I190" s="13"/>
      <c r="J190" s="288"/>
      <c r="K190" s="289"/>
      <c r="L190" s="289"/>
      <c r="M190" s="289"/>
      <c r="N190" s="289"/>
      <c r="O190" s="289"/>
      <c r="P190" s="289"/>
      <c r="Q190" s="289"/>
      <c r="R190" s="289"/>
      <c r="S190" s="289"/>
      <c r="T190" s="289"/>
      <c r="U190" s="290"/>
      <c r="V190" s="288"/>
      <c r="W190" s="289"/>
      <c r="X190" s="289"/>
      <c r="Y190" s="289"/>
      <c r="Z190" s="289"/>
      <c r="AA190" s="289"/>
      <c r="AB190" s="289"/>
      <c r="AC190" s="289"/>
      <c r="AD190" s="289"/>
      <c r="AE190" s="289"/>
      <c r="AF190" s="289"/>
      <c r="AG190" s="290"/>
      <c r="AH190" s="291"/>
      <c r="AI190" s="289"/>
      <c r="AJ190" s="289"/>
      <c r="AK190" s="289"/>
      <c r="AL190" s="289"/>
      <c r="AM190" s="289"/>
      <c r="AN190" s="289"/>
      <c r="AO190" s="289"/>
      <c r="AP190" s="289"/>
      <c r="AQ190" s="289"/>
      <c r="AR190" s="289"/>
      <c r="AS190" s="290"/>
      <c r="AT190" s="291"/>
      <c r="AU190" s="289"/>
      <c r="AV190" s="289"/>
      <c r="AW190" s="289"/>
      <c r="AX190" s="289"/>
      <c r="AY190" s="289"/>
      <c r="AZ190" s="289"/>
      <c r="BA190" s="289"/>
      <c r="BB190" s="289"/>
      <c r="BC190" s="289"/>
      <c r="BD190" s="289"/>
      <c r="BE190" s="290"/>
      <c r="BF190" s="291"/>
      <c r="BG190" s="289"/>
      <c r="BH190" s="289"/>
      <c r="BI190" s="289"/>
      <c r="BJ190" s="289"/>
      <c r="BK190" s="289"/>
      <c r="BL190" s="289"/>
      <c r="BM190" s="289"/>
      <c r="BN190" s="289"/>
      <c r="BO190" s="289"/>
      <c r="BP190" s="289"/>
      <c r="BQ190" s="290"/>
      <c r="BR190" s="291"/>
      <c r="BS190" s="289"/>
      <c r="BT190" s="289"/>
      <c r="BU190" s="289"/>
      <c r="BV190" s="289"/>
      <c r="BW190" s="289"/>
      <c r="BX190" s="289"/>
      <c r="BY190" s="289"/>
      <c r="BZ190" s="289"/>
      <c r="CA190" s="289"/>
      <c r="CB190" s="289"/>
      <c r="CC190" s="13"/>
    </row>
    <row r="191" spans="1:81" ht="30">
      <c r="B191" s="180" t="s">
        <v>360</v>
      </c>
      <c r="C191" s="181" t="s">
        <v>361</v>
      </c>
      <c r="D191" s="202" t="s">
        <v>156</v>
      </c>
      <c r="E191" s="287">
        <v>0</v>
      </c>
      <c r="F191" s="250"/>
      <c r="G191" s="353">
        <f>+E191*F191</f>
        <v>0</v>
      </c>
      <c r="H191" s="120"/>
      <c r="I191" s="13"/>
      <c r="J191" s="288"/>
      <c r="K191" s="289"/>
      <c r="L191" s="289"/>
      <c r="M191" s="289"/>
      <c r="N191" s="289"/>
      <c r="O191" s="289"/>
      <c r="P191" s="289"/>
      <c r="Q191" s="289"/>
      <c r="R191" s="289"/>
      <c r="S191" s="289"/>
      <c r="T191" s="289"/>
      <c r="U191" s="290"/>
      <c r="V191" s="288"/>
      <c r="W191" s="289"/>
      <c r="X191" s="289"/>
      <c r="Y191" s="289"/>
      <c r="Z191" s="289"/>
      <c r="AA191" s="289"/>
      <c r="AB191" s="289"/>
      <c r="AC191" s="289"/>
      <c r="AD191" s="289"/>
      <c r="AE191" s="289"/>
      <c r="AF191" s="289"/>
      <c r="AG191" s="290"/>
      <c r="AH191" s="291"/>
      <c r="AI191" s="289"/>
      <c r="AJ191" s="289"/>
      <c r="AK191" s="289"/>
      <c r="AL191" s="289"/>
      <c r="AM191" s="289"/>
      <c r="AN191" s="289"/>
      <c r="AO191" s="289"/>
      <c r="AP191" s="289"/>
      <c r="AQ191" s="289"/>
      <c r="AR191" s="289"/>
      <c r="AS191" s="290"/>
      <c r="AT191" s="291"/>
      <c r="AU191" s="289"/>
      <c r="AV191" s="289"/>
      <c r="AW191" s="289"/>
      <c r="AX191" s="289"/>
      <c r="AY191" s="289"/>
      <c r="AZ191" s="289"/>
      <c r="BA191" s="289"/>
      <c r="BB191" s="289"/>
      <c r="BC191" s="289"/>
      <c r="BD191" s="289"/>
      <c r="BE191" s="290"/>
      <c r="BF191" s="291"/>
      <c r="BG191" s="289"/>
      <c r="BH191" s="289"/>
      <c r="BI191" s="289"/>
      <c r="BJ191" s="289"/>
      <c r="BK191" s="289"/>
      <c r="BL191" s="289"/>
      <c r="BM191" s="289"/>
      <c r="BN191" s="289"/>
      <c r="BO191" s="289"/>
      <c r="BP191" s="289"/>
      <c r="BQ191" s="290"/>
      <c r="BR191" s="291"/>
      <c r="BS191" s="289"/>
      <c r="BT191" s="289"/>
      <c r="BU191" s="289"/>
      <c r="BV191" s="289"/>
      <c r="BW191" s="289"/>
      <c r="BX191" s="289"/>
      <c r="BY191" s="289"/>
      <c r="BZ191" s="289"/>
      <c r="CA191" s="289"/>
      <c r="CB191" s="289"/>
      <c r="CC191" s="13"/>
    </row>
    <row r="192" spans="1:81">
      <c r="B192" s="180" t="s">
        <v>362</v>
      </c>
      <c r="C192" s="181" t="str">
        <f>"Handling costs and profit in respect of payment associated with subitem D10.05(a). ("&amp; TEXT(F192,"###%") &amp; ")"</f>
        <v>Handling costs and profit in respect of payment associated with subitem D10.05(a). (%)</v>
      </c>
      <c r="D192" s="202" t="s">
        <v>158</v>
      </c>
      <c r="E192" s="287">
        <v>0</v>
      </c>
      <c r="F192" s="250"/>
      <c r="G192" s="353">
        <f>+E192*F192</f>
        <v>0</v>
      </c>
      <c r="H192" s="120"/>
      <c r="I192" s="13"/>
      <c r="J192" s="288"/>
      <c r="K192" s="289"/>
      <c r="L192" s="289"/>
      <c r="M192" s="289"/>
      <c r="N192" s="289"/>
      <c r="O192" s="289"/>
      <c r="P192" s="289"/>
      <c r="Q192" s="289"/>
      <c r="R192" s="289"/>
      <c r="S192" s="289"/>
      <c r="T192" s="289"/>
      <c r="U192" s="290"/>
      <c r="V192" s="288"/>
      <c r="W192" s="289"/>
      <c r="X192" s="289"/>
      <c r="Y192" s="289"/>
      <c r="Z192" s="289"/>
      <c r="AA192" s="289"/>
      <c r="AB192" s="289"/>
      <c r="AC192" s="289"/>
      <c r="AD192" s="289"/>
      <c r="AE192" s="289"/>
      <c r="AF192" s="289"/>
      <c r="AG192" s="290"/>
      <c r="AH192" s="291"/>
      <c r="AI192" s="289"/>
      <c r="AJ192" s="289"/>
      <c r="AK192" s="289"/>
      <c r="AL192" s="289"/>
      <c r="AM192" s="289"/>
      <c r="AN192" s="289"/>
      <c r="AO192" s="289"/>
      <c r="AP192" s="289"/>
      <c r="AQ192" s="289"/>
      <c r="AR192" s="289"/>
      <c r="AS192" s="290"/>
      <c r="AT192" s="291"/>
      <c r="AU192" s="289"/>
      <c r="AV192" s="289"/>
      <c r="AW192" s="289"/>
      <c r="AX192" s="289"/>
      <c r="AY192" s="289"/>
      <c r="AZ192" s="289"/>
      <c r="BA192" s="289"/>
      <c r="BB192" s="289"/>
      <c r="BC192" s="289"/>
      <c r="BD192" s="289"/>
      <c r="BE192" s="290"/>
      <c r="BF192" s="291"/>
      <c r="BG192" s="289"/>
      <c r="BH192" s="289"/>
      <c r="BI192" s="289"/>
      <c r="BJ192" s="289"/>
      <c r="BK192" s="289"/>
      <c r="BL192" s="289"/>
      <c r="BM192" s="289"/>
      <c r="BN192" s="289"/>
      <c r="BO192" s="289"/>
      <c r="BP192" s="289"/>
      <c r="BQ192" s="290"/>
      <c r="BR192" s="291"/>
      <c r="BS192" s="289"/>
      <c r="BT192" s="289"/>
      <c r="BU192" s="289"/>
      <c r="BV192" s="289"/>
      <c r="BW192" s="289"/>
      <c r="BX192" s="289"/>
      <c r="BY192" s="289"/>
      <c r="BZ192" s="289"/>
      <c r="CA192" s="289"/>
      <c r="CB192" s="289"/>
      <c r="CC192" s="13"/>
    </row>
    <row r="193" spans="1:81">
      <c r="A193" s="15" t="s">
        <v>395</v>
      </c>
      <c r="B193" s="180" t="s">
        <v>364</v>
      </c>
      <c r="C193" s="181" t="s">
        <v>365</v>
      </c>
      <c r="D193" s="202" t="s">
        <v>128</v>
      </c>
      <c r="E193" s="287">
        <v>0</v>
      </c>
      <c r="F193" s="250"/>
      <c r="G193" s="353">
        <f>+E193*F193</f>
        <v>0</v>
      </c>
      <c r="H193" s="120"/>
      <c r="I193" s="13"/>
      <c r="J193" s="288"/>
      <c r="K193" s="289"/>
      <c r="L193" s="289"/>
      <c r="M193" s="289"/>
      <c r="N193" s="289"/>
      <c r="O193" s="289"/>
      <c r="P193" s="289"/>
      <c r="Q193" s="289"/>
      <c r="R193" s="289"/>
      <c r="S193" s="289"/>
      <c r="T193" s="289"/>
      <c r="U193" s="290"/>
      <c r="V193" s="288"/>
      <c r="W193" s="289"/>
      <c r="X193" s="289"/>
      <c r="Y193" s="289"/>
      <c r="Z193" s="289"/>
      <c r="AA193" s="289"/>
      <c r="AB193" s="289"/>
      <c r="AC193" s="289"/>
      <c r="AD193" s="289"/>
      <c r="AE193" s="289"/>
      <c r="AF193" s="289"/>
      <c r="AG193" s="290"/>
      <c r="AH193" s="291"/>
      <c r="AI193" s="289"/>
      <c r="AJ193" s="289"/>
      <c r="AK193" s="289"/>
      <c r="AL193" s="289"/>
      <c r="AM193" s="289"/>
      <c r="AN193" s="289"/>
      <c r="AO193" s="289"/>
      <c r="AP193" s="289"/>
      <c r="AQ193" s="289"/>
      <c r="AR193" s="289"/>
      <c r="AS193" s="290"/>
      <c r="AT193" s="291"/>
      <c r="AU193" s="289"/>
      <c r="AV193" s="289"/>
      <c r="AW193" s="289"/>
      <c r="AX193" s="289"/>
      <c r="AY193" s="289"/>
      <c r="AZ193" s="289"/>
      <c r="BA193" s="289"/>
      <c r="BB193" s="289"/>
      <c r="BC193" s="289"/>
      <c r="BD193" s="289"/>
      <c r="BE193" s="290"/>
      <c r="BF193" s="291"/>
      <c r="BG193" s="289"/>
      <c r="BH193" s="289"/>
      <c r="BI193" s="289"/>
      <c r="BJ193" s="289"/>
      <c r="BK193" s="289"/>
      <c r="BL193" s="289"/>
      <c r="BM193" s="289"/>
      <c r="BN193" s="289"/>
      <c r="BO193" s="289"/>
      <c r="BP193" s="289"/>
      <c r="BQ193" s="290"/>
      <c r="BR193" s="291"/>
      <c r="BS193" s="289"/>
      <c r="BT193" s="289"/>
      <c r="BU193" s="289"/>
      <c r="BV193" s="289"/>
      <c r="BW193" s="289"/>
      <c r="BX193" s="289"/>
      <c r="BY193" s="289"/>
      <c r="BZ193" s="289"/>
      <c r="CA193" s="289"/>
      <c r="CB193" s="289"/>
      <c r="CC193" s="13"/>
    </row>
    <row r="194" spans="1:81">
      <c r="A194" s="15" t="s">
        <v>395</v>
      </c>
      <c r="B194" s="180" t="s">
        <v>366</v>
      </c>
      <c r="C194" s="181" t="s">
        <v>367</v>
      </c>
      <c r="D194" s="202" t="s">
        <v>128</v>
      </c>
      <c r="E194" s="287">
        <v>0</v>
      </c>
      <c r="F194" s="250"/>
      <c r="G194" s="353">
        <f>+E194*F194</f>
        <v>0</v>
      </c>
      <c r="H194" s="120"/>
      <c r="I194" s="13"/>
      <c r="J194" s="288"/>
      <c r="K194" s="289"/>
      <c r="L194" s="289"/>
      <c r="M194" s="289"/>
      <c r="N194" s="289"/>
      <c r="O194" s="289"/>
      <c r="P194" s="289"/>
      <c r="Q194" s="289"/>
      <c r="R194" s="289"/>
      <c r="S194" s="289"/>
      <c r="T194" s="289"/>
      <c r="U194" s="290"/>
      <c r="V194" s="288"/>
      <c r="W194" s="289"/>
      <c r="X194" s="289"/>
      <c r="Y194" s="289"/>
      <c r="Z194" s="289"/>
      <c r="AA194" s="289"/>
      <c r="AB194" s="289"/>
      <c r="AC194" s="289"/>
      <c r="AD194" s="289"/>
      <c r="AE194" s="289"/>
      <c r="AF194" s="289"/>
      <c r="AG194" s="290"/>
      <c r="AH194" s="291"/>
      <c r="AI194" s="289"/>
      <c r="AJ194" s="289"/>
      <c r="AK194" s="289"/>
      <c r="AL194" s="289"/>
      <c r="AM194" s="289"/>
      <c r="AN194" s="289"/>
      <c r="AO194" s="289"/>
      <c r="AP194" s="289"/>
      <c r="AQ194" s="289"/>
      <c r="AR194" s="289"/>
      <c r="AS194" s="290"/>
      <c r="AT194" s="291"/>
      <c r="AU194" s="289"/>
      <c r="AV194" s="289"/>
      <c r="AW194" s="289"/>
      <c r="AX194" s="289"/>
      <c r="AY194" s="289"/>
      <c r="AZ194" s="289"/>
      <c r="BA194" s="289"/>
      <c r="BB194" s="289"/>
      <c r="BC194" s="289"/>
      <c r="BD194" s="289"/>
      <c r="BE194" s="290"/>
      <c r="BF194" s="291"/>
      <c r="BG194" s="289"/>
      <c r="BH194" s="289"/>
      <c r="BI194" s="289"/>
      <c r="BJ194" s="289"/>
      <c r="BK194" s="289"/>
      <c r="BL194" s="289"/>
      <c r="BM194" s="289"/>
      <c r="BN194" s="289"/>
      <c r="BO194" s="289"/>
      <c r="BP194" s="289"/>
      <c r="BQ194" s="290"/>
      <c r="BR194" s="291"/>
      <c r="BS194" s="289"/>
      <c r="BT194" s="289"/>
      <c r="BU194" s="289"/>
      <c r="BV194" s="289"/>
      <c r="BW194" s="289"/>
      <c r="BX194" s="289"/>
      <c r="BY194" s="289"/>
      <c r="BZ194" s="289"/>
      <c r="CA194" s="289"/>
      <c r="CB194" s="289"/>
      <c r="CC194" s="13"/>
    </row>
    <row r="195" spans="1:81">
      <c r="B195" s="182" t="s">
        <v>368</v>
      </c>
      <c r="C195" s="183" t="s">
        <v>369</v>
      </c>
      <c r="D195" s="186"/>
      <c r="E195" s="281"/>
      <c r="F195" s="13"/>
      <c r="G195" s="354"/>
      <c r="H195" s="120"/>
      <c r="I195" s="13"/>
      <c r="J195" s="272"/>
      <c r="K195" s="274"/>
      <c r="L195" s="274"/>
      <c r="M195" s="274"/>
      <c r="N195" s="274"/>
      <c r="O195" s="274"/>
      <c r="P195" s="274"/>
      <c r="Q195" s="274"/>
      <c r="R195" s="274"/>
      <c r="S195" s="274"/>
      <c r="T195" s="274"/>
      <c r="U195" s="273"/>
      <c r="V195" s="272"/>
      <c r="W195" s="274"/>
      <c r="X195" s="274"/>
      <c r="Y195" s="274"/>
      <c r="Z195" s="274"/>
      <c r="AA195" s="274"/>
      <c r="AB195" s="274"/>
      <c r="AC195" s="274"/>
      <c r="AD195" s="274"/>
      <c r="AE195" s="274"/>
      <c r="AF195" s="274"/>
      <c r="AG195" s="273"/>
      <c r="AH195" s="275"/>
      <c r="AI195" s="274"/>
      <c r="AJ195" s="274"/>
      <c r="AK195" s="274"/>
      <c r="AL195" s="274"/>
      <c r="AM195" s="274"/>
      <c r="AN195" s="274"/>
      <c r="AO195" s="274"/>
      <c r="AP195" s="274"/>
      <c r="AQ195" s="274"/>
      <c r="AR195" s="274"/>
      <c r="AS195" s="273"/>
      <c r="AT195" s="275"/>
      <c r="AU195" s="274"/>
      <c r="AV195" s="274"/>
      <c r="AW195" s="274"/>
      <c r="AX195" s="274"/>
      <c r="AY195" s="274"/>
      <c r="AZ195" s="274"/>
      <c r="BA195" s="274"/>
      <c r="BB195" s="274"/>
      <c r="BC195" s="274"/>
      <c r="BD195" s="274"/>
      <c r="BE195" s="273"/>
      <c r="BF195" s="275"/>
      <c r="BG195" s="274"/>
      <c r="BH195" s="274"/>
      <c r="BI195" s="274"/>
      <c r="BJ195" s="274"/>
      <c r="BK195" s="274"/>
      <c r="BL195" s="274"/>
      <c r="BM195" s="274"/>
      <c r="BN195" s="274"/>
      <c r="BO195" s="274"/>
      <c r="BP195" s="274"/>
      <c r="BQ195" s="273"/>
      <c r="BR195" s="275"/>
      <c r="BS195" s="274"/>
      <c r="BT195" s="274"/>
      <c r="BU195" s="274"/>
      <c r="BV195" s="274"/>
      <c r="BW195" s="274"/>
      <c r="BX195" s="274"/>
      <c r="BY195" s="274"/>
      <c r="BZ195" s="274"/>
      <c r="CA195" s="274"/>
      <c r="CB195" s="274"/>
      <c r="CC195" s="273"/>
    </row>
    <row r="196" spans="1:81">
      <c r="B196" s="182" t="s">
        <v>370</v>
      </c>
      <c r="C196" s="183" t="s">
        <v>371</v>
      </c>
      <c r="D196" s="186"/>
      <c r="E196" s="281"/>
      <c r="F196" s="13"/>
      <c r="G196" s="354"/>
      <c r="H196" s="120"/>
      <c r="I196" s="13"/>
      <c r="J196" s="272"/>
      <c r="K196" s="274"/>
      <c r="L196" s="274"/>
      <c r="M196" s="274"/>
      <c r="N196" s="274"/>
      <c r="O196" s="274"/>
      <c r="P196" s="274"/>
      <c r="Q196" s="274"/>
      <c r="R196" s="274"/>
      <c r="S196" s="274"/>
      <c r="T196" s="274"/>
      <c r="U196" s="273"/>
      <c r="V196" s="272"/>
      <c r="W196" s="274"/>
      <c r="X196" s="274"/>
      <c r="Y196" s="274"/>
      <c r="Z196" s="274"/>
      <c r="AA196" s="274"/>
      <c r="AB196" s="274"/>
      <c r="AC196" s="274"/>
      <c r="AD196" s="274"/>
      <c r="AE196" s="274"/>
      <c r="AF196" s="274"/>
      <c r="AG196" s="273"/>
      <c r="AH196" s="275"/>
      <c r="AI196" s="274"/>
      <c r="AJ196" s="274"/>
      <c r="AK196" s="274"/>
      <c r="AL196" s="274"/>
      <c r="AM196" s="274"/>
      <c r="AN196" s="274"/>
      <c r="AO196" s="274"/>
      <c r="AP196" s="274"/>
      <c r="AQ196" s="274"/>
      <c r="AR196" s="274"/>
      <c r="AS196" s="273"/>
      <c r="AT196" s="275"/>
      <c r="AU196" s="274"/>
      <c r="AV196" s="274"/>
      <c r="AW196" s="274"/>
      <c r="AX196" s="274"/>
      <c r="AY196" s="274"/>
      <c r="AZ196" s="274"/>
      <c r="BA196" s="274"/>
      <c r="BB196" s="274"/>
      <c r="BC196" s="274"/>
      <c r="BD196" s="274"/>
      <c r="BE196" s="273"/>
      <c r="BF196" s="275"/>
      <c r="BG196" s="274"/>
      <c r="BH196" s="274"/>
      <c r="BI196" s="274"/>
      <c r="BJ196" s="274"/>
      <c r="BK196" s="274"/>
      <c r="BL196" s="274"/>
      <c r="BM196" s="274"/>
      <c r="BN196" s="274"/>
      <c r="BO196" s="274"/>
      <c r="BP196" s="274"/>
      <c r="BQ196" s="273"/>
      <c r="BR196" s="275"/>
      <c r="BS196" s="274"/>
      <c r="BT196" s="274"/>
      <c r="BU196" s="274"/>
      <c r="BV196" s="274"/>
      <c r="BW196" s="274"/>
      <c r="BX196" s="274"/>
      <c r="BY196" s="274"/>
      <c r="BZ196" s="274"/>
      <c r="CA196" s="274"/>
      <c r="CB196" s="274"/>
      <c r="CC196" s="273"/>
    </row>
    <row r="197" spans="1:81">
      <c r="B197" s="193" t="s">
        <v>372</v>
      </c>
      <c r="C197" s="197" t="s">
        <v>373</v>
      </c>
      <c r="D197" s="198" t="s">
        <v>156</v>
      </c>
      <c r="E197" s="261">
        <v>0</v>
      </c>
      <c r="F197" s="262"/>
      <c r="G197" s="353">
        <f>+E197*F197</f>
        <v>0</v>
      </c>
      <c r="H197" s="120"/>
      <c r="I197" s="13"/>
      <c r="J197" s="288"/>
      <c r="K197" s="289"/>
      <c r="L197" s="289"/>
      <c r="M197" s="289"/>
      <c r="N197" s="289"/>
      <c r="O197" s="289"/>
      <c r="P197" s="289"/>
      <c r="Q197" s="289"/>
      <c r="R197" s="289"/>
      <c r="S197" s="289"/>
      <c r="T197" s="289"/>
      <c r="U197" s="290"/>
      <c r="V197" s="288"/>
      <c r="W197" s="289"/>
      <c r="X197" s="289"/>
      <c r="Y197" s="289"/>
      <c r="Z197" s="289"/>
      <c r="AA197" s="289"/>
      <c r="AB197" s="289"/>
      <c r="AC197" s="289"/>
      <c r="AD197" s="289"/>
      <c r="AE197" s="289"/>
      <c r="AF197" s="289"/>
      <c r="AG197" s="290"/>
      <c r="AH197" s="291"/>
      <c r="AI197" s="289"/>
      <c r="AJ197" s="289"/>
      <c r="AK197" s="289"/>
      <c r="AL197" s="289"/>
      <c r="AM197" s="289"/>
      <c r="AN197" s="289"/>
      <c r="AO197" s="289"/>
      <c r="AP197" s="289"/>
      <c r="AQ197" s="289"/>
      <c r="AR197" s="289"/>
      <c r="AS197" s="290"/>
      <c r="AT197" s="291"/>
      <c r="AU197" s="289"/>
      <c r="AV197" s="289"/>
      <c r="AW197" s="289"/>
      <c r="AX197" s="289"/>
      <c r="AY197" s="289"/>
      <c r="AZ197" s="289"/>
      <c r="BA197" s="289"/>
      <c r="BB197" s="289"/>
      <c r="BC197" s="289"/>
      <c r="BD197" s="289"/>
      <c r="BE197" s="290"/>
      <c r="BF197" s="291"/>
      <c r="BG197" s="289"/>
      <c r="BH197" s="289"/>
      <c r="BI197" s="289"/>
      <c r="BJ197" s="289"/>
      <c r="BK197" s="289"/>
      <c r="BL197" s="289"/>
      <c r="BM197" s="289"/>
      <c r="BN197" s="289"/>
      <c r="BO197" s="289"/>
      <c r="BP197" s="289"/>
      <c r="BQ197" s="290"/>
      <c r="BR197" s="291"/>
      <c r="BS197" s="289"/>
      <c r="BT197" s="289"/>
      <c r="BU197" s="289"/>
      <c r="BV197" s="289"/>
      <c r="BW197" s="289"/>
      <c r="BX197" s="289"/>
      <c r="BY197" s="289"/>
      <c r="BZ197" s="289"/>
      <c r="CA197" s="289"/>
      <c r="CB197" s="289"/>
      <c r="CC197" s="237"/>
    </row>
    <row r="198" spans="1:81">
      <c r="B198" s="359" t="s">
        <v>374</v>
      </c>
      <c r="C198" s="185" t="s">
        <v>375</v>
      </c>
      <c r="D198" s="187" t="s">
        <v>156</v>
      </c>
      <c r="E198" s="281">
        <v>1</v>
      </c>
      <c r="F198" s="363">
        <v>100000</v>
      </c>
      <c r="G198" s="354">
        <f>+E198*F198</f>
        <v>100000</v>
      </c>
      <c r="H198" s="120"/>
      <c r="I198" s="13"/>
      <c r="J198" s="272"/>
      <c r="K198" s="274"/>
      <c r="L198" s="274"/>
      <c r="M198" s="274"/>
      <c r="N198" s="274"/>
      <c r="O198" s="274"/>
      <c r="P198" s="274"/>
      <c r="Q198" s="274"/>
      <c r="R198" s="274"/>
      <c r="S198" s="274"/>
      <c r="T198" s="274"/>
      <c r="U198" s="273">
        <f t="shared" ref="U198:U201" si="171">G198/6</f>
        <v>16666.669999999998</v>
      </c>
      <c r="V198" s="275"/>
      <c r="W198" s="274"/>
      <c r="X198" s="274"/>
      <c r="Y198" s="274"/>
      <c r="Z198" s="274"/>
      <c r="AA198" s="274"/>
      <c r="AB198" s="274"/>
      <c r="AC198" s="274"/>
      <c r="AD198" s="274"/>
      <c r="AE198" s="274"/>
      <c r="AF198" s="274"/>
      <c r="AG198" s="273">
        <f t="shared" ref="AG198:AG201" si="172">G198/6</f>
        <v>16666.669999999998</v>
      </c>
      <c r="AH198" s="275"/>
      <c r="AI198" s="274"/>
      <c r="AJ198" s="274"/>
      <c r="AK198" s="274"/>
      <c r="AL198" s="274"/>
      <c r="AM198" s="274"/>
      <c r="AN198" s="274"/>
      <c r="AO198" s="274"/>
      <c r="AP198" s="274"/>
      <c r="AQ198" s="274"/>
      <c r="AR198" s="274"/>
      <c r="AS198" s="273">
        <f t="shared" ref="AS198:AS201" si="173">G198/6</f>
        <v>16666.669999999998</v>
      </c>
      <c r="AT198" s="275"/>
      <c r="AU198" s="274"/>
      <c r="AV198" s="274"/>
      <c r="AW198" s="274"/>
      <c r="AX198" s="274"/>
      <c r="AY198" s="274"/>
      <c r="AZ198" s="274"/>
      <c r="BA198" s="274"/>
      <c r="BB198" s="274"/>
      <c r="BC198" s="274"/>
      <c r="BD198" s="274"/>
      <c r="BE198" s="273">
        <f t="shared" ref="BE198:BE201" si="174">G198/6</f>
        <v>16666.669999999998</v>
      </c>
      <c r="BF198" s="275"/>
      <c r="BG198" s="274"/>
      <c r="BH198" s="274"/>
      <c r="BI198" s="274"/>
      <c r="BJ198" s="274"/>
      <c r="BK198" s="274"/>
      <c r="BL198" s="274"/>
      <c r="BM198" s="274"/>
      <c r="BN198" s="274"/>
      <c r="BO198" s="274"/>
      <c r="BP198" s="274"/>
      <c r="BQ198" s="273">
        <f t="shared" ref="BQ198:BQ201" si="175">G198/6</f>
        <v>16666.669999999998</v>
      </c>
      <c r="BR198" s="275"/>
      <c r="BS198" s="274"/>
      <c r="BT198" s="274"/>
      <c r="BU198" s="274"/>
      <c r="BV198" s="274"/>
      <c r="BW198" s="274"/>
      <c r="BX198" s="274"/>
      <c r="BY198" s="274"/>
      <c r="BZ198" s="274"/>
      <c r="CA198" s="274"/>
      <c r="CB198" s="274"/>
      <c r="CC198" s="237">
        <f t="shared" ref="CC198:CC201" si="176">G198-SUM(H198:CB198)</f>
        <v>16666.650000000001</v>
      </c>
    </row>
    <row r="199" spans="1:81">
      <c r="B199" s="362" t="s">
        <v>376</v>
      </c>
      <c r="C199" s="183" t="s">
        <v>377</v>
      </c>
      <c r="D199" s="186" t="s">
        <v>156</v>
      </c>
      <c r="E199" s="281">
        <v>1</v>
      </c>
      <c r="F199" s="364">
        <v>100000</v>
      </c>
      <c r="G199" s="271">
        <f>+E199*F199</f>
        <v>100000</v>
      </c>
      <c r="H199" s="120"/>
      <c r="I199" s="13"/>
      <c r="J199" s="272"/>
      <c r="K199" s="274"/>
      <c r="L199" s="274"/>
      <c r="M199" s="274"/>
      <c r="N199" s="274"/>
      <c r="O199" s="274"/>
      <c r="P199" s="274"/>
      <c r="Q199" s="274"/>
      <c r="R199" s="274"/>
      <c r="S199" s="274"/>
      <c r="T199" s="274"/>
      <c r="U199" s="273">
        <f t="shared" si="171"/>
        <v>16666.669999999998</v>
      </c>
      <c r="V199" s="275"/>
      <c r="W199" s="274"/>
      <c r="X199" s="274"/>
      <c r="Y199" s="274"/>
      <c r="Z199" s="274"/>
      <c r="AA199" s="274"/>
      <c r="AB199" s="274"/>
      <c r="AC199" s="274"/>
      <c r="AD199" s="274"/>
      <c r="AE199" s="274"/>
      <c r="AF199" s="274"/>
      <c r="AG199" s="273">
        <f t="shared" si="172"/>
        <v>16666.669999999998</v>
      </c>
      <c r="AH199" s="275"/>
      <c r="AI199" s="274"/>
      <c r="AJ199" s="274"/>
      <c r="AK199" s="274"/>
      <c r="AL199" s="274"/>
      <c r="AM199" s="274"/>
      <c r="AN199" s="274"/>
      <c r="AO199" s="274"/>
      <c r="AP199" s="274"/>
      <c r="AQ199" s="274"/>
      <c r="AR199" s="274"/>
      <c r="AS199" s="273">
        <f t="shared" si="173"/>
        <v>16666.669999999998</v>
      </c>
      <c r="AT199" s="275"/>
      <c r="AU199" s="274"/>
      <c r="AV199" s="274"/>
      <c r="AW199" s="274"/>
      <c r="AX199" s="274"/>
      <c r="AY199" s="274"/>
      <c r="AZ199" s="274"/>
      <c r="BA199" s="274"/>
      <c r="BB199" s="274"/>
      <c r="BC199" s="274"/>
      <c r="BD199" s="274"/>
      <c r="BE199" s="273">
        <f t="shared" si="174"/>
        <v>16666.669999999998</v>
      </c>
      <c r="BF199" s="275"/>
      <c r="BG199" s="274"/>
      <c r="BH199" s="274"/>
      <c r="BI199" s="274"/>
      <c r="BJ199" s="274"/>
      <c r="BK199" s="274"/>
      <c r="BL199" s="274"/>
      <c r="BM199" s="274"/>
      <c r="BN199" s="274"/>
      <c r="BO199" s="274"/>
      <c r="BP199" s="274"/>
      <c r="BQ199" s="273">
        <f t="shared" si="175"/>
        <v>16666.669999999998</v>
      </c>
      <c r="BR199" s="275"/>
      <c r="BS199" s="274"/>
      <c r="BT199" s="274"/>
      <c r="BU199" s="274"/>
      <c r="BV199" s="274"/>
      <c r="BW199" s="274"/>
      <c r="BX199" s="274"/>
      <c r="BY199" s="274"/>
      <c r="BZ199" s="274"/>
      <c r="CA199" s="274"/>
      <c r="CB199" s="274"/>
      <c r="CC199" s="237">
        <f t="shared" si="176"/>
        <v>16666.650000000001</v>
      </c>
    </row>
    <row r="200" spans="1:81">
      <c r="B200" s="346" t="s">
        <v>378</v>
      </c>
      <c r="C200" s="347" t="s">
        <v>379</v>
      </c>
      <c r="D200" s="348" t="s">
        <v>156</v>
      </c>
      <c r="E200" s="349">
        <v>1</v>
      </c>
      <c r="F200" s="250">
        <v>100000</v>
      </c>
      <c r="G200" s="122">
        <f>+E200*F200</f>
        <v>100000</v>
      </c>
      <c r="H200" s="120"/>
      <c r="I200" s="13"/>
      <c r="J200" s="272"/>
      <c r="K200" s="274"/>
      <c r="L200" s="274"/>
      <c r="M200" s="274"/>
      <c r="N200" s="274"/>
      <c r="O200" s="274"/>
      <c r="P200" s="274"/>
      <c r="Q200" s="274"/>
      <c r="R200" s="274"/>
      <c r="S200" s="274"/>
      <c r="T200" s="274"/>
      <c r="U200" s="273">
        <f t="shared" si="171"/>
        <v>16666.669999999998</v>
      </c>
      <c r="V200" s="275"/>
      <c r="W200" s="274"/>
      <c r="X200" s="274"/>
      <c r="Y200" s="274"/>
      <c r="Z200" s="274"/>
      <c r="AA200" s="274"/>
      <c r="AB200" s="274"/>
      <c r="AC200" s="274"/>
      <c r="AD200" s="274"/>
      <c r="AE200" s="274"/>
      <c r="AF200" s="274"/>
      <c r="AG200" s="273">
        <f t="shared" si="172"/>
        <v>16666.669999999998</v>
      </c>
      <c r="AH200" s="275"/>
      <c r="AI200" s="274"/>
      <c r="AJ200" s="274"/>
      <c r="AK200" s="274"/>
      <c r="AL200" s="274"/>
      <c r="AM200" s="274"/>
      <c r="AN200" s="274"/>
      <c r="AO200" s="274"/>
      <c r="AP200" s="274"/>
      <c r="AQ200" s="274"/>
      <c r="AR200" s="274"/>
      <c r="AS200" s="273">
        <f t="shared" si="173"/>
        <v>16666.669999999998</v>
      </c>
      <c r="AT200" s="275"/>
      <c r="AU200" s="274"/>
      <c r="AV200" s="274"/>
      <c r="AW200" s="274"/>
      <c r="AX200" s="274"/>
      <c r="AY200" s="274"/>
      <c r="AZ200" s="274"/>
      <c r="BA200" s="274"/>
      <c r="BB200" s="274"/>
      <c r="BC200" s="274"/>
      <c r="BD200" s="274"/>
      <c r="BE200" s="273">
        <f t="shared" si="174"/>
        <v>16666.669999999998</v>
      </c>
      <c r="BF200" s="275"/>
      <c r="BG200" s="274"/>
      <c r="BH200" s="274"/>
      <c r="BI200" s="274"/>
      <c r="BJ200" s="274"/>
      <c r="BK200" s="274"/>
      <c r="BL200" s="274"/>
      <c r="BM200" s="274"/>
      <c r="BN200" s="274"/>
      <c r="BO200" s="274"/>
      <c r="BP200" s="274"/>
      <c r="BQ200" s="273">
        <f t="shared" si="175"/>
        <v>16666.669999999998</v>
      </c>
      <c r="BR200" s="275"/>
      <c r="BS200" s="274"/>
      <c r="BT200" s="274"/>
      <c r="BU200" s="274"/>
      <c r="BV200" s="274"/>
      <c r="BW200" s="274"/>
      <c r="BX200" s="274"/>
      <c r="BY200" s="274"/>
      <c r="BZ200" s="274"/>
      <c r="CA200" s="274"/>
      <c r="CB200" s="274"/>
      <c r="CC200" s="13">
        <f t="shared" si="176"/>
        <v>16666.650000000001</v>
      </c>
    </row>
    <row r="201" spans="1:81">
      <c r="B201" s="279" t="s">
        <v>380</v>
      </c>
      <c r="C201" s="65" t="str">
        <f>"Handling cost and profit in respect of subitems D10.06(a)(i), (ii), and (iii). ("&amp; TEXT(F201,"###%") &amp; ")"</f>
        <v>Handling cost and profit in respect of subitems D10.06(a)(i), (ii), and (iii). (%)</v>
      </c>
      <c r="D201" s="75" t="s">
        <v>158</v>
      </c>
      <c r="E201" s="246">
        <f>SUM(F198:F199)</f>
        <v>200000</v>
      </c>
      <c r="F201" s="219"/>
      <c r="G201" s="271">
        <f>+E201*F201</f>
        <v>0</v>
      </c>
      <c r="H201" s="120"/>
      <c r="I201" s="13"/>
      <c r="J201" s="272"/>
      <c r="K201" s="274"/>
      <c r="L201" s="274"/>
      <c r="M201" s="274"/>
      <c r="N201" s="274"/>
      <c r="O201" s="274"/>
      <c r="P201" s="274"/>
      <c r="Q201" s="274"/>
      <c r="R201" s="274"/>
      <c r="S201" s="274"/>
      <c r="T201" s="274"/>
      <c r="U201" s="273">
        <f t="shared" si="171"/>
        <v>0</v>
      </c>
      <c r="V201" s="275"/>
      <c r="W201" s="274"/>
      <c r="X201" s="274"/>
      <c r="Y201" s="274"/>
      <c r="Z201" s="274"/>
      <c r="AA201" s="274"/>
      <c r="AB201" s="274"/>
      <c r="AC201" s="274"/>
      <c r="AD201" s="274"/>
      <c r="AE201" s="274"/>
      <c r="AF201" s="274"/>
      <c r="AG201" s="273">
        <f t="shared" si="172"/>
        <v>0</v>
      </c>
      <c r="AH201" s="275"/>
      <c r="AI201" s="274"/>
      <c r="AJ201" s="274"/>
      <c r="AK201" s="274"/>
      <c r="AL201" s="274"/>
      <c r="AM201" s="274"/>
      <c r="AN201" s="274"/>
      <c r="AO201" s="274"/>
      <c r="AP201" s="274"/>
      <c r="AQ201" s="274"/>
      <c r="AR201" s="274"/>
      <c r="AS201" s="273">
        <f t="shared" si="173"/>
        <v>0</v>
      </c>
      <c r="AT201" s="275"/>
      <c r="AU201" s="274"/>
      <c r="AV201" s="274"/>
      <c r="AW201" s="274"/>
      <c r="AX201" s="274"/>
      <c r="AY201" s="274"/>
      <c r="AZ201" s="274"/>
      <c r="BA201" s="274"/>
      <c r="BB201" s="274"/>
      <c r="BC201" s="274"/>
      <c r="BD201" s="274"/>
      <c r="BE201" s="273">
        <f t="shared" si="174"/>
        <v>0</v>
      </c>
      <c r="BF201" s="275"/>
      <c r="BG201" s="274"/>
      <c r="BH201" s="274"/>
      <c r="BI201" s="274"/>
      <c r="BJ201" s="274"/>
      <c r="BK201" s="274"/>
      <c r="BL201" s="274"/>
      <c r="BM201" s="274"/>
      <c r="BN201" s="274"/>
      <c r="BO201" s="274"/>
      <c r="BP201" s="274"/>
      <c r="BQ201" s="273">
        <f t="shared" si="175"/>
        <v>0</v>
      </c>
      <c r="BR201" s="275"/>
      <c r="BS201" s="274"/>
      <c r="BT201" s="274"/>
      <c r="BU201" s="274"/>
      <c r="BV201" s="274"/>
      <c r="BW201" s="274"/>
      <c r="BX201" s="274"/>
      <c r="BY201" s="274"/>
      <c r="BZ201" s="274"/>
      <c r="CA201" s="274"/>
      <c r="CB201" s="274"/>
      <c r="CC201" s="237">
        <f t="shared" si="176"/>
        <v>0</v>
      </c>
    </row>
    <row r="202" spans="1:81">
      <c r="B202" s="180" t="s">
        <v>382</v>
      </c>
      <c r="C202" s="181" t="s">
        <v>383</v>
      </c>
      <c r="D202" s="202"/>
      <c r="E202" s="287"/>
      <c r="F202" s="250"/>
      <c r="G202" s="263"/>
      <c r="H202" s="120"/>
      <c r="I202" s="13"/>
      <c r="J202" s="120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3"/>
      <c r="V202" s="120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3"/>
      <c r="AH202" s="14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3"/>
      <c r="AT202" s="14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3"/>
      <c r="BF202" s="14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3"/>
      <c r="BR202" s="14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3"/>
    </row>
    <row r="203" spans="1:81">
      <c r="B203" s="180" t="s">
        <v>384</v>
      </c>
      <c r="C203" s="181" t="s">
        <v>385</v>
      </c>
      <c r="D203" s="202" t="s">
        <v>327</v>
      </c>
      <c r="E203" s="287">
        <v>0</v>
      </c>
      <c r="F203" s="250"/>
      <c r="G203" s="353">
        <f>+E203*F203</f>
        <v>0</v>
      </c>
      <c r="H203" s="120"/>
      <c r="I203" s="13"/>
      <c r="J203" s="120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237"/>
      <c r="V203" s="14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237"/>
      <c r="AH203" s="14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273"/>
      <c r="AT203" s="14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273"/>
      <c r="BF203" s="14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273"/>
      <c r="BR203" s="14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237"/>
    </row>
    <row r="204" spans="1:81">
      <c r="B204" s="180" t="s">
        <v>386</v>
      </c>
      <c r="C204" s="181" t="s">
        <v>387</v>
      </c>
      <c r="D204" s="202" t="s">
        <v>355</v>
      </c>
      <c r="E204" s="287">
        <v>0</v>
      </c>
      <c r="F204" s="250"/>
      <c r="G204" s="353">
        <f>+SUM(H204:CC204)</f>
        <v>0</v>
      </c>
      <c r="H204" s="120"/>
      <c r="I204" s="13"/>
      <c r="J204" s="350"/>
      <c r="K204" s="351"/>
      <c r="L204" s="351"/>
      <c r="M204" s="351"/>
      <c r="N204" s="351"/>
      <c r="O204" s="351"/>
      <c r="P204" s="351"/>
      <c r="Q204" s="351"/>
      <c r="R204" s="351"/>
      <c r="S204" s="351"/>
      <c r="T204" s="351"/>
      <c r="U204" s="352"/>
      <c r="V204" s="350"/>
      <c r="W204" s="351"/>
      <c r="X204" s="351"/>
      <c r="Y204" s="351"/>
      <c r="Z204" s="351"/>
      <c r="AA204" s="351"/>
      <c r="AB204" s="351"/>
      <c r="AC204" s="351"/>
      <c r="AD204" s="351"/>
      <c r="AE204" s="351"/>
      <c r="AF204" s="351"/>
      <c r="AG204" s="352"/>
      <c r="AH204" s="350"/>
      <c r="AI204" s="351"/>
      <c r="AJ204" s="351"/>
      <c r="AK204" s="351"/>
      <c r="AL204" s="351"/>
      <c r="AM204" s="351"/>
      <c r="AN204" s="351"/>
      <c r="AO204" s="351"/>
      <c r="AP204" s="351"/>
      <c r="AQ204" s="351"/>
      <c r="AR204" s="351"/>
      <c r="AS204" s="352"/>
      <c r="AT204" s="350"/>
      <c r="AU204" s="351"/>
      <c r="AV204" s="351"/>
      <c r="AW204" s="351"/>
      <c r="AX204" s="351"/>
      <c r="AY204" s="351"/>
      <c r="AZ204" s="351"/>
      <c r="BA204" s="351"/>
      <c r="BB204" s="351"/>
      <c r="BC204" s="351"/>
      <c r="BD204" s="351"/>
      <c r="BE204" s="352"/>
      <c r="BF204" s="350"/>
      <c r="BG204" s="351"/>
      <c r="BH204" s="351"/>
      <c r="BI204" s="351"/>
      <c r="BJ204" s="351"/>
      <c r="BK204" s="351"/>
      <c r="BL204" s="351"/>
      <c r="BM204" s="351"/>
      <c r="BN204" s="351"/>
      <c r="BO204" s="351"/>
      <c r="BP204" s="351"/>
      <c r="BQ204" s="352"/>
      <c r="BR204" s="350"/>
      <c r="BS204" s="351"/>
      <c r="BT204" s="351"/>
      <c r="BU204" s="351"/>
      <c r="BV204" s="351"/>
      <c r="BW204" s="351"/>
      <c r="BX204" s="351"/>
      <c r="BY204" s="351"/>
      <c r="BZ204" s="351"/>
      <c r="CA204" s="351"/>
      <c r="CB204" s="351"/>
      <c r="CC204" s="352"/>
    </row>
    <row r="205" spans="1:81">
      <c r="B205" s="182" t="s">
        <v>388</v>
      </c>
      <c r="C205" s="183" t="s">
        <v>389</v>
      </c>
      <c r="D205" s="186" t="s">
        <v>327</v>
      </c>
      <c r="E205" s="281">
        <v>1</v>
      </c>
      <c r="F205" s="250">
        <v>100000</v>
      </c>
      <c r="G205" s="354">
        <f>+E205*F205</f>
        <v>100000</v>
      </c>
      <c r="H205" s="120"/>
      <c r="I205" s="13"/>
      <c r="J205" s="272"/>
      <c r="K205" s="274"/>
      <c r="L205" s="274"/>
      <c r="M205" s="274"/>
      <c r="N205" s="274"/>
      <c r="O205" s="274"/>
      <c r="P205" s="274"/>
      <c r="Q205" s="274"/>
      <c r="R205" s="274"/>
      <c r="S205" s="274"/>
      <c r="T205" s="274"/>
      <c r="U205" s="273">
        <f t="shared" ref="U205:U206" si="177">G205/6</f>
        <v>16666.669999999998</v>
      </c>
      <c r="V205" s="275"/>
      <c r="W205" s="274"/>
      <c r="X205" s="274"/>
      <c r="Y205" s="274"/>
      <c r="Z205" s="274"/>
      <c r="AA205" s="274"/>
      <c r="AB205" s="274"/>
      <c r="AC205" s="274"/>
      <c r="AD205" s="274"/>
      <c r="AE205" s="274"/>
      <c r="AF205" s="274"/>
      <c r="AG205" s="273">
        <f t="shared" ref="AG205:AG206" si="178">G205/6</f>
        <v>16666.669999999998</v>
      </c>
      <c r="AH205" s="275"/>
      <c r="AI205" s="274"/>
      <c r="AJ205" s="274"/>
      <c r="AK205" s="274"/>
      <c r="AL205" s="274"/>
      <c r="AM205" s="274"/>
      <c r="AN205" s="274"/>
      <c r="AO205" s="274"/>
      <c r="AP205" s="274"/>
      <c r="AQ205" s="274"/>
      <c r="AR205" s="274"/>
      <c r="AS205" s="273">
        <f t="shared" ref="AS205:AS206" si="179">G205/6</f>
        <v>16666.669999999998</v>
      </c>
      <c r="AT205" s="275"/>
      <c r="AU205" s="274"/>
      <c r="AV205" s="274"/>
      <c r="AW205" s="274"/>
      <c r="AX205" s="274"/>
      <c r="AY205" s="274"/>
      <c r="AZ205" s="274"/>
      <c r="BA205" s="274"/>
      <c r="BB205" s="274"/>
      <c r="BC205" s="274"/>
      <c r="BD205" s="274"/>
      <c r="BE205" s="273">
        <f t="shared" ref="BE205:BE206" si="180">G205/6</f>
        <v>16666.669999999998</v>
      </c>
      <c r="BF205" s="275"/>
      <c r="BG205" s="274"/>
      <c r="BH205" s="274"/>
      <c r="BI205" s="274"/>
      <c r="BJ205" s="274"/>
      <c r="BK205" s="274"/>
      <c r="BL205" s="274"/>
      <c r="BM205" s="274"/>
      <c r="BN205" s="274"/>
      <c r="BO205" s="274"/>
      <c r="BP205" s="274"/>
      <c r="BQ205" s="273">
        <f t="shared" ref="BQ205:BQ206" si="181">G205/6</f>
        <v>16666.669999999998</v>
      </c>
      <c r="BR205" s="275"/>
      <c r="BS205" s="274"/>
      <c r="BT205" s="274"/>
      <c r="BU205" s="274"/>
      <c r="BV205" s="274"/>
      <c r="BW205" s="274"/>
      <c r="BX205" s="274"/>
      <c r="BY205" s="274"/>
      <c r="BZ205" s="274"/>
      <c r="CA205" s="274"/>
      <c r="CB205" s="274"/>
      <c r="CC205" s="237">
        <f t="shared" ref="CC205:CC206" si="182">G205-SUM(H205:CB205)</f>
        <v>16666.650000000001</v>
      </c>
    </row>
    <row r="206" spans="1:81">
      <c r="A206" s="15" t="s">
        <v>395</v>
      </c>
      <c r="B206" s="182" t="s">
        <v>390</v>
      </c>
      <c r="C206" s="183" t="s">
        <v>391</v>
      </c>
      <c r="D206" s="186" t="s">
        <v>128</v>
      </c>
      <c r="E206" s="281">
        <v>1</v>
      </c>
      <c r="F206" s="303"/>
      <c r="G206" s="354">
        <f>+E206*F206</f>
        <v>0</v>
      </c>
      <c r="H206" s="120"/>
      <c r="I206" s="13"/>
      <c r="J206" s="272"/>
      <c r="K206" s="274"/>
      <c r="L206" s="274"/>
      <c r="M206" s="274"/>
      <c r="N206" s="274"/>
      <c r="O206" s="274"/>
      <c r="P206" s="274"/>
      <c r="Q206" s="274"/>
      <c r="R206" s="274"/>
      <c r="S206" s="274"/>
      <c r="T206" s="274"/>
      <c r="U206" s="273">
        <f t="shared" si="177"/>
        <v>0</v>
      </c>
      <c r="V206" s="275"/>
      <c r="W206" s="274"/>
      <c r="X206" s="274"/>
      <c r="Y206" s="274"/>
      <c r="Z206" s="274"/>
      <c r="AA206" s="274"/>
      <c r="AB206" s="274"/>
      <c r="AC206" s="274"/>
      <c r="AD206" s="274"/>
      <c r="AE206" s="274"/>
      <c r="AF206" s="274"/>
      <c r="AG206" s="273">
        <f t="shared" si="178"/>
        <v>0</v>
      </c>
      <c r="AH206" s="275"/>
      <c r="AI206" s="274"/>
      <c r="AJ206" s="274"/>
      <c r="AK206" s="274"/>
      <c r="AL206" s="274"/>
      <c r="AM206" s="274"/>
      <c r="AN206" s="274"/>
      <c r="AO206" s="274"/>
      <c r="AP206" s="274"/>
      <c r="AQ206" s="274"/>
      <c r="AR206" s="274"/>
      <c r="AS206" s="273">
        <f t="shared" si="179"/>
        <v>0</v>
      </c>
      <c r="AT206" s="275"/>
      <c r="AU206" s="274"/>
      <c r="AV206" s="274"/>
      <c r="AW206" s="274"/>
      <c r="AX206" s="274"/>
      <c r="AY206" s="274"/>
      <c r="AZ206" s="274"/>
      <c r="BA206" s="274"/>
      <c r="BB206" s="274"/>
      <c r="BC206" s="274"/>
      <c r="BD206" s="274"/>
      <c r="BE206" s="273">
        <f t="shared" si="180"/>
        <v>0</v>
      </c>
      <c r="BF206" s="275"/>
      <c r="BG206" s="274"/>
      <c r="BH206" s="274"/>
      <c r="BI206" s="274"/>
      <c r="BJ206" s="274"/>
      <c r="BK206" s="274"/>
      <c r="BL206" s="274"/>
      <c r="BM206" s="274"/>
      <c r="BN206" s="274"/>
      <c r="BO206" s="274"/>
      <c r="BP206" s="274"/>
      <c r="BQ206" s="273">
        <f t="shared" si="181"/>
        <v>0</v>
      </c>
      <c r="BR206" s="275"/>
      <c r="BS206" s="274"/>
      <c r="BT206" s="274"/>
      <c r="BU206" s="274"/>
      <c r="BV206" s="274"/>
      <c r="BW206" s="274"/>
      <c r="BX206" s="274"/>
      <c r="BY206" s="274"/>
      <c r="BZ206" s="274"/>
      <c r="CA206" s="274"/>
      <c r="CB206" s="274"/>
      <c r="CC206" s="237">
        <f t="shared" si="182"/>
        <v>0</v>
      </c>
    </row>
    <row r="207" spans="1:81">
      <c r="B207" s="57"/>
      <c r="C207" s="58"/>
      <c r="D207" s="72"/>
      <c r="E207" s="278"/>
      <c r="F207" s="230"/>
      <c r="G207" s="122"/>
      <c r="H207" s="120"/>
      <c r="I207" s="13"/>
      <c r="J207" s="154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155"/>
      <c r="V207" s="156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155"/>
      <c r="AH207" s="156"/>
      <c r="AI207" s="77"/>
      <c r="AJ207" s="77"/>
      <c r="AK207" s="77"/>
      <c r="AL207" s="77"/>
      <c r="AM207" s="77"/>
      <c r="AN207" s="77"/>
      <c r="AO207" s="77"/>
      <c r="AP207" s="77"/>
      <c r="AQ207" s="77"/>
      <c r="AR207" s="77"/>
      <c r="AS207" s="155"/>
      <c r="AT207" s="156"/>
      <c r="AU207" s="77"/>
      <c r="AV207" s="77"/>
      <c r="AW207" s="77"/>
      <c r="AX207" s="77"/>
      <c r="AY207" s="77"/>
      <c r="AZ207" s="77"/>
      <c r="BA207" s="77"/>
      <c r="BB207" s="77"/>
      <c r="BC207" s="77"/>
      <c r="BD207" s="77"/>
      <c r="BE207" s="155"/>
      <c r="BF207" s="156"/>
      <c r="BG207" s="77"/>
      <c r="BH207" s="77"/>
      <c r="BI207" s="77"/>
      <c r="BJ207" s="77"/>
      <c r="BK207" s="77"/>
      <c r="BL207" s="77"/>
      <c r="BM207" s="77"/>
      <c r="BN207" s="77"/>
      <c r="BO207" s="77"/>
      <c r="BP207" s="77"/>
      <c r="BQ207" s="155"/>
      <c r="BR207" s="156"/>
      <c r="BS207" s="77"/>
      <c r="BT207" s="77"/>
      <c r="BU207" s="77"/>
      <c r="BV207" s="77"/>
      <c r="BW207" s="77"/>
      <c r="BX207" s="77"/>
      <c r="BY207" s="77"/>
      <c r="BZ207" s="77"/>
      <c r="CA207" s="77"/>
      <c r="CB207" s="77"/>
      <c r="CC207" s="155"/>
    </row>
    <row r="208" spans="1:81">
      <c r="B208" s="30"/>
      <c r="C208" s="31"/>
      <c r="D208" s="76"/>
      <c r="E208" s="76"/>
      <c r="F208" s="76"/>
      <c r="G208" s="171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2"/>
      <c r="BO208" s="32"/>
      <c r="BP208" s="32"/>
      <c r="BQ208" s="32"/>
      <c r="BR208" s="32"/>
      <c r="BS208" s="32"/>
      <c r="BT208" s="32"/>
      <c r="BU208" s="32"/>
      <c r="BV208" s="32"/>
      <c r="BW208" s="32"/>
      <c r="BX208" s="32"/>
      <c r="BY208" s="32"/>
      <c r="BZ208" s="32"/>
      <c r="CA208" s="32"/>
      <c r="CB208" s="32"/>
      <c r="CC208" s="32"/>
    </row>
    <row r="209" spans="5:7">
      <c r="G209" s="151"/>
    </row>
    <row r="210" spans="5:7">
      <c r="G210" s="151"/>
    </row>
    <row r="211" spans="5:7">
      <c r="E211" s="172"/>
      <c r="G211" s="151"/>
    </row>
    <row r="212" spans="5:7">
      <c r="G212" s="151"/>
    </row>
    <row r="213" spans="5:7">
      <c r="G213" s="151"/>
    </row>
  </sheetData>
  <sheetProtection algorithmName="SHA-512" hashValue="bPRKnvz2kgHGEa6Qks7cRM2GWM1IwDWfRsLW2IHrp7gF6vTtvgW3J+shOSACQZ8mVkVly0qJ+qyljVGvo9XwyQ==" saltValue="pa5Tu2H15hkq+xJAST8t1g==" spinCount="100000" sheet="1" objects="1" scenarios="1" selectLockedCells="1"/>
  <autoFilter ref="C2:G207" xr:uid="{00000000-0001-0000-0300-000000000000}"/>
  <dataConsolidate link="1"/>
  <mergeCells count="16">
    <mergeCell ref="BR2:CC2"/>
    <mergeCell ref="J2:U2"/>
    <mergeCell ref="H2:I2"/>
    <mergeCell ref="C8:F8"/>
    <mergeCell ref="C7:F7"/>
    <mergeCell ref="C6:F6"/>
    <mergeCell ref="AT2:BE2"/>
    <mergeCell ref="BF2:BQ2"/>
    <mergeCell ref="G2:G3"/>
    <mergeCell ref="V2:AG2"/>
    <mergeCell ref="AH2:AS2"/>
    <mergeCell ref="B2:B3"/>
    <mergeCell ref="C2:C3"/>
    <mergeCell ref="F2:F3"/>
    <mergeCell ref="E2:E3"/>
    <mergeCell ref="D2:D3"/>
  </mergeCells>
  <phoneticPr fontId="40" type="noConversion"/>
  <conditionalFormatting sqref="G2:G8">
    <cfRule type="expression" dxfId="84" priority="639">
      <formula>G$20&gt;0.4</formula>
    </cfRule>
  </conditionalFormatting>
  <conditionalFormatting sqref="G10:G78">
    <cfRule type="expression" dxfId="83" priority="20">
      <formula>G$20&gt;0.4</formula>
    </cfRule>
  </conditionalFormatting>
  <conditionalFormatting sqref="G80">
    <cfRule type="expression" dxfId="82" priority="341">
      <formula>G$20&gt;0.4</formula>
    </cfRule>
  </conditionalFormatting>
  <conditionalFormatting sqref="G82:G83">
    <cfRule type="expression" dxfId="81" priority="340">
      <formula>G$20&gt;0.4</formula>
    </cfRule>
  </conditionalFormatting>
  <conditionalFormatting sqref="G85:G172">
    <cfRule type="expression" dxfId="80" priority="19">
      <formula>G$20&gt;0.4</formula>
    </cfRule>
  </conditionalFormatting>
  <conditionalFormatting sqref="G174:G207">
    <cfRule type="expression" dxfId="79" priority="3">
      <formula>G$20&gt;0.4</formula>
    </cfRule>
  </conditionalFormatting>
  <conditionalFormatting sqref="G79:CC79">
    <cfRule type="expression" dxfId="78" priority="354">
      <formula>G$20&gt;0.4</formula>
    </cfRule>
  </conditionalFormatting>
  <conditionalFormatting sqref="G81:CC81">
    <cfRule type="expression" dxfId="77" priority="350">
      <formula>G$20&gt;0.4</formula>
    </cfRule>
  </conditionalFormatting>
  <conditionalFormatting sqref="H2">
    <cfRule type="expression" dxfId="76" priority="637">
      <formula>H$20&gt;0.4</formula>
    </cfRule>
  </conditionalFormatting>
  <conditionalFormatting sqref="H186:I187">
    <cfRule type="expression" dxfId="75" priority="247">
      <formula>H$20&gt;0.4</formula>
    </cfRule>
  </conditionalFormatting>
  <conditionalFormatting sqref="H3:CC10">
    <cfRule type="expression" dxfId="74" priority="15">
      <formula>H$20&gt;0.4</formula>
    </cfRule>
  </conditionalFormatting>
  <conditionalFormatting sqref="H204:CC204">
    <cfRule type="expression" dxfId="73" priority="2">
      <formula>H$20&gt;0.4</formula>
    </cfRule>
  </conditionalFormatting>
  <conditionalFormatting sqref="J2 V2 AH2">
    <cfRule type="expression" dxfId="72" priority="638">
      <formula>K$20&gt;0.4</formula>
    </cfRule>
  </conditionalFormatting>
  <conditionalFormatting sqref="J185:CB185">
    <cfRule type="expression" dxfId="71" priority="10">
      <formula>J$20&gt;0.4</formula>
    </cfRule>
  </conditionalFormatting>
  <conditionalFormatting sqref="J188:CB194">
    <cfRule type="expression" dxfId="70" priority="6">
      <formula>J$20&gt;0.4</formula>
    </cfRule>
  </conditionalFormatting>
  <conditionalFormatting sqref="J176:CC176">
    <cfRule type="expression" dxfId="69" priority="13">
      <formula>J$20&gt;0.4</formula>
    </cfRule>
  </conditionalFormatting>
  <conditionalFormatting sqref="J179:CC180 J186:CC186 J195:CC196 J197:CB197">
    <cfRule type="expression" dxfId="68" priority="67">
      <formula>J$20&gt;0.4</formula>
    </cfRule>
  </conditionalFormatting>
  <conditionalFormatting sqref="J202:CC202">
    <cfRule type="expression" dxfId="67" priority="4">
      <formula>J$20&gt;0.4</formula>
    </cfRule>
  </conditionalFormatting>
  <conditionalFormatting sqref="AT2">
    <cfRule type="expression" dxfId="66" priority="635">
      <formula>AU$20&gt;0.4</formula>
    </cfRule>
  </conditionalFormatting>
  <conditionalFormatting sqref="BF2">
    <cfRule type="expression" dxfId="65" priority="632">
      <formula>BG$20&gt;0.4</formula>
    </cfRule>
  </conditionalFormatting>
  <conditionalFormatting sqref="BR2">
    <cfRule type="expression" dxfId="64" priority="425">
      <formula>BS$20&gt;0.4</formula>
    </cfRule>
  </conditionalFormatting>
  <printOptions horizontalCentered="1"/>
  <pageMargins left="0.23622047244094491" right="0.23622047244094491" top="0.31496062992125984" bottom="0.59055118110236227" header="0.31496062992125984" footer="0.31496062992125984"/>
  <pageSetup paperSize="8" scale="34" fitToWidth="6" fitToHeight="3" orientation="portrait" r:id="rId1"/>
  <headerFooter>
    <oddHeader>&amp;RPage &amp;P of &amp;N</oddHeader>
    <oddFooter>&amp;L&amp;8&amp;F
&amp;A&amp;C&amp;8Page &amp;P of &amp;N&amp;R&amp;8&amp;D &amp; &amp;T</oddFooter>
  </headerFooter>
  <colBreaks count="1" manualBreakCount="1">
    <brk id="34" min="1" max="9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D57E-5C43-4D4A-9EAD-241D7D94BBA2}">
  <sheetPr>
    <tabColor rgb="FF00B050"/>
  </sheetPr>
  <dimension ref="A1:CD300"/>
  <sheetViews>
    <sheetView view="pageBreakPreview" zoomScale="115" zoomScaleNormal="125" zoomScaleSheetLayoutView="100" workbookViewId="0">
      <pane xSplit="7" ySplit="3" topLeftCell="J16" activePane="bottomRight" state="frozen"/>
      <selection pane="topRight" activeCell="H1" sqref="H1"/>
      <selection pane="bottomLeft" activeCell="A4" sqref="A4"/>
      <selection pane="bottomRight" activeCell="J16" sqref="J16"/>
    </sheetView>
  </sheetViews>
  <sheetFormatPr baseColWidth="10" defaultColWidth="9.1640625" defaultRowHeight="15"/>
  <cols>
    <col min="1" max="1" width="1" style="15" customWidth="1"/>
    <col min="2" max="2" width="11.5" style="15" bestFit="1" customWidth="1"/>
    <col min="3" max="3" width="89.5" style="16" customWidth="1"/>
    <col min="4" max="4" width="13.1640625" style="68" bestFit="1" customWidth="1"/>
    <col min="5" max="5" width="13.83203125" style="68" customWidth="1"/>
    <col min="6" max="6" width="12.1640625" style="68" bestFit="1" customWidth="1"/>
    <col min="7" max="7" width="15.1640625" style="96" customWidth="1"/>
    <col min="8" max="9" width="12.83203125" style="17" customWidth="1"/>
    <col min="10" max="10" width="14.33203125" style="17" bestFit="1" customWidth="1"/>
    <col min="11" max="11" width="12.83203125" style="17" customWidth="1"/>
    <col min="12" max="12" width="14.33203125" style="17" bestFit="1" customWidth="1"/>
    <col min="13" max="14" width="12.83203125" style="17" customWidth="1"/>
    <col min="15" max="15" width="14.33203125" style="17" bestFit="1" customWidth="1"/>
    <col min="16" max="17" width="12.83203125" style="17" customWidth="1"/>
    <col min="18" max="18" width="14.33203125" style="17" bestFit="1" customWidth="1"/>
    <col min="19" max="20" width="12.83203125" style="17" customWidth="1"/>
    <col min="21" max="21" width="15" style="17" bestFit="1" customWidth="1"/>
    <col min="22" max="22" width="12.83203125" style="17" customWidth="1"/>
    <col min="23" max="23" width="14.33203125" style="17" bestFit="1" customWidth="1"/>
    <col min="24" max="29" width="12.83203125" style="17" customWidth="1"/>
    <col min="30" max="30" width="14.33203125" style="17" bestFit="1" customWidth="1"/>
    <col min="31" max="32" width="12.83203125" style="17" customWidth="1"/>
    <col min="33" max="33" width="14.33203125" style="17" bestFit="1" customWidth="1"/>
    <col min="34" max="68" width="12.83203125" style="17" customWidth="1"/>
    <col min="69" max="69" width="14.33203125" style="17" bestFit="1" customWidth="1"/>
    <col min="70" max="81" width="12.83203125" style="17" customWidth="1"/>
    <col min="82" max="82" width="14.6640625" bestFit="1" customWidth="1"/>
  </cols>
  <sheetData>
    <row r="1" spans="2:82">
      <c r="G1" s="151"/>
    </row>
    <row r="2" spans="2:82">
      <c r="B2" s="417" t="s">
        <v>20</v>
      </c>
      <c r="C2" s="419" t="s">
        <v>21</v>
      </c>
      <c r="D2" s="421" t="s">
        <v>22</v>
      </c>
      <c r="E2" s="421" t="s">
        <v>23</v>
      </c>
      <c r="F2" s="423" t="s">
        <v>24</v>
      </c>
      <c r="G2" s="415" t="s">
        <v>25</v>
      </c>
      <c r="H2" s="413" t="s">
        <v>7</v>
      </c>
      <c r="I2" s="414"/>
      <c r="J2" s="401" t="s">
        <v>26</v>
      </c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3"/>
      <c r="V2" s="401" t="s">
        <v>27</v>
      </c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3"/>
      <c r="AH2" s="401" t="s">
        <v>28</v>
      </c>
      <c r="AI2" s="402"/>
      <c r="AJ2" s="402"/>
      <c r="AK2" s="402"/>
      <c r="AL2" s="402"/>
      <c r="AM2" s="402"/>
      <c r="AN2" s="402"/>
      <c r="AO2" s="402"/>
      <c r="AP2" s="402"/>
      <c r="AQ2" s="402"/>
      <c r="AR2" s="402"/>
      <c r="AS2" s="403"/>
      <c r="AT2" s="401" t="s">
        <v>29</v>
      </c>
      <c r="AU2" s="402"/>
      <c r="AV2" s="402"/>
      <c r="AW2" s="402"/>
      <c r="AX2" s="402"/>
      <c r="AY2" s="402"/>
      <c r="AZ2" s="402"/>
      <c r="BA2" s="402"/>
      <c r="BB2" s="402"/>
      <c r="BC2" s="402"/>
      <c r="BD2" s="402"/>
      <c r="BE2" s="403"/>
      <c r="BF2" s="401" t="s">
        <v>30</v>
      </c>
      <c r="BG2" s="402"/>
      <c r="BH2" s="402"/>
      <c r="BI2" s="402"/>
      <c r="BJ2" s="402"/>
      <c r="BK2" s="402"/>
      <c r="BL2" s="402"/>
      <c r="BM2" s="402"/>
      <c r="BN2" s="402"/>
      <c r="BO2" s="402"/>
      <c r="BP2" s="402"/>
      <c r="BQ2" s="403"/>
      <c r="BR2" s="401" t="s">
        <v>31</v>
      </c>
      <c r="BS2" s="402"/>
      <c r="BT2" s="402"/>
      <c r="BU2" s="402"/>
      <c r="BV2" s="402"/>
      <c r="BW2" s="402"/>
      <c r="BX2" s="402"/>
      <c r="BY2" s="402"/>
      <c r="BZ2" s="402"/>
      <c r="CA2" s="402"/>
      <c r="CB2" s="402"/>
      <c r="CC2" s="403"/>
    </row>
    <row r="3" spans="2:82">
      <c r="B3" s="418"/>
      <c r="C3" s="420"/>
      <c r="D3" s="422"/>
      <c r="E3" s="422"/>
      <c r="F3" s="424"/>
      <c r="G3" s="416"/>
      <c r="H3" s="157">
        <f>'Title Page'!C11</f>
        <v>45523</v>
      </c>
      <c r="I3" s="158">
        <f>DATE(YEAR(H3),MONTH(H3)+2,1)-1</f>
        <v>45565</v>
      </c>
      <c r="J3" s="157">
        <f>DATE(YEAR(I3),MONTH(I3)+2,1)-1</f>
        <v>45596</v>
      </c>
      <c r="K3" s="159">
        <f t="shared" ref="K3:BV3" si="0">DATE(YEAR(J3),MONTH(J3)+2,1)-1</f>
        <v>45626</v>
      </c>
      <c r="L3" s="159">
        <f t="shared" si="0"/>
        <v>45657</v>
      </c>
      <c r="M3" s="159">
        <f t="shared" si="0"/>
        <v>45688</v>
      </c>
      <c r="N3" s="159">
        <f t="shared" si="0"/>
        <v>45716</v>
      </c>
      <c r="O3" s="159">
        <f t="shared" si="0"/>
        <v>45747</v>
      </c>
      <c r="P3" s="159">
        <f t="shared" si="0"/>
        <v>45777</v>
      </c>
      <c r="Q3" s="159">
        <f t="shared" si="0"/>
        <v>45808</v>
      </c>
      <c r="R3" s="159">
        <f t="shared" si="0"/>
        <v>45838</v>
      </c>
      <c r="S3" s="159">
        <f t="shared" si="0"/>
        <v>45869</v>
      </c>
      <c r="T3" s="159">
        <f t="shared" si="0"/>
        <v>45900</v>
      </c>
      <c r="U3" s="158">
        <f t="shared" si="0"/>
        <v>45930</v>
      </c>
      <c r="V3" s="157">
        <f t="shared" si="0"/>
        <v>45961</v>
      </c>
      <c r="W3" s="159">
        <f t="shared" si="0"/>
        <v>45991</v>
      </c>
      <c r="X3" s="159">
        <f t="shared" si="0"/>
        <v>46022</v>
      </c>
      <c r="Y3" s="159">
        <f t="shared" si="0"/>
        <v>46053</v>
      </c>
      <c r="Z3" s="159">
        <f t="shared" si="0"/>
        <v>46081</v>
      </c>
      <c r="AA3" s="159">
        <f t="shared" si="0"/>
        <v>46112</v>
      </c>
      <c r="AB3" s="159">
        <f t="shared" si="0"/>
        <v>46142</v>
      </c>
      <c r="AC3" s="159">
        <f t="shared" si="0"/>
        <v>46173</v>
      </c>
      <c r="AD3" s="159">
        <f t="shared" si="0"/>
        <v>46203</v>
      </c>
      <c r="AE3" s="159">
        <f t="shared" si="0"/>
        <v>46234</v>
      </c>
      <c r="AF3" s="159">
        <f t="shared" si="0"/>
        <v>46265</v>
      </c>
      <c r="AG3" s="158">
        <f t="shared" si="0"/>
        <v>46295</v>
      </c>
      <c r="AH3" s="157">
        <f t="shared" si="0"/>
        <v>46326</v>
      </c>
      <c r="AI3" s="159">
        <f t="shared" si="0"/>
        <v>46356</v>
      </c>
      <c r="AJ3" s="159">
        <f t="shared" si="0"/>
        <v>46387</v>
      </c>
      <c r="AK3" s="159">
        <f t="shared" si="0"/>
        <v>46418</v>
      </c>
      <c r="AL3" s="159">
        <f t="shared" si="0"/>
        <v>46446</v>
      </c>
      <c r="AM3" s="159">
        <f t="shared" si="0"/>
        <v>46477</v>
      </c>
      <c r="AN3" s="159">
        <f t="shared" si="0"/>
        <v>46507</v>
      </c>
      <c r="AO3" s="159">
        <f t="shared" si="0"/>
        <v>46538</v>
      </c>
      <c r="AP3" s="159">
        <f t="shared" si="0"/>
        <v>46568</v>
      </c>
      <c r="AQ3" s="159">
        <f t="shared" si="0"/>
        <v>46599</v>
      </c>
      <c r="AR3" s="159">
        <f t="shared" si="0"/>
        <v>46630</v>
      </c>
      <c r="AS3" s="158">
        <f t="shared" si="0"/>
        <v>46660</v>
      </c>
      <c r="AT3" s="157">
        <f t="shared" si="0"/>
        <v>46691</v>
      </c>
      <c r="AU3" s="159">
        <f t="shared" si="0"/>
        <v>46721</v>
      </c>
      <c r="AV3" s="159">
        <f t="shared" si="0"/>
        <v>46752</v>
      </c>
      <c r="AW3" s="159">
        <f t="shared" si="0"/>
        <v>46783</v>
      </c>
      <c r="AX3" s="159">
        <f t="shared" si="0"/>
        <v>46812</v>
      </c>
      <c r="AY3" s="159">
        <f t="shared" si="0"/>
        <v>46843</v>
      </c>
      <c r="AZ3" s="159">
        <f t="shared" si="0"/>
        <v>46873</v>
      </c>
      <c r="BA3" s="159">
        <f t="shared" si="0"/>
        <v>46904</v>
      </c>
      <c r="BB3" s="159">
        <f t="shared" si="0"/>
        <v>46934</v>
      </c>
      <c r="BC3" s="159">
        <f t="shared" si="0"/>
        <v>46965</v>
      </c>
      <c r="BD3" s="159">
        <f t="shared" si="0"/>
        <v>46996</v>
      </c>
      <c r="BE3" s="158">
        <f t="shared" si="0"/>
        <v>47026</v>
      </c>
      <c r="BF3" s="157">
        <f t="shared" si="0"/>
        <v>47057</v>
      </c>
      <c r="BG3" s="159">
        <f t="shared" si="0"/>
        <v>47087</v>
      </c>
      <c r="BH3" s="159">
        <f t="shared" si="0"/>
        <v>47118</v>
      </c>
      <c r="BI3" s="159">
        <f t="shared" si="0"/>
        <v>47149</v>
      </c>
      <c r="BJ3" s="159">
        <f t="shared" si="0"/>
        <v>47177</v>
      </c>
      <c r="BK3" s="159">
        <f t="shared" si="0"/>
        <v>47208</v>
      </c>
      <c r="BL3" s="159">
        <f t="shared" si="0"/>
        <v>47238</v>
      </c>
      <c r="BM3" s="159">
        <f t="shared" si="0"/>
        <v>47269</v>
      </c>
      <c r="BN3" s="159">
        <f t="shared" si="0"/>
        <v>47299</v>
      </c>
      <c r="BO3" s="159">
        <f t="shared" si="0"/>
        <v>47330</v>
      </c>
      <c r="BP3" s="159">
        <f t="shared" si="0"/>
        <v>47361</v>
      </c>
      <c r="BQ3" s="158">
        <f t="shared" si="0"/>
        <v>47391</v>
      </c>
      <c r="BR3" s="157">
        <f t="shared" si="0"/>
        <v>47422</v>
      </c>
      <c r="BS3" s="159">
        <f t="shared" si="0"/>
        <v>47452</v>
      </c>
      <c r="BT3" s="159">
        <f t="shared" si="0"/>
        <v>47483</v>
      </c>
      <c r="BU3" s="159">
        <f t="shared" si="0"/>
        <v>47514</v>
      </c>
      <c r="BV3" s="159">
        <f t="shared" si="0"/>
        <v>47542</v>
      </c>
      <c r="BW3" s="159">
        <f t="shared" ref="BW3:CC3" si="1">DATE(YEAR(BV3),MONTH(BV3)+2,1)-1</f>
        <v>47573</v>
      </c>
      <c r="BX3" s="159">
        <f t="shared" si="1"/>
        <v>47603</v>
      </c>
      <c r="BY3" s="159">
        <f t="shared" si="1"/>
        <v>47634</v>
      </c>
      <c r="BZ3" s="159">
        <f t="shared" si="1"/>
        <v>47664</v>
      </c>
      <c r="CA3" s="159">
        <f t="shared" si="1"/>
        <v>47695</v>
      </c>
      <c r="CB3" s="159">
        <f t="shared" si="1"/>
        <v>47726</v>
      </c>
      <c r="CC3" s="158">
        <f t="shared" si="1"/>
        <v>47756</v>
      </c>
    </row>
    <row r="4" spans="2:82" ht="17">
      <c r="B4" s="143"/>
      <c r="C4" s="144"/>
      <c r="D4" s="145" t="s">
        <v>392</v>
      </c>
      <c r="E4" s="145"/>
      <c r="F4" s="145"/>
      <c r="G4" s="160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7"/>
    </row>
    <row r="5" spans="2:82">
      <c r="B5" s="148"/>
      <c r="C5" s="139"/>
      <c r="D5" s="140" t="s">
        <v>392</v>
      </c>
      <c r="E5" s="140"/>
      <c r="F5" s="140"/>
      <c r="G5" s="161"/>
      <c r="CC5" s="29"/>
    </row>
    <row r="6" spans="2:82">
      <c r="B6" s="148"/>
      <c r="C6" s="404" t="s">
        <v>393</v>
      </c>
      <c r="D6" s="405"/>
      <c r="E6" s="405"/>
      <c r="F6" s="406"/>
      <c r="G6" s="162">
        <f>+G7+G8</f>
        <v>4025000</v>
      </c>
      <c r="CC6" s="29"/>
    </row>
    <row r="7" spans="2:82">
      <c r="B7" s="148"/>
      <c r="C7" s="407" t="s">
        <v>33</v>
      </c>
      <c r="D7" s="408"/>
      <c r="E7" s="408"/>
      <c r="F7" s="409"/>
      <c r="G7" s="163">
        <f>+G8*0.15</f>
        <v>525000</v>
      </c>
      <c r="CC7" s="29"/>
    </row>
    <row r="8" spans="2:82">
      <c r="B8" s="148"/>
      <c r="C8" s="410" t="s">
        <v>34</v>
      </c>
      <c r="D8" s="411"/>
      <c r="E8" s="411"/>
      <c r="F8" s="412"/>
      <c r="G8" s="164">
        <f>+G11</f>
        <v>3500000</v>
      </c>
      <c r="CC8" s="29"/>
    </row>
    <row r="9" spans="2:82">
      <c r="B9" s="148"/>
      <c r="C9" s="15"/>
      <c r="D9" s="17" t="s">
        <v>392</v>
      </c>
      <c r="E9" s="17"/>
      <c r="F9" s="17"/>
      <c r="G9" s="151"/>
      <c r="CC9" s="29"/>
    </row>
    <row r="10" spans="2:82">
      <c r="B10" s="148"/>
      <c r="F10" s="68" t="s">
        <v>35</v>
      </c>
      <c r="G10" s="151">
        <f>+SUM(H30:CC48,H50:CC56,H59:CC75,H77:CC78,H80:CC80,H82:CC83,H88:CC115,H117:CC149,H151:CC165,H167:CC172,H175:CC207)</f>
        <v>3500000</v>
      </c>
      <c r="H10" s="208" t="b">
        <f>G10=G11</f>
        <v>1</v>
      </c>
      <c r="I10" s="17" t="b">
        <f>G10=G28+G85+G174</f>
        <v>1</v>
      </c>
      <c r="J10" s="332"/>
      <c r="K10" s="149"/>
      <c r="W10" s="149"/>
      <c r="AI10" s="149"/>
      <c r="AU10" s="149"/>
      <c r="BG10" s="149"/>
      <c r="BS10" s="149"/>
      <c r="CC10" s="29"/>
    </row>
    <row r="11" spans="2:82">
      <c r="B11" s="89"/>
      <c r="C11" s="103" t="s">
        <v>36</v>
      </c>
      <c r="D11" s="104" t="s">
        <v>392</v>
      </c>
      <c r="E11" s="104"/>
      <c r="F11" s="105"/>
      <c r="G11" s="207">
        <f t="shared" ref="G11:G19" si="2">+SUM(H11:CC11)</f>
        <v>3500000</v>
      </c>
      <c r="H11" s="203">
        <f>+H21+H12+H24</f>
        <v>0</v>
      </c>
      <c r="I11" s="204">
        <f t="shared" ref="I11:BT11" si="3">+I21+I12+I24</f>
        <v>0</v>
      </c>
      <c r="J11" s="203">
        <f t="shared" si="3"/>
        <v>0</v>
      </c>
      <c r="K11" s="205">
        <f t="shared" si="3"/>
        <v>0</v>
      </c>
      <c r="L11" s="205">
        <f t="shared" si="3"/>
        <v>0</v>
      </c>
      <c r="M11" s="205">
        <f t="shared" si="3"/>
        <v>0</v>
      </c>
      <c r="N11" s="205">
        <f t="shared" si="3"/>
        <v>0</v>
      </c>
      <c r="O11" s="205">
        <f t="shared" si="3"/>
        <v>0</v>
      </c>
      <c r="P11" s="205">
        <f t="shared" si="3"/>
        <v>0</v>
      </c>
      <c r="Q11" s="205">
        <f t="shared" si="3"/>
        <v>0</v>
      </c>
      <c r="R11" s="205">
        <f t="shared" si="3"/>
        <v>0</v>
      </c>
      <c r="S11" s="205">
        <f t="shared" si="3"/>
        <v>0</v>
      </c>
      <c r="T11" s="205">
        <f t="shared" si="3"/>
        <v>0</v>
      </c>
      <c r="U11" s="204">
        <f t="shared" si="3"/>
        <v>133333.35</v>
      </c>
      <c r="V11" s="206">
        <f t="shared" si="3"/>
        <v>0</v>
      </c>
      <c r="W11" s="205">
        <f t="shared" si="3"/>
        <v>0</v>
      </c>
      <c r="X11" s="205">
        <f t="shared" si="3"/>
        <v>0</v>
      </c>
      <c r="Y11" s="205">
        <f t="shared" si="3"/>
        <v>0</v>
      </c>
      <c r="Z11" s="205">
        <f t="shared" si="3"/>
        <v>0</v>
      </c>
      <c r="AA11" s="205">
        <f t="shared" si="3"/>
        <v>0</v>
      </c>
      <c r="AB11" s="205">
        <f t="shared" si="3"/>
        <v>0</v>
      </c>
      <c r="AC11" s="205">
        <f t="shared" si="3"/>
        <v>0</v>
      </c>
      <c r="AD11" s="205">
        <f t="shared" si="3"/>
        <v>0</v>
      </c>
      <c r="AE11" s="205">
        <f t="shared" si="3"/>
        <v>0</v>
      </c>
      <c r="AF11" s="205">
        <f t="shared" si="3"/>
        <v>0</v>
      </c>
      <c r="AG11" s="204">
        <f t="shared" si="3"/>
        <v>493333.35</v>
      </c>
      <c r="AH11" s="206">
        <f t="shared" si="3"/>
        <v>0</v>
      </c>
      <c r="AI11" s="205">
        <f t="shared" si="3"/>
        <v>0</v>
      </c>
      <c r="AJ11" s="205">
        <f t="shared" si="3"/>
        <v>0</v>
      </c>
      <c r="AK11" s="205">
        <f t="shared" si="3"/>
        <v>0</v>
      </c>
      <c r="AL11" s="205">
        <f t="shared" si="3"/>
        <v>0</v>
      </c>
      <c r="AM11" s="205">
        <f t="shared" si="3"/>
        <v>0</v>
      </c>
      <c r="AN11" s="205">
        <f t="shared" si="3"/>
        <v>0</v>
      </c>
      <c r="AO11" s="205">
        <f t="shared" si="3"/>
        <v>0</v>
      </c>
      <c r="AP11" s="205">
        <f t="shared" si="3"/>
        <v>0</v>
      </c>
      <c r="AQ11" s="205">
        <f t="shared" si="3"/>
        <v>0</v>
      </c>
      <c r="AR11" s="205">
        <f t="shared" si="3"/>
        <v>0</v>
      </c>
      <c r="AS11" s="204">
        <f t="shared" si="3"/>
        <v>493333.35</v>
      </c>
      <c r="AT11" s="206">
        <f t="shared" si="3"/>
        <v>0</v>
      </c>
      <c r="AU11" s="205">
        <f t="shared" si="3"/>
        <v>0</v>
      </c>
      <c r="AV11" s="205">
        <f t="shared" si="3"/>
        <v>0</v>
      </c>
      <c r="AW11" s="205">
        <f t="shared" si="3"/>
        <v>0</v>
      </c>
      <c r="AX11" s="205">
        <f t="shared" si="3"/>
        <v>0</v>
      </c>
      <c r="AY11" s="205">
        <f t="shared" si="3"/>
        <v>0</v>
      </c>
      <c r="AZ11" s="205">
        <f t="shared" si="3"/>
        <v>0</v>
      </c>
      <c r="BA11" s="205">
        <f t="shared" si="3"/>
        <v>0</v>
      </c>
      <c r="BB11" s="205">
        <f t="shared" si="3"/>
        <v>0</v>
      </c>
      <c r="BC11" s="205">
        <f t="shared" si="3"/>
        <v>0</v>
      </c>
      <c r="BD11" s="205">
        <f t="shared" si="3"/>
        <v>0</v>
      </c>
      <c r="BE11" s="204">
        <f t="shared" si="3"/>
        <v>693333.35</v>
      </c>
      <c r="BF11" s="206">
        <f t="shared" si="3"/>
        <v>0</v>
      </c>
      <c r="BG11" s="205">
        <f t="shared" si="3"/>
        <v>0</v>
      </c>
      <c r="BH11" s="205">
        <f t="shared" si="3"/>
        <v>0</v>
      </c>
      <c r="BI11" s="205">
        <f t="shared" si="3"/>
        <v>0</v>
      </c>
      <c r="BJ11" s="205">
        <f t="shared" si="3"/>
        <v>0</v>
      </c>
      <c r="BK11" s="205">
        <f t="shared" si="3"/>
        <v>0</v>
      </c>
      <c r="BL11" s="205">
        <f t="shared" si="3"/>
        <v>0</v>
      </c>
      <c r="BM11" s="205">
        <f t="shared" si="3"/>
        <v>0</v>
      </c>
      <c r="BN11" s="205">
        <f t="shared" si="3"/>
        <v>0</v>
      </c>
      <c r="BO11" s="205">
        <f t="shared" si="3"/>
        <v>0</v>
      </c>
      <c r="BP11" s="205">
        <f t="shared" si="3"/>
        <v>0</v>
      </c>
      <c r="BQ11" s="204">
        <f t="shared" si="3"/>
        <v>943333.35</v>
      </c>
      <c r="BR11" s="206">
        <f t="shared" si="3"/>
        <v>0</v>
      </c>
      <c r="BS11" s="205">
        <f t="shared" si="3"/>
        <v>0</v>
      </c>
      <c r="BT11" s="205">
        <f t="shared" si="3"/>
        <v>0</v>
      </c>
      <c r="BU11" s="205">
        <f t="shared" ref="BU11:CC11" si="4">+BU21+BU12+BU24</f>
        <v>0</v>
      </c>
      <c r="BV11" s="205">
        <f t="shared" si="4"/>
        <v>0</v>
      </c>
      <c r="BW11" s="205">
        <f t="shared" si="4"/>
        <v>0</v>
      </c>
      <c r="BX11" s="205">
        <f t="shared" si="4"/>
        <v>0</v>
      </c>
      <c r="BY11" s="205">
        <f t="shared" si="4"/>
        <v>0</v>
      </c>
      <c r="BZ11" s="205">
        <f t="shared" si="4"/>
        <v>0</v>
      </c>
      <c r="CA11" s="205">
        <f t="shared" si="4"/>
        <v>0</v>
      </c>
      <c r="CB11" s="205">
        <f t="shared" si="4"/>
        <v>0</v>
      </c>
      <c r="CC11" s="204">
        <f t="shared" si="4"/>
        <v>743333.25</v>
      </c>
    </row>
    <row r="12" spans="2:82">
      <c r="B12" s="90" t="s">
        <v>37</v>
      </c>
      <c r="C12" s="97" t="s">
        <v>38</v>
      </c>
      <c r="D12" s="98" t="s">
        <v>392</v>
      </c>
      <c r="E12" s="98"/>
      <c r="F12" s="99"/>
      <c r="G12" s="165">
        <f t="shared" si="2"/>
        <v>500000</v>
      </c>
      <c r="H12" s="125">
        <f>+H28</f>
        <v>0</v>
      </c>
      <c r="I12" s="92">
        <f t="shared" ref="I12:BT12" si="5">+I28</f>
        <v>0</v>
      </c>
      <c r="J12" s="125">
        <f>+J28</f>
        <v>0</v>
      </c>
      <c r="K12" s="91">
        <f t="shared" si="5"/>
        <v>0</v>
      </c>
      <c r="L12" s="91">
        <f t="shared" si="5"/>
        <v>0</v>
      </c>
      <c r="M12" s="91">
        <f t="shared" si="5"/>
        <v>0</v>
      </c>
      <c r="N12" s="91">
        <f t="shared" si="5"/>
        <v>0</v>
      </c>
      <c r="O12" s="91">
        <f t="shared" si="5"/>
        <v>0</v>
      </c>
      <c r="P12" s="91">
        <f t="shared" si="5"/>
        <v>0</v>
      </c>
      <c r="Q12" s="91">
        <f t="shared" si="5"/>
        <v>0</v>
      </c>
      <c r="R12" s="91">
        <f t="shared" si="5"/>
        <v>0</v>
      </c>
      <c r="S12" s="91">
        <f t="shared" si="5"/>
        <v>0</v>
      </c>
      <c r="T12" s="91">
        <f t="shared" si="5"/>
        <v>0</v>
      </c>
      <c r="U12" s="92">
        <f t="shared" si="5"/>
        <v>0</v>
      </c>
      <c r="V12" s="93">
        <f t="shared" si="5"/>
        <v>0</v>
      </c>
      <c r="W12" s="91">
        <f t="shared" si="5"/>
        <v>0</v>
      </c>
      <c r="X12" s="91">
        <f t="shared" si="5"/>
        <v>0</v>
      </c>
      <c r="Y12" s="91">
        <f t="shared" si="5"/>
        <v>0</v>
      </c>
      <c r="Z12" s="91">
        <f t="shared" si="5"/>
        <v>0</v>
      </c>
      <c r="AA12" s="91">
        <f t="shared" si="5"/>
        <v>0</v>
      </c>
      <c r="AB12" s="91">
        <f t="shared" si="5"/>
        <v>0</v>
      </c>
      <c r="AC12" s="91">
        <f t="shared" si="5"/>
        <v>0</v>
      </c>
      <c r="AD12" s="91">
        <f t="shared" si="5"/>
        <v>0</v>
      </c>
      <c r="AE12" s="91">
        <f t="shared" si="5"/>
        <v>0</v>
      </c>
      <c r="AF12" s="91">
        <f t="shared" si="5"/>
        <v>0</v>
      </c>
      <c r="AG12" s="92">
        <f t="shared" si="5"/>
        <v>100000</v>
      </c>
      <c r="AH12" s="93">
        <f t="shared" si="5"/>
        <v>0</v>
      </c>
      <c r="AI12" s="91">
        <f t="shared" si="5"/>
        <v>0</v>
      </c>
      <c r="AJ12" s="91">
        <f t="shared" si="5"/>
        <v>0</v>
      </c>
      <c r="AK12" s="91">
        <f t="shared" si="5"/>
        <v>0</v>
      </c>
      <c r="AL12" s="91">
        <f t="shared" si="5"/>
        <v>0</v>
      </c>
      <c r="AM12" s="91">
        <f t="shared" si="5"/>
        <v>0</v>
      </c>
      <c r="AN12" s="91">
        <f t="shared" si="5"/>
        <v>0</v>
      </c>
      <c r="AO12" s="91">
        <f t="shared" si="5"/>
        <v>0</v>
      </c>
      <c r="AP12" s="91">
        <f t="shared" si="5"/>
        <v>0</v>
      </c>
      <c r="AQ12" s="91">
        <f t="shared" si="5"/>
        <v>0</v>
      </c>
      <c r="AR12" s="91">
        <f t="shared" si="5"/>
        <v>0</v>
      </c>
      <c r="AS12" s="92">
        <f t="shared" si="5"/>
        <v>100000</v>
      </c>
      <c r="AT12" s="93">
        <f t="shared" si="5"/>
        <v>0</v>
      </c>
      <c r="AU12" s="91">
        <f t="shared" si="5"/>
        <v>0</v>
      </c>
      <c r="AV12" s="91">
        <f t="shared" si="5"/>
        <v>0</v>
      </c>
      <c r="AW12" s="91">
        <f t="shared" si="5"/>
        <v>0</v>
      </c>
      <c r="AX12" s="91">
        <f t="shared" si="5"/>
        <v>0</v>
      </c>
      <c r="AY12" s="91">
        <f t="shared" si="5"/>
        <v>0</v>
      </c>
      <c r="AZ12" s="91">
        <f t="shared" si="5"/>
        <v>0</v>
      </c>
      <c r="BA12" s="91">
        <f t="shared" si="5"/>
        <v>0</v>
      </c>
      <c r="BB12" s="91">
        <f t="shared" si="5"/>
        <v>0</v>
      </c>
      <c r="BC12" s="91">
        <f t="shared" si="5"/>
        <v>0</v>
      </c>
      <c r="BD12" s="91">
        <f t="shared" si="5"/>
        <v>0</v>
      </c>
      <c r="BE12" s="92">
        <f t="shared" si="5"/>
        <v>100000</v>
      </c>
      <c r="BF12" s="93">
        <f t="shared" si="5"/>
        <v>0</v>
      </c>
      <c r="BG12" s="91">
        <f t="shared" si="5"/>
        <v>0</v>
      </c>
      <c r="BH12" s="91">
        <f t="shared" si="5"/>
        <v>0</v>
      </c>
      <c r="BI12" s="91">
        <f t="shared" si="5"/>
        <v>0</v>
      </c>
      <c r="BJ12" s="91">
        <f t="shared" si="5"/>
        <v>0</v>
      </c>
      <c r="BK12" s="91">
        <f t="shared" si="5"/>
        <v>0</v>
      </c>
      <c r="BL12" s="91">
        <f t="shared" si="5"/>
        <v>0</v>
      </c>
      <c r="BM12" s="91">
        <f t="shared" si="5"/>
        <v>0</v>
      </c>
      <c r="BN12" s="91">
        <f t="shared" si="5"/>
        <v>0</v>
      </c>
      <c r="BO12" s="91">
        <f t="shared" si="5"/>
        <v>0</v>
      </c>
      <c r="BP12" s="91">
        <f t="shared" si="5"/>
        <v>0</v>
      </c>
      <c r="BQ12" s="92">
        <f t="shared" si="5"/>
        <v>100000</v>
      </c>
      <c r="BR12" s="93">
        <f t="shared" si="5"/>
        <v>0</v>
      </c>
      <c r="BS12" s="91">
        <f t="shared" si="5"/>
        <v>0</v>
      </c>
      <c r="BT12" s="91">
        <f t="shared" si="5"/>
        <v>0</v>
      </c>
      <c r="BU12" s="91">
        <f t="shared" ref="BU12:CC12" si="6">+BU28</f>
        <v>0</v>
      </c>
      <c r="BV12" s="91">
        <f t="shared" si="6"/>
        <v>0</v>
      </c>
      <c r="BW12" s="91">
        <f t="shared" si="6"/>
        <v>0</v>
      </c>
      <c r="BX12" s="91">
        <f t="shared" si="6"/>
        <v>0</v>
      </c>
      <c r="BY12" s="91">
        <f t="shared" si="6"/>
        <v>0</v>
      </c>
      <c r="BZ12" s="91">
        <f t="shared" si="6"/>
        <v>0</v>
      </c>
      <c r="CA12" s="91">
        <f t="shared" si="6"/>
        <v>0</v>
      </c>
      <c r="CB12" s="91">
        <f t="shared" si="6"/>
        <v>0</v>
      </c>
      <c r="CC12" s="92">
        <f t="shared" si="6"/>
        <v>100000</v>
      </c>
      <c r="CD12" s="325" t="b">
        <f>G12=G28</f>
        <v>1</v>
      </c>
    </row>
    <row r="13" spans="2:82">
      <c r="B13" s="57"/>
      <c r="C13" s="100" t="s">
        <v>39</v>
      </c>
      <c r="D13" s="101" t="s">
        <v>392</v>
      </c>
      <c r="E13" s="101"/>
      <c r="F13" s="102"/>
      <c r="G13" s="122">
        <f t="shared" si="2"/>
        <v>0</v>
      </c>
      <c r="H13" s="120">
        <f>+H12-SUM(H14:H15)</f>
        <v>0</v>
      </c>
      <c r="I13" s="13">
        <f t="shared" ref="I13:BT13" si="7">+I12-SUM(I14:I15)</f>
        <v>0</v>
      </c>
      <c r="J13" s="120">
        <f>+J12-SUM(J14:J15)</f>
        <v>0</v>
      </c>
      <c r="K13" s="12">
        <f t="shared" si="7"/>
        <v>0</v>
      </c>
      <c r="L13" s="12">
        <f t="shared" si="7"/>
        <v>0</v>
      </c>
      <c r="M13" s="12">
        <f t="shared" si="7"/>
        <v>0</v>
      </c>
      <c r="N13" s="12">
        <f t="shared" si="7"/>
        <v>0</v>
      </c>
      <c r="O13" s="12">
        <f t="shared" si="7"/>
        <v>0</v>
      </c>
      <c r="P13" s="12">
        <f t="shared" si="7"/>
        <v>0</v>
      </c>
      <c r="Q13" s="12">
        <f t="shared" si="7"/>
        <v>0</v>
      </c>
      <c r="R13" s="12">
        <f t="shared" si="7"/>
        <v>0</v>
      </c>
      <c r="S13" s="12">
        <f t="shared" si="7"/>
        <v>0</v>
      </c>
      <c r="T13" s="12">
        <f t="shared" si="7"/>
        <v>0</v>
      </c>
      <c r="U13" s="13">
        <f t="shared" si="7"/>
        <v>0</v>
      </c>
      <c r="V13" s="14">
        <f t="shared" si="7"/>
        <v>0</v>
      </c>
      <c r="W13" s="12">
        <f t="shared" si="7"/>
        <v>0</v>
      </c>
      <c r="X13" s="12">
        <f t="shared" si="7"/>
        <v>0</v>
      </c>
      <c r="Y13" s="12">
        <f t="shared" si="7"/>
        <v>0</v>
      </c>
      <c r="Z13" s="12">
        <f t="shared" si="7"/>
        <v>0</v>
      </c>
      <c r="AA13" s="12">
        <f t="shared" si="7"/>
        <v>0</v>
      </c>
      <c r="AB13" s="12">
        <f t="shared" si="7"/>
        <v>0</v>
      </c>
      <c r="AC13" s="12">
        <f t="shared" si="7"/>
        <v>0</v>
      </c>
      <c r="AD13" s="12">
        <f t="shared" si="7"/>
        <v>0</v>
      </c>
      <c r="AE13" s="12">
        <f t="shared" si="7"/>
        <v>0</v>
      </c>
      <c r="AF13" s="12">
        <f t="shared" si="7"/>
        <v>0</v>
      </c>
      <c r="AG13" s="13">
        <f t="shared" si="7"/>
        <v>0</v>
      </c>
      <c r="AH13" s="14">
        <f t="shared" si="7"/>
        <v>0</v>
      </c>
      <c r="AI13" s="12">
        <f t="shared" si="7"/>
        <v>0</v>
      </c>
      <c r="AJ13" s="12">
        <f t="shared" si="7"/>
        <v>0</v>
      </c>
      <c r="AK13" s="12">
        <f t="shared" si="7"/>
        <v>0</v>
      </c>
      <c r="AL13" s="12">
        <f t="shared" si="7"/>
        <v>0</v>
      </c>
      <c r="AM13" s="12">
        <f t="shared" si="7"/>
        <v>0</v>
      </c>
      <c r="AN13" s="12">
        <f t="shared" si="7"/>
        <v>0</v>
      </c>
      <c r="AO13" s="12">
        <f t="shared" si="7"/>
        <v>0</v>
      </c>
      <c r="AP13" s="12">
        <f t="shared" si="7"/>
        <v>0</v>
      </c>
      <c r="AQ13" s="12">
        <f t="shared" si="7"/>
        <v>0</v>
      </c>
      <c r="AR13" s="12">
        <f t="shared" si="7"/>
        <v>0</v>
      </c>
      <c r="AS13" s="13">
        <f t="shared" si="7"/>
        <v>0</v>
      </c>
      <c r="AT13" s="14">
        <f t="shared" si="7"/>
        <v>0</v>
      </c>
      <c r="AU13" s="12">
        <f t="shared" si="7"/>
        <v>0</v>
      </c>
      <c r="AV13" s="12">
        <f t="shared" si="7"/>
        <v>0</v>
      </c>
      <c r="AW13" s="12">
        <f t="shared" si="7"/>
        <v>0</v>
      </c>
      <c r="AX13" s="12">
        <f t="shared" si="7"/>
        <v>0</v>
      </c>
      <c r="AY13" s="12">
        <f t="shared" si="7"/>
        <v>0</v>
      </c>
      <c r="AZ13" s="12">
        <f t="shared" si="7"/>
        <v>0</v>
      </c>
      <c r="BA13" s="12">
        <f t="shared" si="7"/>
        <v>0</v>
      </c>
      <c r="BB13" s="12">
        <f t="shared" si="7"/>
        <v>0</v>
      </c>
      <c r="BC13" s="12">
        <f t="shared" si="7"/>
        <v>0</v>
      </c>
      <c r="BD13" s="12">
        <f t="shared" si="7"/>
        <v>0</v>
      </c>
      <c r="BE13" s="13">
        <f t="shared" si="7"/>
        <v>0</v>
      </c>
      <c r="BF13" s="14">
        <f t="shared" si="7"/>
        <v>0</v>
      </c>
      <c r="BG13" s="12">
        <f t="shared" si="7"/>
        <v>0</v>
      </c>
      <c r="BH13" s="12">
        <f t="shared" si="7"/>
        <v>0</v>
      </c>
      <c r="BI13" s="12">
        <f t="shared" si="7"/>
        <v>0</v>
      </c>
      <c r="BJ13" s="12">
        <f t="shared" si="7"/>
        <v>0</v>
      </c>
      <c r="BK13" s="12">
        <f t="shared" si="7"/>
        <v>0</v>
      </c>
      <c r="BL13" s="12">
        <f t="shared" si="7"/>
        <v>0</v>
      </c>
      <c r="BM13" s="12">
        <f t="shared" si="7"/>
        <v>0</v>
      </c>
      <c r="BN13" s="12">
        <f t="shared" si="7"/>
        <v>0</v>
      </c>
      <c r="BO13" s="12">
        <f t="shared" si="7"/>
        <v>0</v>
      </c>
      <c r="BP13" s="12">
        <f t="shared" si="7"/>
        <v>0</v>
      </c>
      <c r="BQ13" s="13">
        <f t="shared" si="7"/>
        <v>0</v>
      </c>
      <c r="BR13" s="14">
        <f t="shared" si="7"/>
        <v>0</v>
      </c>
      <c r="BS13" s="12">
        <f t="shared" si="7"/>
        <v>0</v>
      </c>
      <c r="BT13" s="12">
        <f t="shared" si="7"/>
        <v>0</v>
      </c>
      <c r="BU13" s="12">
        <f t="shared" ref="BU13:CC13" si="8">+BU12-SUM(BU14:BU15)</f>
        <v>0</v>
      </c>
      <c r="BV13" s="12">
        <f t="shared" si="8"/>
        <v>0</v>
      </c>
      <c r="BW13" s="12">
        <f t="shared" si="8"/>
        <v>0</v>
      </c>
      <c r="BX13" s="12">
        <f t="shared" si="8"/>
        <v>0</v>
      </c>
      <c r="BY13" s="12">
        <f t="shared" si="8"/>
        <v>0</v>
      </c>
      <c r="BZ13" s="12">
        <f t="shared" si="8"/>
        <v>0</v>
      </c>
      <c r="CA13" s="12">
        <f t="shared" si="8"/>
        <v>0</v>
      </c>
      <c r="CB13" s="12">
        <f t="shared" si="8"/>
        <v>0</v>
      </c>
      <c r="CC13" s="13">
        <f t="shared" si="8"/>
        <v>0</v>
      </c>
    </row>
    <row r="14" spans="2:82">
      <c r="B14" s="57"/>
      <c r="C14" s="100" t="s">
        <v>40</v>
      </c>
      <c r="D14" s="101" t="s">
        <v>392</v>
      </c>
      <c r="E14" s="101"/>
      <c r="F14" s="102"/>
      <c r="G14" s="152">
        <f t="shared" si="2"/>
        <v>500000</v>
      </c>
      <c r="H14" s="129">
        <f>H81</f>
        <v>0</v>
      </c>
      <c r="I14" s="18">
        <f t="shared" ref="I14:BT14" si="9">I81</f>
        <v>0</v>
      </c>
      <c r="J14" s="129">
        <f t="shared" si="9"/>
        <v>0</v>
      </c>
      <c r="K14" s="12">
        <f t="shared" si="9"/>
        <v>0</v>
      </c>
      <c r="L14" s="12">
        <f t="shared" si="9"/>
        <v>0</v>
      </c>
      <c r="M14" s="12">
        <f t="shared" si="9"/>
        <v>0</v>
      </c>
      <c r="N14" s="12">
        <f t="shared" si="9"/>
        <v>0</v>
      </c>
      <c r="O14" s="12">
        <f t="shared" si="9"/>
        <v>0</v>
      </c>
      <c r="P14" s="12">
        <f t="shared" si="9"/>
        <v>0</v>
      </c>
      <c r="Q14" s="12">
        <f t="shared" si="9"/>
        <v>0</v>
      </c>
      <c r="R14" s="12">
        <f t="shared" si="9"/>
        <v>0</v>
      </c>
      <c r="S14" s="12">
        <f t="shared" si="9"/>
        <v>0</v>
      </c>
      <c r="T14" s="12">
        <f t="shared" si="9"/>
        <v>0</v>
      </c>
      <c r="U14" s="18">
        <f t="shared" si="9"/>
        <v>0</v>
      </c>
      <c r="V14" s="119">
        <f t="shared" si="9"/>
        <v>0</v>
      </c>
      <c r="W14" s="12">
        <f t="shared" si="9"/>
        <v>0</v>
      </c>
      <c r="X14" s="12">
        <f t="shared" si="9"/>
        <v>0</v>
      </c>
      <c r="Y14" s="12">
        <f t="shared" si="9"/>
        <v>0</v>
      </c>
      <c r="Z14" s="12">
        <f t="shared" si="9"/>
        <v>0</v>
      </c>
      <c r="AA14" s="12">
        <f t="shared" si="9"/>
        <v>0</v>
      </c>
      <c r="AB14" s="12">
        <f t="shared" si="9"/>
        <v>0</v>
      </c>
      <c r="AC14" s="12">
        <f t="shared" si="9"/>
        <v>0</v>
      </c>
      <c r="AD14" s="12">
        <f t="shared" si="9"/>
        <v>0</v>
      </c>
      <c r="AE14" s="12">
        <f t="shared" si="9"/>
        <v>0</v>
      </c>
      <c r="AF14" s="12">
        <f t="shared" si="9"/>
        <v>0</v>
      </c>
      <c r="AG14" s="18">
        <f t="shared" si="9"/>
        <v>100000</v>
      </c>
      <c r="AH14" s="119">
        <f t="shared" si="9"/>
        <v>0</v>
      </c>
      <c r="AI14" s="12">
        <f t="shared" si="9"/>
        <v>0</v>
      </c>
      <c r="AJ14" s="12">
        <f t="shared" si="9"/>
        <v>0</v>
      </c>
      <c r="AK14" s="12">
        <f t="shared" si="9"/>
        <v>0</v>
      </c>
      <c r="AL14" s="12">
        <f t="shared" si="9"/>
        <v>0</v>
      </c>
      <c r="AM14" s="12">
        <f t="shared" si="9"/>
        <v>0</v>
      </c>
      <c r="AN14" s="12">
        <f t="shared" si="9"/>
        <v>0</v>
      </c>
      <c r="AO14" s="12">
        <f t="shared" si="9"/>
        <v>0</v>
      </c>
      <c r="AP14" s="12">
        <f t="shared" si="9"/>
        <v>0</v>
      </c>
      <c r="AQ14" s="12">
        <f t="shared" si="9"/>
        <v>0</v>
      </c>
      <c r="AR14" s="12">
        <f t="shared" si="9"/>
        <v>0</v>
      </c>
      <c r="AS14" s="18">
        <f t="shared" si="9"/>
        <v>100000</v>
      </c>
      <c r="AT14" s="119">
        <f t="shared" si="9"/>
        <v>0</v>
      </c>
      <c r="AU14" s="12">
        <f t="shared" si="9"/>
        <v>0</v>
      </c>
      <c r="AV14" s="12">
        <f t="shared" si="9"/>
        <v>0</v>
      </c>
      <c r="AW14" s="12">
        <f t="shared" si="9"/>
        <v>0</v>
      </c>
      <c r="AX14" s="12">
        <f t="shared" si="9"/>
        <v>0</v>
      </c>
      <c r="AY14" s="12">
        <f t="shared" si="9"/>
        <v>0</v>
      </c>
      <c r="AZ14" s="12">
        <f t="shared" si="9"/>
        <v>0</v>
      </c>
      <c r="BA14" s="12">
        <f t="shared" si="9"/>
        <v>0</v>
      </c>
      <c r="BB14" s="12">
        <f t="shared" si="9"/>
        <v>0</v>
      </c>
      <c r="BC14" s="12">
        <f t="shared" si="9"/>
        <v>0</v>
      </c>
      <c r="BD14" s="12">
        <f t="shared" si="9"/>
        <v>0</v>
      </c>
      <c r="BE14" s="18">
        <f t="shared" si="9"/>
        <v>100000</v>
      </c>
      <c r="BF14" s="119">
        <f t="shared" si="9"/>
        <v>0</v>
      </c>
      <c r="BG14" s="12">
        <f t="shared" si="9"/>
        <v>0</v>
      </c>
      <c r="BH14" s="12">
        <f t="shared" si="9"/>
        <v>0</v>
      </c>
      <c r="BI14" s="12">
        <f t="shared" si="9"/>
        <v>0</v>
      </c>
      <c r="BJ14" s="12">
        <f t="shared" si="9"/>
        <v>0</v>
      </c>
      <c r="BK14" s="12">
        <f t="shared" si="9"/>
        <v>0</v>
      </c>
      <c r="BL14" s="12">
        <f t="shared" si="9"/>
        <v>0</v>
      </c>
      <c r="BM14" s="12">
        <f t="shared" si="9"/>
        <v>0</v>
      </c>
      <c r="BN14" s="12">
        <f t="shared" si="9"/>
        <v>0</v>
      </c>
      <c r="BO14" s="12">
        <f t="shared" si="9"/>
        <v>0</v>
      </c>
      <c r="BP14" s="12">
        <f t="shared" si="9"/>
        <v>0</v>
      </c>
      <c r="BQ14" s="18">
        <f t="shared" si="9"/>
        <v>100000</v>
      </c>
      <c r="BR14" s="119">
        <f t="shared" si="9"/>
        <v>0</v>
      </c>
      <c r="BS14" s="12">
        <f t="shared" si="9"/>
        <v>0</v>
      </c>
      <c r="BT14" s="12">
        <f t="shared" si="9"/>
        <v>0</v>
      </c>
      <c r="BU14" s="12">
        <f t="shared" ref="BU14:CC14" si="10">BU81</f>
        <v>0</v>
      </c>
      <c r="BV14" s="12">
        <f t="shared" si="10"/>
        <v>0</v>
      </c>
      <c r="BW14" s="12">
        <f t="shared" si="10"/>
        <v>0</v>
      </c>
      <c r="BX14" s="12">
        <f t="shared" si="10"/>
        <v>0</v>
      </c>
      <c r="BY14" s="12">
        <f t="shared" si="10"/>
        <v>0</v>
      </c>
      <c r="BZ14" s="12">
        <f t="shared" si="10"/>
        <v>0</v>
      </c>
      <c r="CA14" s="12">
        <f t="shared" si="10"/>
        <v>0</v>
      </c>
      <c r="CB14" s="12">
        <f t="shared" si="10"/>
        <v>0</v>
      </c>
      <c r="CC14" s="18">
        <f t="shared" si="10"/>
        <v>100000</v>
      </c>
    </row>
    <row r="15" spans="2:82">
      <c r="B15" s="57"/>
      <c r="C15" s="100" t="s">
        <v>41</v>
      </c>
      <c r="D15" s="101" t="s">
        <v>392</v>
      </c>
      <c r="E15" s="101"/>
      <c r="F15" s="102"/>
      <c r="G15" s="166">
        <f t="shared" si="2"/>
        <v>0</v>
      </c>
      <c r="H15" s="126">
        <f t="shared" ref="H15:BS15" si="11">+SUM(H16:H19)</f>
        <v>0</v>
      </c>
      <c r="I15" s="87">
        <f t="shared" si="11"/>
        <v>0</v>
      </c>
      <c r="J15" s="126">
        <f>+SUM(J16:J19)</f>
        <v>0</v>
      </c>
      <c r="K15" s="86">
        <f t="shared" si="11"/>
        <v>0</v>
      </c>
      <c r="L15" s="86">
        <f t="shared" si="11"/>
        <v>0</v>
      </c>
      <c r="M15" s="86">
        <f t="shared" si="11"/>
        <v>0</v>
      </c>
      <c r="N15" s="86">
        <f t="shared" si="11"/>
        <v>0</v>
      </c>
      <c r="O15" s="86">
        <f t="shared" si="11"/>
        <v>0</v>
      </c>
      <c r="P15" s="86">
        <f t="shared" si="11"/>
        <v>0</v>
      </c>
      <c r="Q15" s="86">
        <f t="shared" si="11"/>
        <v>0</v>
      </c>
      <c r="R15" s="86">
        <f t="shared" si="11"/>
        <v>0</v>
      </c>
      <c r="S15" s="86">
        <f t="shared" si="11"/>
        <v>0</v>
      </c>
      <c r="T15" s="86">
        <f t="shared" si="11"/>
        <v>0</v>
      </c>
      <c r="U15" s="87">
        <f t="shared" si="11"/>
        <v>0</v>
      </c>
      <c r="V15" s="88">
        <f t="shared" si="11"/>
        <v>0</v>
      </c>
      <c r="W15" s="86">
        <f t="shared" si="11"/>
        <v>0</v>
      </c>
      <c r="X15" s="86">
        <f t="shared" si="11"/>
        <v>0</v>
      </c>
      <c r="Y15" s="86">
        <f t="shared" si="11"/>
        <v>0</v>
      </c>
      <c r="Z15" s="86">
        <f t="shared" si="11"/>
        <v>0</v>
      </c>
      <c r="AA15" s="86">
        <f t="shared" si="11"/>
        <v>0</v>
      </c>
      <c r="AB15" s="86">
        <f t="shared" si="11"/>
        <v>0</v>
      </c>
      <c r="AC15" s="86">
        <f t="shared" si="11"/>
        <v>0</v>
      </c>
      <c r="AD15" s="86">
        <f t="shared" si="11"/>
        <v>0</v>
      </c>
      <c r="AE15" s="86">
        <f t="shared" si="11"/>
        <v>0</v>
      </c>
      <c r="AF15" s="86">
        <f t="shared" si="11"/>
        <v>0</v>
      </c>
      <c r="AG15" s="87">
        <f t="shared" si="11"/>
        <v>0</v>
      </c>
      <c r="AH15" s="88">
        <f t="shared" si="11"/>
        <v>0</v>
      </c>
      <c r="AI15" s="86">
        <f t="shared" si="11"/>
        <v>0</v>
      </c>
      <c r="AJ15" s="86">
        <f t="shared" si="11"/>
        <v>0</v>
      </c>
      <c r="AK15" s="86">
        <f t="shared" si="11"/>
        <v>0</v>
      </c>
      <c r="AL15" s="86">
        <f t="shared" si="11"/>
        <v>0</v>
      </c>
      <c r="AM15" s="86">
        <f t="shared" si="11"/>
        <v>0</v>
      </c>
      <c r="AN15" s="86">
        <f t="shared" si="11"/>
        <v>0</v>
      </c>
      <c r="AO15" s="86">
        <f t="shared" si="11"/>
        <v>0</v>
      </c>
      <c r="AP15" s="86">
        <f t="shared" si="11"/>
        <v>0</v>
      </c>
      <c r="AQ15" s="86">
        <f t="shared" si="11"/>
        <v>0</v>
      </c>
      <c r="AR15" s="86">
        <f t="shared" si="11"/>
        <v>0</v>
      </c>
      <c r="AS15" s="87">
        <f t="shared" si="11"/>
        <v>0</v>
      </c>
      <c r="AT15" s="88">
        <f t="shared" si="11"/>
        <v>0</v>
      </c>
      <c r="AU15" s="86">
        <f t="shared" si="11"/>
        <v>0</v>
      </c>
      <c r="AV15" s="86">
        <f t="shared" si="11"/>
        <v>0</v>
      </c>
      <c r="AW15" s="86">
        <f t="shared" si="11"/>
        <v>0</v>
      </c>
      <c r="AX15" s="86">
        <f t="shared" si="11"/>
        <v>0</v>
      </c>
      <c r="AY15" s="86">
        <f t="shared" si="11"/>
        <v>0</v>
      </c>
      <c r="AZ15" s="86">
        <f t="shared" si="11"/>
        <v>0</v>
      </c>
      <c r="BA15" s="86">
        <f t="shared" si="11"/>
        <v>0</v>
      </c>
      <c r="BB15" s="86">
        <f t="shared" si="11"/>
        <v>0</v>
      </c>
      <c r="BC15" s="86">
        <f t="shared" si="11"/>
        <v>0</v>
      </c>
      <c r="BD15" s="86">
        <f t="shared" si="11"/>
        <v>0</v>
      </c>
      <c r="BE15" s="87">
        <f t="shared" si="11"/>
        <v>0</v>
      </c>
      <c r="BF15" s="88">
        <f t="shared" si="11"/>
        <v>0</v>
      </c>
      <c r="BG15" s="86">
        <f t="shared" si="11"/>
        <v>0</v>
      </c>
      <c r="BH15" s="86">
        <f t="shared" si="11"/>
        <v>0</v>
      </c>
      <c r="BI15" s="86">
        <f t="shared" si="11"/>
        <v>0</v>
      </c>
      <c r="BJ15" s="86">
        <f t="shared" si="11"/>
        <v>0</v>
      </c>
      <c r="BK15" s="86">
        <f t="shared" si="11"/>
        <v>0</v>
      </c>
      <c r="BL15" s="86">
        <f t="shared" si="11"/>
        <v>0</v>
      </c>
      <c r="BM15" s="86">
        <f t="shared" si="11"/>
        <v>0</v>
      </c>
      <c r="BN15" s="86">
        <f t="shared" si="11"/>
        <v>0</v>
      </c>
      <c r="BO15" s="86">
        <f t="shared" si="11"/>
        <v>0</v>
      </c>
      <c r="BP15" s="86">
        <f t="shared" si="11"/>
        <v>0</v>
      </c>
      <c r="BQ15" s="87">
        <f t="shared" si="11"/>
        <v>0</v>
      </c>
      <c r="BR15" s="88">
        <f t="shared" si="11"/>
        <v>0</v>
      </c>
      <c r="BS15" s="86">
        <f t="shared" si="11"/>
        <v>0</v>
      </c>
      <c r="BT15" s="86">
        <f t="shared" ref="BT15:CC15" si="12">+SUM(BT16:BT19)</f>
        <v>0</v>
      </c>
      <c r="BU15" s="86">
        <f t="shared" si="12"/>
        <v>0</v>
      </c>
      <c r="BV15" s="86">
        <f t="shared" si="12"/>
        <v>0</v>
      </c>
      <c r="BW15" s="86">
        <f t="shared" si="12"/>
        <v>0</v>
      </c>
      <c r="BX15" s="86">
        <f t="shared" si="12"/>
        <v>0</v>
      </c>
      <c r="BY15" s="86">
        <f t="shared" si="12"/>
        <v>0</v>
      </c>
      <c r="BZ15" s="86">
        <f t="shared" si="12"/>
        <v>0</v>
      </c>
      <c r="CA15" s="86">
        <f t="shared" si="12"/>
        <v>0</v>
      </c>
      <c r="CB15" s="86">
        <f t="shared" si="12"/>
        <v>0</v>
      </c>
      <c r="CC15" s="87">
        <f t="shared" si="12"/>
        <v>0</v>
      </c>
    </row>
    <row r="16" spans="2:82">
      <c r="B16" s="57"/>
      <c r="C16" s="67" t="s">
        <v>8</v>
      </c>
      <c r="D16" s="72" t="s">
        <v>53</v>
      </c>
      <c r="E16" s="69">
        <v>72</v>
      </c>
      <c r="F16" s="218"/>
      <c r="G16" s="122">
        <f t="shared" si="2"/>
        <v>0</v>
      </c>
      <c r="H16" s="120"/>
      <c r="I16" s="13"/>
      <c r="J16" s="299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1"/>
      <c r="V16" s="302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1"/>
      <c r="AH16" s="302"/>
      <c r="AI16" s="300"/>
      <c r="AJ16" s="300"/>
      <c r="AK16" s="300"/>
      <c r="AL16" s="300"/>
      <c r="AM16" s="300"/>
      <c r="AN16" s="300"/>
      <c r="AO16" s="300"/>
      <c r="AP16" s="300"/>
      <c r="AQ16" s="300"/>
      <c r="AR16" s="300"/>
      <c r="AS16" s="301"/>
      <c r="AT16" s="302"/>
      <c r="AU16" s="300"/>
      <c r="AV16" s="300"/>
      <c r="AW16" s="300"/>
      <c r="AX16" s="300"/>
      <c r="AY16" s="300"/>
      <c r="AZ16" s="300"/>
      <c r="BA16" s="300"/>
      <c r="BB16" s="300"/>
      <c r="BC16" s="300"/>
      <c r="BD16" s="300"/>
      <c r="BE16" s="301"/>
      <c r="BF16" s="302"/>
      <c r="BG16" s="300"/>
      <c r="BH16" s="300"/>
      <c r="BI16" s="300"/>
      <c r="BJ16" s="300"/>
      <c r="BK16" s="300"/>
      <c r="BL16" s="300"/>
      <c r="BM16" s="300"/>
      <c r="BN16" s="300"/>
      <c r="BO16" s="300"/>
      <c r="BP16" s="300"/>
      <c r="BQ16" s="301"/>
      <c r="BR16" s="302"/>
      <c r="BS16" s="300"/>
      <c r="BT16" s="300"/>
      <c r="BU16" s="300"/>
      <c r="BV16" s="300"/>
      <c r="BW16" s="300"/>
      <c r="BX16" s="300"/>
      <c r="BY16" s="300"/>
      <c r="BZ16" s="300"/>
      <c r="CA16" s="300"/>
      <c r="CB16" s="300"/>
      <c r="CC16" s="301"/>
    </row>
    <row r="17" spans="2:82">
      <c r="B17" s="57"/>
      <c r="C17" s="67" t="s">
        <v>9</v>
      </c>
      <c r="D17" s="72" t="s">
        <v>53</v>
      </c>
      <c r="E17" s="69">
        <v>72</v>
      </c>
      <c r="F17" s="218"/>
      <c r="G17" s="122">
        <f t="shared" si="2"/>
        <v>0</v>
      </c>
      <c r="H17" s="120"/>
      <c r="I17" s="13"/>
      <c r="J17" s="299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1"/>
      <c r="V17" s="302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1"/>
      <c r="AH17" s="302"/>
      <c r="AI17" s="300"/>
      <c r="AJ17" s="300"/>
      <c r="AK17" s="300"/>
      <c r="AL17" s="300"/>
      <c r="AM17" s="300"/>
      <c r="AN17" s="300"/>
      <c r="AO17" s="300"/>
      <c r="AP17" s="300"/>
      <c r="AQ17" s="300"/>
      <c r="AR17" s="300"/>
      <c r="AS17" s="301"/>
      <c r="AT17" s="302"/>
      <c r="AU17" s="300"/>
      <c r="AV17" s="300"/>
      <c r="AW17" s="300"/>
      <c r="AX17" s="300"/>
      <c r="AY17" s="300"/>
      <c r="AZ17" s="300"/>
      <c r="BA17" s="300"/>
      <c r="BB17" s="300"/>
      <c r="BC17" s="300"/>
      <c r="BD17" s="300"/>
      <c r="BE17" s="301"/>
      <c r="BF17" s="302"/>
      <c r="BG17" s="300"/>
      <c r="BH17" s="300"/>
      <c r="BI17" s="300"/>
      <c r="BJ17" s="300"/>
      <c r="BK17" s="300"/>
      <c r="BL17" s="300"/>
      <c r="BM17" s="300"/>
      <c r="BN17" s="300"/>
      <c r="BO17" s="300"/>
      <c r="BP17" s="300"/>
      <c r="BQ17" s="301"/>
      <c r="BR17" s="302"/>
      <c r="BS17" s="300"/>
      <c r="BT17" s="300"/>
      <c r="BU17" s="300"/>
      <c r="BV17" s="300"/>
      <c r="BW17" s="300"/>
      <c r="BX17" s="300"/>
      <c r="BY17" s="300"/>
      <c r="BZ17" s="300"/>
      <c r="CA17" s="300"/>
      <c r="CB17" s="300"/>
      <c r="CC17" s="301"/>
    </row>
    <row r="18" spans="2:82">
      <c r="B18" s="57"/>
      <c r="C18" s="67" t="s">
        <v>10</v>
      </c>
      <c r="D18" s="72" t="s">
        <v>53</v>
      </c>
      <c r="E18" s="69">
        <v>72</v>
      </c>
      <c r="F18" s="218"/>
      <c r="G18" s="122">
        <f t="shared" si="2"/>
        <v>0</v>
      </c>
      <c r="H18" s="120"/>
      <c r="I18" s="13"/>
      <c r="J18" s="299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1"/>
      <c r="V18" s="302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1"/>
      <c r="AH18" s="302"/>
      <c r="AI18" s="300"/>
      <c r="AJ18" s="300"/>
      <c r="AK18" s="300"/>
      <c r="AL18" s="300"/>
      <c r="AM18" s="300"/>
      <c r="AN18" s="300"/>
      <c r="AO18" s="300"/>
      <c r="AP18" s="300"/>
      <c r="AQ18" s="300"/>
      <c r="AR18" s="300"/>
      <c r="AS18" s="301"/>
      <c r="AT18" s="302"/>
      <c r="AU18" s="300"/>
      <c r="AV18" s="300"/>
      <c r="AW18" s="300"/>
      <c r="AX18" s="300"/>
      <c r="AY18" s="300"/>
      <c r="AZ18" s="300"/>
      <c r="BA18" s="300"/>
      <c r="BB18" s="300"/>
      <c r="BC18" s="300"/>
      <c r="BD18" s="300"/>
      <c r="BE18" s="301"/>
      <c r="BF18" s="302"/>
      <c r="BG18" s="300"/>
      <c r="BH18" s="300"/>
      <c r="BI18" s="300"/>
      <c r="BJ18" s="300"/>
      <c r="BK18" s="300"/>
      <c r="BL18" s="300"/>
      <c r="BM18" s="300"/>
      <c r="BN18" s="300"/>
      <c r="BO18" s="300"/>
      <c r="BP18" s="300"/>
      <c r="BQ18" s="301"/>
      <c r="BR18" s="302"/>
      <c r="BS18" s="300"/>
      <c r="BT18" s="300"/>
      <c r="BU18" s="300"/>
      <c r="BV18" s="300"/>
      <c r="BW18" s="300"/>
      <c r="BX18" s="300"/>
      <c r="BY18" s="300"/>
      <c r="BZ18" s="300"/>
      <c r="CA18" s="300"/>
      <c r="CB18" s="300"/>
      <c r="CC18" s="301"/>
    </row>
    <row r="19" spans="2:82">
      <c r="B19" s="57"/>
      <c r="C19" s="67" t="s">
        <v>11</v>
      </c>
      <c r="D19" s="72" t="s">
        <v>53</v>
      </c>
      <c r="E19" s="69">
        <v>72</v>
      </c>
      <c r="F19" s="218"/>
      <c r="G19" s="122">
        <f t="shared" si="2"/>
        <v>0</v>
      </c>
      <c r="H19" s="120"/>
      <c r="I19" s="13"/>
      <c r="J19" s="299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1"/>
      <c r="V19" s="302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1"/>
      <c r="AH19" s="302"/>
      <c r="AI19" s="300"/>
      <c r="AJ19" s="300"/>
      <c r="AK19" s="300"/>
      <c r="AL19" s="300"/>
      <c r="AM19" s="300"/>
      <c r="AN19" s="300"/>
      <c r="AO19" s="300"/>
      <c r="AP19" s="300"/>
      <c r="AQ19" s="300"/>
      <c r="AR19" s="300"/>
      <c r="AS19" s="301"/>
      <c r="AT19" s="302"/>
      <c r="AU19" s="300"/>
      <c r="AV19" s="300"/>
      <c r="AW19" s="300"/>
      <c r="AX19" s="300"/>
      <c r="AY19" s="300"/>
      <c r="AZ19" s="300"/>
      <c r="BA19" s="300"/>
      <c r="BB19" s="300"/>
      <c r="BC19" s="300"/>
      <c r="BD19" s="300"/>
      <c r="BE19" s="301"/>
      <c r="BF19" s="302"/>
      <c r="BG19" s="300"/>
      <c r="BH19" s="300"/>
      <c r="BI19" s="300"/>
      <c r="BJ19" s="300"/>
      <c r="BK19" s="300"/>
      <c r="BL19" s="300"/>
      <c r="BM19" s="300"/>
      <c r="BN19" s="300"/>
      <c r="BO19" s="300"/>
      <c r="BP19" s="300"/>
      <c r="BQ19" s="301"/>
      <c r="BR19" s="302"/>
      <c r="BS19" s="300"/>
      <c r="BT19" s="300"/>
      <c r="BU19" s="300"/>
      <c r="BV19" s="300"/>
      <c r="BW19" s="300"/>
      <c r="BX19" s="300"/>
      <c r="BY19" s="300"/>
      <c r="BZ19" s="300"/>
      <c r="CA19" s="300"/>
      <c r="CB19" s="300"/>
      <c r="CC19" s="301"/>
    </row>
    <row r="20" spans="2:82">
      <c r="B20" s="82"/>
      <c r="C20" s="112"/>
      <c r="D20" s="113"/>
      <c r="E20" s="113"/>
      <c r="F20" s="114"/>
      <c r="G20" s="213">
        <f>IF(SUM(G16:G19)=0,0,IF(AND((SUM(G16:G19)/G12)&gt;0.4,G81=0),0.4,(SUM(G16:G19)/G12)))</f>
        <v>0</v>
      </c>
      <c r="H20" s="127">
        <f t="shared" ref="H20:BS20" si="13">IF(SUM(H16:H19)=0,0,IF(AND((SUM(H16:H19)/H12)&gt;0.4,H81=0),0.4,(SUM(H16:H19)/H12)))</f>
        <v>0</v>
      </c>
      <c r="I20" s="84">
        <f t="shared" si="13"/>
        <v>0</v>
      </c>
      <c r="J20" s="127">
        <f t="shared" si="13"/>
        <v>0</v>
      </c>
      <c r="K20" s="83">
        <f t="shared" si="13"/>
        <v>0</v>
      </c>
      <c r="L20" s="83">
        <f t="shared" si="13"/>
        <v>0</v>
      </c>
      <c r="M20" s="83">
        <f t="shared" si="13"/>
        <v>0</v>
      </c>
      <c r="N20" s="83">
        <f t="shared" si="13"/>
        <v>0</v>
      </c>
      <c r="O20" s="83">
        <f t="shared" si="13"/>
        <v>0</v>
      </c>
      <c r="P20" s="83">
        <f t="shared" si="13"/>
        <v>0</v>
      </c>
      <c r="Q20" s="83">
        <f t="shared" si="13"/>
        <v>0</v>
      </c>
      <c r="R20" s="83">
        <f t="shared" si="13"/>
        <v>0</v>
      </c>
      <c r="S20" s="83">
        <f t="shared" si="13"/>
        <v>0</v>
      </c>
      <c r="T20" s="83">
        <f t="shared" si="13"/>
        <v>0</v>
      </c>
      <c r="U20" s="84">
        <f t="shared" si="13"/>
        <v>0</v>
      </c>
      <c r="V20" s="85">
        <f t="shared" si="13"/>
        <v>0</v>
      </c>
      <c r="W20" s="83">
        <f t="shared" si="13"/>
        <v>0</v>
      </c>
      <c r="X20" s="83">
        <f t="shared" si="13"/>
        <v>0</v>
      </c>
      <c r="Y20" s="83">
        <f t="shared" si="13"/>
        <v>0</v>
      </c>
      <c r="Z20" s="83">
        <f t="shared" si="13"/>
        <v>0</v>
      </c>
      <c r="AA20" s="83">
        <f t="shared" si="13"/>
        <v>0</v>
      </c>
      <c r="AB20" s="83">
        <f t="shared" si="13"/>
        <v>0</v>
      </c>
      <c r="AC20" s="83">
        <f t="shared" si="13"/>
        <v>0</v>
      </c>
      <c r="AD20" s="83">
        <f t="shared" si="13"/>
        <v>0</v>
      </c>
      <c r="AE20" s="83">
        <f t="shared" si="13"/>
        <v>0</v>
      </c>
      <c r="AF20" s="83">
        <f t="shared" si="13"/>
        <v>0</v>
      </c>
      <c r="AG20" s="84">
        <f t="shared" si="13"/>
        <v>0</v>
      </c>
      <c r="AH20" s="85">
        <f t="shared" si="13"/>
        <v>0</v>
      </c>
      <c r="AI20" s="83">
        <f t="shared" si="13"/>
        <v>0</v>
      </c>
      <c r="AJ20" s="83">
        <f t="shared" si="13"/>
        <v>0</v>
      </c>
      <c r="AK20" s="83">
        <f t="shared" si="13"/>
        <v>0</v>
      </c>
      <c r="AL20" s="83">
        <f t="shared" si="13"/>
        <v>0</v>
      </c>
      <c r="AM20" s="83">
        <f t="shared" si="13"/>
        <v>0</v>
      </c>
      <c r="AN20" s="83">
        <f t="shared" si="13"/>
        <v>0</v>
      </c>
      <c r="AO20" s="83">
        <f t="shared" si="13"/>
        <v>0</v>
      </c>
      <c r="AP20" s="83">
        <f t="shared" si="13"/>
        <v>0</v>
      </c>
      <c r="AQ20" s="83">
        <f t="shared" si="13"/>
        <v>0</v>
      </c>
      <c r="AR20" s="83">
        <f t="shared" si="13"/>
        <v>0</v>
      </c>
      <c r="AS20" s="84">
        <f t="shared" si="13"/>
        <v>0</v>
      </c>
      <c r="AT20" s="85">
        <f t="shared" si="13"/>
        <v>0</v>
      </c>
      <c r="AU20" s="83">
        <f t="shared" si="13"/>
        <v>0</v>
      </c>
      <c r="AV20" s="83">
        <f t="shared" si="13"/>
        <v>0</v>
      </c>
      <c r="AW20" s="83">
        <f t="shared" si="13"/>
        <v>0</v>
      </c>
      <c r="AX20" s="83">
        <f t="shared" si="13"/>
        <v>0</v>
      </c>
      <c r="AY20" s="83">
        <f t="shared" si="13"/>
        <v>0</v>
      </c>
      <c r="AZ20" s="83">
        <f t="shared" si="13"/>
        <v>0</v>
      </c>
      <c r="BA20" s="83">
        <f t="shared" si="13"/>
        <v>0</v>
      </c>
      <c r="BB20" s="83">
        <f t="shared" si="13"/>
        <v>0</v>
      </c>
      <c r="BC20" s="83">
        <f t="shared" si="13"/>
        <v>0</v>
      </c>
      <c r="BD20" s="83">
        <f t="shared" si="13"/>
        <v>0</v>
      </c>
      <c r="BE20" s="84">
        <f t="shared" si="13"/>
        <v>0</v>
      </c>
      <c r="BF20" s="85">
        <f t="shared" si="13"/>
        <v>0</v>
      </c>
      <c r="BG20" s="83">
        <f t="shared" si="13"/>
        <v>0</v>
      </c>
      <c r="BH20" s="83">
        <f t="shared" si="13"/>
        <v>0</v>
      </c>
      <c r="BI20" s="83">
        <f t="shared" si="13"/>
        <v>0</v>
      </c>
      <c r="BJ20" s="83">
        <f t="shared" si="13"/>
        <v>0</v>
      </c>
      <c r="BK20" s="83">
        <f t="shared" si="13"/>
        <v>0</v>
      </c>
      <c r="BL20" s="83">
        <f t="shared" si="13"/>
        <v>0</v>
      </c>
      <c r="BM20" s="83">
        <f t="shared" si="13"/>
        <v>0</v>
      </c>
      <c r="BN20" s="83">
        <f t="shared" si="13"/>
        <v>0</v>
      </c>
      <c r="BO20" s="83">
        <f t="shared" si="13"/>
        <v>0</v>
      </c>
      <c r="BP20" s="83">
        <f t="shared" si="13"/>
        <v>0</v>
      </c>
      <c r="BQ20" s="84">
        <f t="shared" si="13"/>
        <v>0</v>
      </c>
      <c r="BR20" s="85">
        <f t="shared" si="13"/>
        <v>0</v>
      </c>
      <c r="BS20" s="83">
        <f t="shared" si="13"/>
        <v>0</v>
      </c>
      <c r="BT20" s="83">
        <f t="shared" ref="BT20:CC20" si="14">IF(SUM(BT16:BT19)=0,0,IF(AND((SUM(BT16:BT19)/BT12)&gt;0.4,BT81=0),0.4,(SUM(BT16:BT19)/BT12)))</f>
        <v>0</v>
      </c>
      <c r="BU20" s="83">
        <f t="shared" si="14"/>
        <v>0</v>
      </c>
      <c r="BV20" s="83">
        <f t="shared" si="14"/>
        <v>0</v>
      </c>
      <c r="BW20" s="83">
        <f t="shared" si="14"/>
        <v>0</v>
      </c>
      <c r="BX20" s="83">
        <f t="shared" si="14"/>
        <v>0</v>
      </c>
      <c r="BY20" s="83">
        <f t="shared" si="14"/>
        <v>0</v>
      </c>
      <c r="BZ20" s="83">
        <f t="shared" si="14"/>
        <v>0</v>
      </c>
      <c r="CA20" s="83">
        <f t="shared" si="14"/>
        <v>0</v>
      </c>
      <c r="CB20" s="83">
        <f t="shared" si="14"/>
        <v>0</v>
      </c>
      <c r="CC20" s="84">
        <f t="shared" si="14"/>
        <v>0</v>
      </c>
    </row>
    <row r="21" spans="2:82">
      <c r="B21" s="81" t="s">
        <v>43</v>
      </c>
      <c r="C21" s="106" t="s">
        <v>44</v>
      </c>
      <c r="D21" s="107"/>
      <c r="E21" s="107"/>
      <c r="F21" s="108"/>
      <c r="G21" s="167">
        <f t="shared" ref="G21:G26" si="15">+SUM(H21:CC21)</f>
        <v>2200000</v>
      </c>
      <c r="H21" s="128">
        <f>+H85</f>
        <v>0</v>
      </c>
      <c r="I21" s="79">
        <f t="shared" ref="I21:BT21" si="16">+I85</f>
        <v>0</v>
      </c>
      <c r="J21" s="128">
        <f t="shared" si="16"/>
        <v>0</v>
      </c>
      <c r="K21" s="78">
        <f t="shared" si="16"/>
        <v>0</v>
      </c>
      <c r="L21" s="78">
        <f t="shared" si="16"/>
        <v>0</v>
      </c>
      <c r="M21" s="78">
        <f t="shared" si="16"/>
        <v>0</v>
      </c>
      <c r="N21" s="78">
        <f t="shared" si="16"/>
        <v>0</v>
      </c>
      <c r="O21" s="78">
        <f t="shared" si="16"/>
        <v>0</v>
      </c>
      <c r="P21" s="78">
        <f t="shared" si="16"/>
        <v>0</v>
      </c>
      <c r="Q21" s="78">
        <f t="shared" si="16"/>
        <v>0</v>
      </c>
      <c r="R21" s="78">
        <f t="shared" si="16"/>
        <v>0</v>
      </c>
      <c r="S21" s="78">
        <f t="shared" si="16"/>
        <v>0</v>
      </c>
      <c r="T21" s="78">
        <f t="shared" si="16"/>
        <v>0</v>
      </c>
      <c r="U21" s="79">
        <f t="shared" si="16"/>
        <v>0</v>
      </c>
      <c r="V21" s="118">
        <f t="shared" si="16"/>
        <v>0</v>
      </c>
      <c r="W21" s="78">
        <f t="shared" si="16"/>
        <v>0</v>
      </c>
      <c r="X21" s="78">
        <f t="shared" si="16"/>
        <v>0</v>
      </c>
      <c r="Y21" s="78">
        <f t="shared" si="16"/>
        <v>0</v>
      </c>
      <c r="Z21" s="78">
        <f t="shared" si="16"/>
        <v>0</v>
      </c>
      <c r="AA21" s="78">
        <f t="shared" si="16"/>
        <v>0</v>
      </c>
      <c r="AB21" s="78">
        <f t="shared" si="16"/>
        <v>0</v>
      </c>
      <c r="AC21" s="78">
        <f t="shared" si="16"/>
        <v>0</v>
      </c>
      <c r="AD21" s="78">
        <f t="shared" si="16"/>
        <v>0</v>
      </c>
      <c r="AE21" s="78">
        <f t="shared" si="16"/>
        <v>0</v>
      </c>
      <c r="AF21" s="78">
        <f t="shared" si="16"/>
        <v>0</v>
      </c>
      <c r="AG21" s="79">
        <f t="shared" si="16"/>
        <v>260000</v>
      </c>
      <c r="AH21" s="118">
        <f t="shared" si="16"/>
        <v>0</v>
      </c>
      <c r="AI21" s="78">
        <f t="shared" si="16"/>
        <v>0</v>
      </c>
      <c r="AJ21" s="78">
        <f t="shared" si="16"/>
        <v>0</v>
      </c>
      <c r="AK21" s="78">
        <f t="shared" si="16"/>
        <v>0</v>
      </c>
      <c r="AL21" s="78">
        <f t="shared" si="16"/>
        <v>0</v>
      </c>
      <c r="AM21" s="78">
        <f t="shared" si="16"/>
        <v>0</v>
      </c>
      <c r="AN21" s="78">
        <f t="shared" si="16"/>
        <v>0</v>
      </c>
      <c r="AO21" s="78">
        <f t="shared" si="16"/>
        <v>0</v>
      </c>
      <c r="AP21" s="78">
        <f t="shared" si="16"/>
        <v>0</v>
      </c>
      <c r="AQ21" s="78">
        <f t="shared" si="16"/>
        <v>0</v>
      </c>
      <c r="AR21" s="78">
        <f t="shared" si="16"/>
        <v>0</v>
      </c>
      <c r="AS21" s="79">
        <f t="shared" si="16"/>
        <v>260000</v>
      </c>
      <c r="AT21" s="118">
        <f t="shared" si="16"/>
        <v>0</v>
      </c>
      <c r="AU21" s="78">
        <f t="shared" si="16"/>
        <v>0</v>
      </c>
      <c r="AV21" s="78">
        <f t="shared" si="16"/>
        <v>0</v>
      </c>
      <c r="AW21" s="78">
        <f t="shared" si="16"/>
        <v>0</v>
      </c>
      <c r="AX21" s="78">
        <f t="shared" si="16"/>
        <v>0</v>
      </c>
      <c r="AY21" s="78">
        <f t="shared" si="16"/>
        <v>0</v>
      </c>
      <c r="AZ21" s="78">
        <f t="shared" si="16"/>
        <v>0</v>
      </c>
      <c r="BA21" s="78">
        <f t="shared" si="16"/>
        <v>0</v>
      </c>
      <c r="BB21" s="78">
        <f t="shared" si="16"/>
        <v>0</v>
      </c>
      <c r="BC21" s="78">
        <f t="shared" si="16"/>
        <v>0</v>
      </c>
      <c r="BD21" s="78">
        <f t="shared" si="16"/>
        <v>0</v>
      </c>
      <c r="BE21" s="79">
        <f t="shared" si="16"/>
        <v>460000</v>
      </c>
      <c r="BF21" s="118">
        <f t="shared" si="16"/>
        <v>0</v>
      </c>
      <c r="BG21" s="78">
        <f t="shared" si="16"/>
        <v>0</v>
      </c>
      <c r="BH21" s="78">
        <f t="shared" si="16"/>
        <v>0</v>
      </c>
      <c r="BI21" s="78">
        <f t="shared" si="16"/>
        <v>0</v>
      </c>
      <c r="BJ21" s="78">
        <f t="shared" si="16"/>
        <v>0</v>
      </c>
      <c r="BK21" s="78">
        <f t="shared" si="16"/>
        <v>0</v>
      </c>
      <c r="BL21" s="78">
        <f t="shared" si="16"/>
        <v>0</v>
      </c>
      <c r="BM21" s="78">
        <f t="shared" si="16"/>
        <v>0</v>
      </c>
      <c r="BN21" s="78">
        <f t="shared" si="16"/>
        <v>0</v>
      </c>
      <c r="BO21" s="78">
        <f t="shared" si="16"/>
        <v>0</v>
      </c>
      <c r="BP21" s="78">
        <f t="shared" si="16"/>
        <v>0</v>
      </c>
      <c r="BQ21" s="79">
        <f t="shared" si="16"/>
        <v>710000</v>
      </c>
      <c r="BR21" s="118">
        <f t="shared" si="16"/>
        <v>0</v>
      </c>
      <c r="BS21" s="78">
        <f t="shared" si="16"/>
        <v>0</v>
      </c>
      <c r="BT21" s="78">
        <f t="shared" si="16"/>
        <v>0</v>
      </c>
      <c r="BU21" s="78">
        <f t="shared" ref="BU21:CC21" si="17">+BU85</f>
        <v>0</v>
      </c>
      <c r="BV21" s="78">
        <f t="shared" si="17"/>
        <v>0</v>
      </c>
      <c r="BW21" s="78">
        <f t="shared" si="17"/>
        <v>0</v>
      </c>
      <c r="BX21" s="78">
        <f t="shared" si="17"/>
        <v>0</v>
      </c>
      <c r="BY21" s="78">
        <f t="shared" si="17"/>
        <v>0</v>
      </c>
      <c r="BZ21" s="78">
        <f t="shared" si="17"/>
        <v>0</v>
      </c>
      <c r="CA21" s="78">
        <f t="shared" si="17"/>
        <v>0</v>
      </c>
      <c r="CB21" s="78">
        <f t="shared" si="17"/>
        <v>0</v>
      </c>
      <c r="CC21" s="79">
        <f t="shared" si="17"/>
        <v>510000</v>
      </c>
      <c r="CD21" s="325" t="b">
        <f>G21=G85</f>
        <v>1</v>
      </c>
    </row>
    <row r="22" spans="2:82">
      <c r="B22" s="64"/>
      <c r="C22" s="100" t="s">
        <v>39</v>
      </c>
      <c r="D22" s="101"/>
      <c r="E22" s="101"/>
      <c r="F22" s="102"/>
      <c r="G22" s="122">
        <f t="shared" si="15"/>
        <v>0</v>
      </c>
      <c r="H22" s="120">
        <f>H21-H23</f>
        <v>0</v>
      </c>
      <c r="I22" s="13">
        <f t="shared" ref="I22:BT22" si="18">I21-I23</f>
        <v>0</v>
      </c>
      <c r="J22" s="120">
        <f t="shared" si="18"/>
        <v>0</v>
      </c>
      <c r="K22" s="12">
        <f t="shared" si="18"/>
        <v>0</v>
      </c>
      <c r="L22" s="12">
        <f t="shared" si="18"/>
        <v>0</v>
      </c>
      <c r="M22" s="12">
        <f t="shared" si="18"/>
        <v>0</v>
      </c>
      <c r="N22" s="12">
        <f t="shared" si="18"/>
        <v>0</v>
      </c>
      <c r="O22" s="12">
        <f t="shared" si="18"/>
        <v>0</v>
      </c>
      <c r="P22" s="12">
        <f t="shared" si="18"/>
        <v>0</v>
      </c>
      <c r="Q22" s="12">
        <f t="shared" si="18"/>
        <v>0</v>
      </c>
      <c r="R22" s="12">
        <f t="shared" si="18"/>
        <v>0</v>
      </c>
      <c r="S22" s="12">
        <f t="shared" si="18"/>
        <v>0</v>
      </c>
      <c r="T22" s="12">
        <f t="shared" si="18"/>
        <v>0</v>
      </c>
      <c r="U22" s="13">
        <f t="shared" si="18"/>
        <v>0</v>
      </c>
      <c r="V22" s="14">
        <f t="shared" si="18"/>
        <v>0</v>
      </c>
      <c r="W22" s="12">
        <f t="shared" si="18"/>
        <v>0</v>
      </c>
      <c r="X22" s="12">
        <f t="shared" si="18"/>
        <v>0</v>
      </c>
      <c r="Y22" s="12">
        <f t="shared" si="18"/>
        <v>0</v>
      </c>
      <c r="Z22" s="12">
        <f t="shared" si="18"/>
        <v>0</v>
      </c>
      <c r="AA22" s="12">
        <f t="shared" si="18"/>
        <v>0</v>
      </c>
      <c r="AB22" s="12">
        <f t="shared" si="18"/>
        <v>0</v>
      </c>
      <c r="AC22" s="12">
        <f t="shared" si="18"/>
        <v>0</v>
      </c>
      <c r="AD22" s="12">
        <f t="shared" si="18"/>
        <v>0</v>
      </c>
      <c r="AE22" s="12">
        <f t="shared" si="18"/>
        <v>0</v>
      </c>
      <c r="AF22" s="12">
        <f t="shared" si="18"/>
        <v>0</v>
      </c>
      <c r="AG22" s="13">
        <f t="shared" si="18"/>
        <v>0</v>
      </c>
      <c r="AH22" s="14">
        <f t="shared" si="18"/>
        <v>0</v>
      </c>
      <c r="AI22" s="12">
        <f t="shared" si="18"/>
        <v>0</v>
      </c>
      <c r="AJ22" s="12">
        <f t="shared" si="18"/>
        <v>0</v>
      </c>
      <c r="AK22" s="12">
        <f t="shared" si="18"/>
        <v>0</v>
      </c>
      <c r="AL22" s="12">
        <f t="shared" si="18"/>
        <v>0</v>
      </c>
      <c r="AM22" s="12">
        <f t="shared" si="18"/>
        <v>0</v>
      </c>
      <c r="AN22" s="12">
        <f t="shared" si="18"/>
        <v>0</v>
      </c>
      <c r="AO22" s="12">
        <f t="shared" si="18"/>
        <v>0</v>
      </c>
      <c r="AP22" s="12">
        <f t="shared" si="18"/>
        <v>0</v>
      </c>
      <c r="AQ22" s="12">
        <f t="shared" si="18"/>
        <v>0</v>
      </c>
      <c r="AR22" s="12">
        <f t="shared" si="18"/>
        <v>0</v>
      </c>
      <c r="AS22" s="13">
        <f t="shared" si="18"/>
        <v>0</v>
      </c>
      <c r="AT22" s="14">
        <f t="shared" si="18"/>
        <v>0</v>
      </c>
      <c r="AU22" s="12">
        <f t="shared" si="18"/>
        <v>0</v>
      </c>
      <c r="AV22" s="12">
        <f t="shared" si="18"/>
        <v>0</v>
      </c>
      <c r="AW22" s="12">
        <f t="shared" si="18"/>
        <v>0</v>
      </c>
      <c r="AX22" s="12">
        <f t="shared" si="18"/>
        <v>0</v>
      </c>
      <c r="AY22" s="12">
        <f t="shared" si="18"/>
        <v>0</v>
      </c>
      <c r="AZ22" s="12">
        <f t="shared" si="18"/>
        <v>0</v>
      </c>
      <c r="BA22" s="12">
        <f t="shared" si="18"/>
        <v>0</v>
      </c>
      <c r="BB22" s="12">
        <f t="shared" si="18"/>
        <v>0</v>
      </c>
      <c r="BC22" s="12">
        <f t="shared" si="18"/>
        <v>0</v>
      </c>
      <c r="BD22" s="12">
        <f t="shared" si="18"/>
        <v>0</v>
      </c>
      <c r="BE22" s="13">
        <f t="shared" si="18"/>
        <v>0</v>
      </c>
      <c r="BF22" s="14">
        <f t="shared" si="18"/>
        <v>0</v>
      </c>
      <c r="BG22" s="12">
        <f t="shared" si="18"/>
        <v>0</v>
      </c>
      <c r="BH22" s="12">
        <f t="shared" si="18"/>
        <v>0</v>
      </c>
      <c r="BI22" s="12">
        <f t="shared" si="18"/>
        <v>0</v>
      </c>
      <c r="BJ22" s="12">
        <f t="shared" si="18"/>
        <v>0</v>
      </c>
      <c r="BK22" s="12">
        <f t="shared" si="18"/>
        <v>0</v>
      </c>
      <c r="BL22" s="12">
        <f t="shared" si="18"/>
        <v>0</v>
      </c>
      <c r="BM22" s="12">
        <f t="shared" si="18"/>
        <v>0</v>
      </c>
      <c r="BN22" s="12">
        <f t="shared" si="18"/>
        <v>0</v>
      </c>
      <c r="BO22" s="12">
        <f t="shared" si="18"/>
        <v>0</v>
      </c>
      <c r="BP22" s="12">
        <f t="shared" si="18"/>
        <v>0</v>
      </c>
      <c r="BQ22" s="13">
        <f t="shared" si="18"/>
        <v>0</v>
      </c>
      <c r="BR22" s="14">
        <f t="shared" si="18"/>
        <v>0</v>
      </c>
      <c r="BS22" s="12">
        <f t="shared" si="18"/>
        <v>0</v>
      </c>
      <c r="BT22" s="12">
        <f t="shared" si="18"/>
        <v>0</v>
      </c>
      <c r="BU22" s="12">
        <f t="shared" ref="BU22:CC22" si="19">BU21-BU23</f>
        <v>0</v>
      </c>
      <c r="BV22" s="12">
        <f t="shared" si="19"/>
        <v>0</v>
      </c>
      <c r="BW22" s="12">
        <f t="shared" si="19"/>
        <v>0</v>
      </c>
      <c r="BX22" s="12">
        <f t="shared" si="19"/>
        <v>0</v>
      </c>
      <c r="BY22" s="12">
        <f t="shared" si="19"/>
        <v>0</v>
      </c>
      <c r="BZ22" s="12">
        <f t="shared" si="19"/>
        <v>0</v>
      </c>
      <c r="CA22" s="12">
        <f t="shared" si="19"/>
        <v>0</v>
      </c>
      <c r="CB22" s="12">
        <f t="shared" si="19"/>
        <v>0</v>
      </c>
      <c r="CC22" s="13">
        <f t="shared" si="19"/>
        <v>0</v>
      </c>
    </row>
    <row r="23" spans="2:82">
      <c r="B23" s="80"/>
      <c r="C23" s="109" t="s">
        <v>40</v>
      </c>
      <c r="D23" s="110"/>
      <c r="E23" s="110"/>
      <c r="F23" s="111"/>
      <c r="G23" s="153">
        <f t="shared" si="15"/>
        <v>2200000</v>
      </c>
      <c r="H23" s="154">
        <f>H166</f>
        <v>0</v>
      </c>
      <c r="I23" s="155">
        <f t="shared" ref="I23:BT23" si="20">I166</f>
        <v>0</v>
      </c>
      <c r="J23" s="154">
        <f t="shared" si="20"/>
        <v>0</v>
      </c>
      <c r="K23" s="77">
        <f t="shared" si="20"/>
        <v>0</v>
      </c>
      <c r="L23" s="77">
        <f t="shared" si="20"/>
        <v>0</v>
      </c>
      <c r="M23" s="77">
        <f t="shared" si="20"/>
        <v>0</v>
      </c>
      <c r="N23" s="77">
        <f t="shared" si="20"/>
        <v>0</v>
      </c>
      <c r="O23" s="77">
        <f t="shared" si="20"/>
        <v>0</v>
      </c>
      <c r="P23" s="77">
        <f t="shared" si="20"/>
        <v>0</v>
      </c>
      <c r="Q23" s="77">
        <f t="shared" si="20"/>
        <v>0</v>
      </c>
      <c r="R23" s="77">
        <f t="shared" si="20"/>
        <v>0</v>
      </c>
      <c r="S23" s="77">
        <f t="shared" si="20"/>
        <v>0</v>
      </c>
      <c r="T23" s="77">
        <f t="shared" si="20"/>
        <v>0</v>
      </c>
      <c r="U23" s="155">
        <f t="shared" si="20"/>
        <v>0</v>
      </c>
      <c r="V23" s="156">
        <f t="shared" si="20"/>
        <v>0</v>
      </c>
      <c r="W23" s="77">
        <f t="shared" si="20"/>
        <v>0</v>
      </c>
      <c r="X23" s="77">
        <f t="shared" si="20"/>
        <v>0</v>
      </c>
      <c r="Y23" s="77">
        <f t="shared" si="20"/>
        <v>0</v>
      </c>
      <c r="Z23" s="77">
        <f t="shared" si="20"/>
        <v>0</v>
      </c>
      <c r="AA23" s="77">
        <f t="shared" si="20"/>
        <v>0</v>
      </c>
      <c r="AB23" s="77">
        <f t="shared" si="20"/>
        <v>0</v>
      </c>
      <c r="AC23" s="77">
        <f t="shared" si="20"/>
        <v>0</v>
      </c>
      <c r="AD23" s="77">
        <f t="shared" si="20"/>
        <v>0</v>
      </c>
      <c r="AE23" s="77">
        <f t="shared" si="20"/>
        <v>0</v>
      </c>
      <c r="AF23" s="77">
        <f t="shared" si="20"/>
        <v>0</v>
      </c>
      <c r="AG23" s="155">
        <f t="shared" si="20"/>
        <v>260000</v>
      </c>
      <c r="AH23" s="156">
        <f t="shared" si="20"/>
        <v>0</v>
      </c>
      <c r="AI23" s="77">
        <f t="shared" si="20"/>
        <v>0</v>
      </c>
      <c r="AJ23" s="77">
        <f t="shared" si="20"/>
        <v>0</v>
      </c>
      <c r="AK23" s="77">
        <f t="shared" si="20"/>
        <v>0</v>
      </c>
      <c r="AL23" s="77">
        <f t="shared" si="20"/>
        <v>0</v>
      </c>
      <c r="AM23" s="77">
        <f t="shared" si="20"/>
        <v>0</v>
      </c>
      <c r="AN23" s="77">
        <f t="shared" si="20"/>
        <v>0</v>
      </c>
      <c r="AO23" s="77">
        <f t="shared" si="20"/>
        <v>0</v>
      </c>
      <c r="AP23" s="77">
        <f t="shared" si="20"/>
        <v>0</v>
      </c>
      <c r="AQ23" s="77">
        <f t="shared" si="20"/>
        <v>0</v>
      </c>
      <c r="AR23" s="77">
        <f t="shared" si="20"/>
        <v>0</v>
      </c>
      <c r="AS23" s="155">
        <f t="shared" si="20"/>
        <v>260000</v>
      </c>
      <c r="AT23" s="156">
        <f t="shared" si="20"/>
        <v>0</v>
      </c>
      <c r="AU23" s="77">
        <f t="shared" si="20"/>
        <v>0</v>
      </c>
      <c r="AV23" s="77">
        <f t="shared" si="20"/>
        <v>0</v>
      </c>
      <c r="AW23" s="77">
        <f t="shared" si="20"/>
        <v>0</v>
      </c>
      <c r="AX23" s="77">
        <f t="shared" si="20"/>
        <v>0</v>
      </c>
      <c r="AY23" s="77">
        <f t="shared" si="20"/>
        <v>0</v>
      </c>
      <c r="AZ23" s="77">
        <f t="shared" si="20"/>
        <v>0</v>
      </c>
      <c r="BA23" s="77">
        <f t="shared" si="20"/>
        <v>0</v>
      </c>
      <c r="BB23" s="77">
        <f t="shared" si="20"/>
        <v>0</v>
      </c>
      <c r="BC23" s="77">
        <f t="shared" si="20"/>
        <v>0</v>
      </c>
      <c r="BD23" s="77">
        <f t="shared" si="20"/>
        <v>0</v>
      </c>
      <c r="BE23" s="155">
        <f t="shared" si="20"/>
        <v>460000</v>
      </c>
      <c r="BF23" s="156">
        <f t="shared" si="20"/>
        <v>0</v>
      </c>
      <c r="BG23" s="77">
        <f t="shared" si="20"/>
        <v>0</v>
      </c>
      <c r="BH23" s="77">
        <f t="shared" si="20"/>
        <v>0</v>
      </c>
      <c r="BI23" s="77">
        <f t="shared" si="20"/>
        <v>0</v>
      </c>
      <c r="BJ23" s="77">
        <f t="shared" si="20"/>
        <v>0</v>
      </c>
      <c r="BK23" s="77">
        <f t="shared" si="20"/>
        <v>0</v>
      </c>
      <c r="BL23" s="77">
        <f t="shared" si="20"/>
        <v>0</v>
      </c>
      <c r="BM23" s="77">
        <f t="shared" si="20"/>
        <v>0</v>
      </c>
      <c r="BN23" s="77">
        <f t="shared" si="20"/>
        <v>0</v>
      </c>
      <c r="BO23" s="77">
        <f t="shared" si="20"/>
        <v>0</v>
      </c>
      <c r="BP23" s="77">
        <f t="shared" si="20"/>
        <v>0</v>
      </c>
      <c r="BQ23" s="155">
        <f t="shared" si="20"/>
        <v>710000</v>
      </c>
      <c r="BR23" s="156">
        <f t="shared" si="20"/>
        <v>0</v>
      </c>
      <c r="BS23" s="77">
        <f t="shared" si="20"/>
        <v>0</v>
      </c>
      <c r="BT23" s="77">
        <f t="shared" si="20"/>
        <v>0</v>
      </c>
      <c r="BU23" s="77">
        <f t="shared" ref="BU23:CC23" si="21">BU166</f>
        <v>0</v>
      </c>
      <c r="BV23" s="77">
        <f t="shared" si="21"/>
        <v>0</v>
      </c>
      <c r="BW23" s="77">
        <f t="shared" si="21"/>
        <v>0</v>
      </c>
      <c r="BX23" s="77">
        <f t="shared" si="21"/>
        <v>0</v>
      </c>
      <c r="BY23" s="77">
        <f t="shared" si="21"/>
        <v>0</v>
      </c>
      <c r="BZ23" s="77">
        <f t="shared" si="21"/>
        <v>0</v>
      </c>
      <c r="CA23" s="77">
        <f t="shared" si="21"/>
        <v>0</v>
      </c>
      <c r="CB23" s="77">
        <f t="shared" si="21"/>
        <v>0</v>
      </c>
      <c r="CC23" s="155">
        <f t="shared" si="21"/>
        <v>510000</v>
      </c>
    </row>
    <row r="24" spans="2:82">
      <c r="B24" s="81" t="s">
        <v>45</v>
      </c>
      <c r="C24" s="106" t="s">
        <v>46</v>
      </c>
      <c r="D24" s="107"/>
      <c r="E24" s="107"/>
      <c r="F24" s="108"/>
      <c r="G24" s="167">
        <f t="shared" si="15"/>
        <v>800000</v>
      </c>
      <c r="H24" s="128">
        <f>+H174</f>
        <v>0</v>
      </c>
      <c r="I24" s="79">
        <f t="shared" ref="I24:BT24" si="22">+I174</f>
        <v>0</v>
      </c>
      <c r="J24" s="128">
        <f t="shared" si="22"/>
        <v>0</v>
      </c>
      <c r="K24" s="78">
        <f t="shared" si="22"/>
        <v>0</v>
      </c>
      <c r="L24" s="78">
        <f t="shared" si="22"/>
        <v>0</v>
      </c>
      <c r="M24" s="78">
        <f t="shared" si="22"/>
        <v>0</v>
      </c>
      <c r="N24" s="78">
        <f t="shared" si="22"/>
        <v>0</v>
      </c>
      <c r="O24" s="78">
        <f t="shared" si="22"/>
        <v>0</v>
      </c>
      <c r="P24" s="78">
        <f t="shared" si="22"/>
        <v>0</v>
      </c>
      <c r="Q24" s="78">
        <f t="shared" si="22"/>
        <v>0</v>
      </c>
      <c r="R24" s="78">
        <f t="shared" si="22"/>
        <v>0</v>
      </c>
      <c r="S24" s="78">
        <f t="shared" si="22"/>
        <v>0</v>
      </c>
      <c r="T24" s="78">
        <f t="shared" si="22"/>
        <v>0</v>
      </c>
      <c r="U24" s="79">
        <f t="shared" si="22"/>
        <v>133333.35</v>
      </c>
      <c r="V24" s="118">
        <f t="shared" si="22"/>
        <v>0</v>
      </c>
      <c r="W24" s="78">
        <f t="shared" si="22"/>
        <v>0</v>
      </c>
      <c r="X24" s="78">
        <f t="shared" si="22"/>
        <v>0</v>
      </c>
      <c r="Y24" s="78">
        <f t="shared" si="22"/>
        <v>0</v>
      </c>
      <c r="Z24" s="78">
        <f t="shared" si="22"/>
        <v>0</v>
      </c>
      <c r="AA24" s="78">
        <f t="shared" si="22"/>
        <v>0</v>
      </c>
      <c r="AB24" s="78">
        <f t="shared" si="22"/>
        <v>0</v>
      </c>
      <c r="AC24" s="78">
        <f t="shared" si="22"/>
        <v>0</v>
      </c>
      <c r="AD24" s="78">
        <f t="shared" si="22"/>
        <v>0</v>
      </c>
      <c r="AE24" s="78">
        <f t="shared" si="22"/>
        <v>0</v>
      </c>
      <c r="AF24" s="78">
        <f t="shared" si="22"/>
        <v>0</v>
      </c>
      <c r="AG24" s="79">
        <f t="shared" si="22"/>
        <v>133333.35</v>
      </c>
      <c r="AH24" s="118">
        <f t="shared" si="22"/>
        <v>0</v>
      </c>
      <c r="AI24" s="78">
        <f t="shared" si="22"/>
        <v>0</v>
      </c>
      <c r="AJ24" s="78">
        <f t="shared" si="22"/>
        <v>0</v>
      </c>
      <c r="AK24" s="78">
        <f t="shared" si="22"/>
        <v>0</v>
      </c>
      <c r="AL24" s="78">
        <f t="shared" si="22"/>
        <v>0</v>
      </c>
      <c r="AM24" s="78">
        <f t="shared" si="22"/>
        <v>0</v>
      </c>
      <c r="AN24" s="78">
        <f t="shared" si="22"/>
        <v>0</v>
      </c>
      <c r="AO24" s="78">
        <f t="shared" si="22"/>
        <v>0</v>
      </c>
      <c r="AP24" s="78">
        <f t="shared" si="22"/>
        <v>0</v>
      </c>
      <c r="AQ24" s="78">
        <f t="shared" si="22"/>
        <v>0</v>
      </c>
      <c r="AR24" s="78">
        <f t="shared" si="22"/>
        <v>0</v>
      </c>
      <c r="AS24" s="79">
        <f t="shared" si="22"/>
        <v>133333.35</v>
      </c>
      <c r="AT24" s="118">
        <f t="shared" si="22"/>
        <v>0</v>
      </c>
      <c r="AU24" s="78">
        <f t="shared" si="22"/>
        <v>0</v>
      </c>
      <c r="AV24" s="78">
        <f t="shared" si="22"/>
        <v>0</v>
      </c>
      <c r="AW24" s="78">
        <f t="shared" si="22"/>
        <v>0</v>
      </c>
      <c r="AX24" s="78">
        <f t="shared" si="22"/>
        <v>0</v>
      </c>
      <c r="AY24" s="78">
        <f t="shared" si="22"/>
        <v>0</v>
      </c>
      <c r="AZ24" s="78">
        <f t="shared" si="22"/>
        <v>0</v>
      </c>
      <c r="BA24" s="78">
        <f t="shared" si="22"/>
        <v>0</v>
      </c>
      <c r="BB24" s="78">
        <f t="shared" si="22"/>
        <v>0</v>
      </c>
      <c r="BC24" s="78">
        <f t="shared" si="22"/>
        <v>0</v>
      </c>
      <c r="BD24" s="78">
        <f t="shared" si="22"/>
        <v>0</v>
      </c>
      <c r="BE24" s="79">
        <f t="shared" si="22"/>
        <v>133333.35</v>
      </c>
      <c r="BF24" s="118">
        <f t="shared" si="22"/>
        <v>0</v>
      </c>
      <c r="BG24" s="78">
        <f t="shared" si="22"/>
        <v>0</v>
      </c>
      <c r="BH24" s="78">
        <f t="shared" si="22"/>
        <v>0</v>
      </c>
      <c r="BI24" s="78">
        <f t="shared" si="22"/>
        <v>0</v>
      </c>
      <c r="BJ24" s="78">
        <f t="shared" si="22"/>
        <v>0</v>
      </c>
      <c r="BK24" s="78">
        <f t="shared" si="22"/>
        <v>0</v>
      </c>
      <c r="BL24" s="78">
        <f t="shared" si="22"/>
        <v>0</v>
      </c>
      <c r="BM24" s="78">
        <f t="shared" si="22"/>
        <v>0</v>
      </c>
      <c r="BN24" s="78">
        <f t="shared" si="22"/>
        <v>0</v>
      </c>
      <c r="BO24" s="78">
        <f t="shared" si="22"/>
        <v>0</v>
      </c>
      <c r="BP24" s="78">
        <f t="shared" si="22"/>
        <v>0</v>
      </c>
      <c r="BQ24" s="79">
        <f t="shared" si="22"/>
        <v>133333.35</v>
      </c>
      <c r="BR24" s="118">
        <f t="shared" si="22"/>
        <v>0</v>
      </c>
      <c r="BS24" s="78">
        <f t="shared" si="22"/>
        <v>0</v>
      </c>
      <c r="BT24" s="78">
        <f t="shared" si="22"/>
        <v>0</v>
      </c>
      <c r="BU24" s="78">
        <f t="shared" ref="BU24:CC24" si="23">+BU174</f>
        <v>0</v>
      </c>
      <c r="BV24" s="78">
        <f t="shared" si="23"/>
        <v>0</v>
      </c>
      <c r="BW24" s="78">
        <f t="shared" si="23"/>
        <v>0</v>
      </c>
      <c r="BX24" s="78">
        <f t="shared" si="23"/>
        <v>0</v>
      </c>
      <c r="BY24" s="78">
        <f t="shared" si="23"/>
        <v>0</v>
      </c>
      <c r="BZ24" s="78">
        <f t="shared" si="23"/>
        <v>0</v>
      </c>
      <c r="CA24" s="78">
        <f t="shared" si="23"/>
        <v>0</v>
      </c>
      <c r="CB24" s="78">
        <f t="shared" si="23"/>
        <v>0</v>
      </c>
      <c r="CC24" s="79">
        <f t="shared" si="23"/>
        <v>133333.25</v>
      </c>
      <c r="CD24" s="325" t="b">
        <f>G24=G174</f>
        <v>1</v>
      </c>
    </row>
    <row r="25" spans="2:82" ht="12.75" customHeight="1">
      <c r="B25" s="64"/>
      <c r="C25" s="100" t="s">
        <v>39</v>
      </c>
      <c r="D25" s="101"/>
      <c r="E25" s="101"/>
      <c r="F25" s="102"/>
      <c r="G25" s="122">
        <f t="shared" si="15"/>
        <v>0</v>
      </c>
      <c r="H25" s="120">
        <f>H24-H26</f>
        <v>0</v>
      </c>
      <c r="I25" s="13">
        <f t="shared" ref="I25:BT25" si="24">I24-I26</f>
        <v>0</v>
      </c>
      <c r="J25" s="120">
        <f t="shared" si="24"/>
        <v>0</v>
      </c>
      <c r="K25" s="12">
        <f t="shared" si="24"/>
        <v>0</v>
      </c>
      <c r="L25" s="12">
        <f t="shared" si="24"/>
        <v>0</v>
      </c>
      <c r="M25" s="12">
        <f t="shared" si="24"/>
        <v>0</v>
      </c>
      <c r="N25" s="12">
        <f t="shared" si="24"/>
        <v>0</v>
      </c>
      <c r="O25" s="12">
        <f t="shared" si="24"/>
        <v>0</v>
      </c>
      <c r="P25" s="12">
        <f t="shared" si="24"/>
        <v>0</v>
      </c>
      <c r="Q25" s="12">
        <f t="shared" si="24"/>
        <v>0</v>
      </c>
      <c r="R25" s="12">
        <f t="shared" si="24"/>
        <v>0</v>
      </c>
      <c r="S25" s="12">
        <f t="shared" si="24"/>
        <v>0</v>
      </c>
      <c r="T25" s="12">
        <f t="shared" si="24"/>
        <v>0</v>
      </c>
      <c r="U25" s="13">
        <f t="shared" si="24"/>
        <v>0</v>
      </c>
      <c r="V25" s="14">
        <f t="shared" si="24"/>
        <v>0</v>
      </c>
      <c r="W25" s="12">
        <f t="shared" si="24"/>
        <v>0</v>
      </c>
      <c r="X25" s="12">
        <f t="shared" si="24"/>
        <v>0</v>
      </c>
      <c r="Y25" s="12">
        <f t="shared" si="24"/>
        <v>0</v>
      </c>
      <c r="Z25" s="12">
        <f t="shared" si="24"/>
        <v>0</v>
      </c>
      <c r="AA25" s="12">
        <f t="shared" si="24"/>
        <v>0</v>
      </c>
      <c r="AB25" s="12">
        <f t="shared" si="24"/>
        <v>0</v>
      </c>
      <c r="AC25" s="12">
        <f t="shared" si="24"/>
        <v>0</v>
      </c>
      <c r="AD25" s="12">
        <f t="shared" si="24"/>
        <v>0</v>
      </c>
      <c r="AE25" s="12">
        <f t="shared" si="24"/>
        <v>0</v>
      </c>
      <c r="AF25" s="12">
        <f t="shared" si="24"/>
        <v>0</v>
      </c>
      <c r="AG25" s="13">
        <f t="shared" si="24"/>
        <v>0</v>
      </c>
      <c r="AH25" s="14">
        <f t="shared" si="24"/>
        <v>0</v>
      </c>
      <c r="AI25" s="12">
        <f t="shared" si="24"/>
        <v>0</v>
      </c>
      <c r="AJ25" s="12">
        <f t="shared" si="24"/>
        <v>0</v>
      </c>
      <c r="AK25" s="12">
        <f t="shared" si="24"/>
        <v>0</v>
      </c>
      <c r="AL25" s="12">
        <f t="shared" si="24"/>
        <v>0</v>
      </c>
      <c r="AM25" s="12">
        <f t="shared" si="24"/>
        <v>0</v>
      </c>
      <c r="AN25" s="12">
        <f t="shared" si="24"/>
        <v>0</v>
      </c>
      <c r="AO25" s="12">
        <f t="shared" si="24"/>
        <v>0</v>
      </c>
      <c r="AP25" s="12">
        <f t="shared" si="24"/>
        <v>0</v>
      </c>
      <c r="AQ25" s="12">
        <f t="shared" si="24"/>
        <v>0</v>
      </c>
      <c r="AR25" s="12">
        <f t="shared" si="24"/>
        <v>0</v>
      </c>
      <c r="AS25" s="13">
        <f t="shared" si="24"/>
        <v>0</v>
      </c>
      <c r="AT25" s="14">
        <f t="shared" si="24"/>
        <v>0</v>
      </c>
      <c r="AU25" s="12">
        <f t="shared" si="24"/>
        <v>0</v>
      </c>
      <c r="AV25" s="12">
        <f t="shared" si="24"/>
        <v>0</v>
      </c>
      <c r="AW25" s="12">
        <f t="shared" si="24"/>
        <v>0</v>
      </c>
      <c r="AX25" s="12">
        <f t="shared" si="24"/>
        <v>0</v>
      </c>
      <c r="AY25" s="12">
        <f t="shared" si="24"/>
        <v>0</v>
      </c>
      <c r="AZ25" s="12">
        <f t="shared" si="24"/>
        <v>0</v>
      </c>
      <c r="BA25" s="12">
        <f t="shared" si="24"/>
        <v>0</v>
      </c>
      <c r="BB25" s="12">
        <f t="shared" si="24"/>
        <v>0</v>
      </c>
      <c r="BC25" s="12">
        <f t="shared" si="24"/>
        <v>0</v>
      </c>
      <c r="BD25" s="12">
        <f t="shared" si="24"/>
        <v>0</v>
      </c>
      <c r="BE25" s="13">
        <f t="shared" si="24"/>
        <v>0</v>
      </c>
      <c r="BF25" s="14">
        <f t="shared" si="24"/>
        <v>0</v>
      </c>
      <c r="BG25" s="12">
        <f t="shared" si="24"/>
        <v>0</v>
      </c>
      <c r="BH25" s="12">
        <f t="shared" si="24"/>
        <v>0</v>
      </c>
      <c r="BI25" s="12">
        <f t="shared" si="24"/>
        <v>0</v>
      </c>
      <c r="BJ25" s="12">
        <f t="shared" si="24"/>
        <v>0</v>
      </c>
      <c r="BK25" s="12">
        <f t="shared" si="24"/>
        <v>0</v>
      </c>
      <c r="BL25" s="12">
        <f t="shared" si="24"/>
        <v>0</v>
      </c>
      <c r="BM25" s="12">
        <f t="shared" si="24"/>
        <v>0</v>
      </c>
      <c r="BN25" s="12">
        <f t="shared" si="24"/>
        <v>0</v>
      </c>
      <c r="BO25" s="12">
        <f t="shared" si="24"/>
        <v>0</v>
      </c>
      <c r="BP25" s="12">
        <f t="shared" si="24"/>
        <v>0</v>
      </c>
      <c r="BQ25" s="13">
        <f t="shared" si="24"/>
        <v>0</v>
      </c>
      <c r="BR25" s="14">
        <f t="shared" si="24"/>
        <v>0</v>
      </c>
      <c r="BS25" s="12">
        <f t="shared" si="24"/>
        <v>0</v>
      </c>
      <c r="BT25" s="12">
        <f t="shared" si="24"/>
        <v>0</v>
      </c>
      <c r="BU25" s="12">
        <f t="shared" ref="BU25:CC25" si="25">BU24-BU26</f>
        <v>0</v>
      </c>
      <c r="BV25" s="12">
        <f t="shared" si="25"/>
        <v>0</v>
      </c>
      <c r="BW25" s="12">
        <f t="shared" si="25"/>
        <v>0</v>
      </c>
      <c r="BX25" s="12">
        <f t="shared" si="25"/>
        <v>0</v>
      </c>
      <c r="BY25" s="12">
        <f t="shared" si="25"/>
        <v>0</v>
      </c>
      <c r="BZ25" s="12">
        <f t="shared" si="25"/>
        <v>0</v>
      </c>
      <c r="CA25" s="12">
        <f t="shared" si="25"/>
        <v>0</v>
      </c>
      <c r="CB25" s="12">
        <f t="shared" si="25"/>
        <v>0</v>
      </c>
      <c r="CC25" s="13">
        <f t="shared" si="25"/>
        <v>0</v>
      </c>
    </row>
    <row r="26" spans="2:82" ht="12.75" customHeight="1">
      <c r="B26" s="80"/>
      <c r="C26" s="109" t="s">
        <v>40</v>
      </c>
      <c r="D26" s="110"/>
      <c r="E26" s="110"/>
      <c r="F26" s="111"/>
      <c r="G26" s="212">
        <f t="shared" si="15"/>
        <v>800000</v>
      </c>
      <c r="H26" s="154">
        <f>SUM(H175,H177:H178,H191:H192,H198:H201,H203,H205)</f>
        <v>0</v>
      </c>
      <c r="I26" s="155">
        <f t="shared" ref="I26:BT26" si="26">SUM(I175,I177:I178,I191:I192,I198:I201,I203,I205)</f>
        <v>0</v>
      </c>
      <c r="J26" s="154">
        <f t="shared" si="26"/>
        <v>0</v>
      </c>
      <c r="K26" s="77">
        <f t="shared" si="26"/>
        <v>0</v>
      </c>
      <c r="L26" s="77">
        <f t="shared" si="26"/>
        <v>0</v>
      </c>
      <c r="M26" s="77">
        <f t="shared" si="26"/>
        <v>0</v>
      </c>
      <c r="N26" s="77">
        <f t="shared" si="26"/>
        <v>0</v>
      </c>
      <c r="O26" s="77">
        <f t="shared" si="26"/>
        <v>0</v>
      </c>
      <c r="P26" s="77">
        <f t="shared" si="26"/>
        <v>0</v>
      </c>
      <c r="Q26" s="77">
        <f t="shared" si="26"/>
        <v>0</v>
      </c>
      <c r="R26" s="77">
        <f t="shared" si="26"/>
        <v>0</v>
      </c>
      <c r="S26" s="77">
        <f t="shared" si="26"/>
        <v>0</v>
      </c>
      <c r="T26" s="77">
        <f t="shared" si="26"/>
        <v>0</v>
      </c>
      <c r="U26" s="155">
        <f t="shared" si="26"/>
        <v>133333.35</v>
      </c>
      <c r="V26" s="156">
        <f t="shared" si="26"/>
        <v>0</v>
      </c>
      <c r="W26" s="77">
        <f t="shared" si="26"/>
        <v>0</v>
      </c>
      <c r="X26" s="77">
        <f t="shared" si="26"/>
        <v>0</v>
      </c>
      <c r="Y26" s="77">
        <f t="shared" si="26"/>
        <v>0</v>
      </c>
      <c r="Z26" s="77">
        <f t="shared" si="26"/>
        <v>0</v>
      </c>
      <c r="AA26" s="77">
        <f t="shared" si="26"/>
        <v>0</v>
      </c>
      <c r="AB26" s="77">
        <f t="shared" si="26"/>
        <v>0</v>
      </c>
      <c r="AC26" s="77">
        <f t="shared" si="26"/>
        <v>0</v>
      </c>
      <c r="AD26" s="77">
        <f t="shared" si="26"/>
        <v>0</v>
      </c>
      <c r="AE26" s="77">
        <f t="shared" si="26"/>
        <v>0</v>
      </c>
      <c r="AF26" s="77">
        <f t="shared" si="26"/>
        <v>0</v>
      </c>
      <c r="AG26" s="155">
        <f t="shared" si="26"/>
        <v>133333.35</v>
      </c>
      <c r="AH26" s="156">
        <f t="shared" si="26"/>
        <v>0</v>
      </c>
      <c r="AI26" s="77">
        <f t="shared" si="26"/>
        <v>0</v>
      </c>
      <c r="AJ26" s="77">
        <f t="shared" si="26"/>
        <v>0</v>
      </c>
      <c r="AK26" s="77">
        <f t="shared" si="26"/>
        <v>0</v>
      </c>
      <c r="AL26" s="77">
        <f t="shared" si="26"/>
        <v>0</v>
      </c>
      <c r="AM26" s="77">
        <f t="shared" si="26"/>
        <v>0</v>
      </c>
      <c r="AN26" s="77">
        <f t="shared" si="26"/>
        <v>0</v>
      </c>
      <c r="AO26" s="77">
        <f t="shared" si="26"/>
        <v>0</v>
      </c>
      <c r="AP26" s="77">
        <f t="shared" si="26"/>
        <v>0</v>
      </c>
      <c r="AQ26" s="77">
        <f t="shared" si="26"/>
        <v>0</v>
      </c>
      <c r="AR26" s="77">
        <f t="shared" si="26"/>
        <v>0</v>
      </c>
      <c r="AS26" s="155">
        <f t="shared" si="26"/>
        <v>133333.35</v>
      </c>
      <c r="AT26" s="156">
        <f t="shared" si="26"/>
        <v>0</v>
      </c>
      <c r="AU26" s="77">
        <f t="shared" si="26"/>
        <v>0</v>
      </c>
      <c r="AV26" s="77">
        <f t="shared" si="26"/>
        <v>0</v>
      </c>
      <c r="AW26" s="77">
        <f t="shared" si="26"/>
        <v>0</v>
      </c>
      <c r="AX26" s="77">
        <f t="shared" si="26"/>
        <v>0</v>
      </c>
      <c r="AY26" s="77">
        <f t="shared" si="26"/>
        <v>0</v>
      </c>
      <c r="AZ26" s="77">
        <f t="shared" si="26"/>
        <v>0</v>
      </c>
      <c r="BA26" s="77">
        <f t="shared" si="26"/>
        <v>0</v>
      </c>
      <c r="BB26" s="77">
        <f t="shared" si="26"/>
        <v>0</v>
      </c>
      <c r="BC26" s="77">
        <f t="shared" si="26"/>
        <v>0</v>
      </c>
      <c r="BD26" s="77">
        <f t="shared" si="26"/>
        <v>0</v>
      </c>
      <c r="BE26" s="155">
        <f t="shared" si="26"/>
        <v>133333.35</v>
      </c>
      <c r="BF26" s="156">
        <f t="shared" si="26"/>
        <v>0</v>
      </c>
      <c r="BG26" s="77">
        <f t="shared" si="26"/>
        <v>0</v>
      </c>
      <c r="BH26" s="77">
        <f t="shared" si="26"/>
        <v>0</v>
      </c>
      <c r="BI26" s="77">
        <f t="shared" si="26"/>
        <v>0</v>
      </c>
      <c r="BJ26" s="77">
        <f t="shared" si="26"/>
        <v>0</v>
      </c>
      <c r="BK26" s="77">
        <f t="shared" si="26"/>
        <v>0</v>
      </c>
      <c r="BL26" s="77">
        <f t="shared" si="26"/>
        <v>0</v>
      </c>
      <c r="BM26" s="77">
        <f t="shared" si="26"/>
        <v>0</v>
      </c>
      <c r="BN26" s="77">
        <f t="shared" si="26"/>
        <v>0</v>
      </c>
      <c r="BO26" s="77">
        <f t="shared" si="26"/>
        <v>0</v>
      </c>
      <c r="BP26" s="77">
        <f t="shared" si="26"/>
        <v>0</v>
      </c>
      <c r="BQ26" s="155">
        <f t="shared" si="26"/>
        <v>133333.35</v>
      </c>
      <c r="BR26" s="156">
        <f t="shared" si="26"/>
        <v>0</v>
      </c>
      <c r="BS26" s="77">
        <f t="shared" si="26"/>
        <v>0</v>
      </c>
      <c r="BT26" s="77">
        <f t="shared" si="26"/>
        <v>0</v>
      </c>
      <c r="BU26" s="77">
        <f t="shared" ref="BU26:CC26" si="27">SUM(BU175,BU177:BU178,BU191:BU192,BU198:BU201,BU203,BU205)</f>
        <v>0</v>
      </c>
      <c r="BV26" s="77">
        <f t="shared" si="27"/>
        <v>0</v>
      </c>
      <c r="BW26" s="77">
        <f t="shared" si="27"/>
        <v>0</v>
      </c>
      <c r="BX26" s="77">
        <f t="shared" si="27"/>
        <v>0</v>
      </c>
      <c r="BY26" s="77">
        <f t="shared" si="27"/>
        <v>0</v>
      </c>
      <c r="BZ26" s="77">
        <f t="shared" si="27"/>
        <v>0</v>
      </c>
      <c r="CA26" s="77">
        <f t="shared" si="27"/>
        <v>0</v>
      </c>
      <c r="CB26" s="77">
        <f t="shared" si="27"/>
        <v>0</v>
      </c>
      <c r="CC26" s="155">
        <f t="shared" si="27"/>
        <v>133333.25</v>
      </c>
    </row>
    <row r="27" spans="2:82">
      <c r="B27" s="148"/>
      <c r="G27" s="132"/>
      <c r="H27" s="150"/>
      <c r="CC27" s="29"/>
    </row>
    <row r="28" spans="2:82">
      <c r="B28" s="53" t="s">
        <v>47</v>
      </c>
      <c r="C28" s="54" t="s">
        <v>48</v>
      </c>
      <c r="D28" s="70"/>
      <c r="E28" s="70"/>
      <c r="F28" s="228"/>
      <c r="G28" s="169">
        <f t="shared" ref="G28:BR28" si="28">+SUM(G29,G49,G57,G76,G79,G81)</f>
        <v>500000</v>
      </c>
      <c r="H28" s="123">
        <f t="shared" si="28"/>
        <v>0</v>
      </c>
      <c r="I28" s="20">
        <f t="shared" si="28"/>
        <v>0</v>
      </c>
      <c r="J28" s="123">
        <f t="shared" si="28"/>
        <v>0</v>
      </c>
      <c r="K28" s="19">
        <f t="shared" si="28"/>
        <v>0</v>
      </c>
      <c r="L28" s="19">
        <f t="shared" si="28"/>
        <v>0</v>
      </c>
      <c r="M28" s="19">
        <f t="shared" si="28"/>
        <v>0</v>
      </c>
      <c r="N28" s="19">
        <f t="shared" si="28"/>
        <v>0</v>
      </c>
      <c r="O28" s="19">
        <f t="shared" si="28"/>
        <v>0</v>
      </c>
      <c r="P28" s="19">
        <f t="shared" si="28"/>
        <v>0</v>
      </c>
      <c r="Q28" s="19">
        <f t="shared" si="28"/>
        <v>0</v>
      </c>
      <c r="R28" s="19">
        <f t="shared" si="28"/>
        <v>0</v>
      </c>
      <c r="S28" s="19">
        <f t="shared" si="28"/>
        <v>0</v>
      </c>
      <c r="T28" s="19">
        <f t="shared" si="28"/>
        <v>0</v>
      </c>
      <c r="U28" s="20">
        <f t="shared" si="28"/>
        <v>0</v>
      </c>
      <c r="V28" s="21">
        <f t="shared" si="28"/>
        <v>0</v>
      </c>
      <c r="W28" s="19">
        <f t="shared" si="28"/>
        <v>0</v>
      </c>
      <c r="X28" s="19">
        <f t="shared" si="28"/>
        <v>0</v>
      </c>
      <c r="Y28" s="19">
        <f t="shared" si="28"/>
        <v>0</v>
      </c>
      <c r="Z28" s="19">
        <f t="shared" si="28"/>
        <v>0</v>
      </c>
      <c r="AA28" s="19">
        <f t="shared" si="28"/>
        <v>0</v>
      </c>
      <c r="AB28" s="19">
        <f t="shared" si="28"/>
        <v>0</v>
      </c>
      <c r="AC28" s="19">
        <f t="shared" si="28"/>
        <v>0</v>
      </c>
      <c r="AD28" s="19">
        <f t="shared" si="28"/>
        <v>0</v>
      </c>
      <c r="AE28" s="19">
        <f t="shared" si="28"/>
        <v>0</v>
      </c>
      <c r="AF28" s="19">
        <f t="shared" si="28"/>
        <v>0</v>
      </c>
      <c r="AG28" s="20">
        <f t="shared" si="28"/>
        <v>100000</v>
      </c>
      <c r="AH28" s="21">
        <f t="shared" si="28"/>
        <v>0</v>
      </c>
      <c r="AI28" s="19">
        <f t="shared" si="28"/>
        <v>0</v>
      </c>
      <c r="AJ28" s="19">
        <f t="shared" si="28"/>
        <v>0</v>
      </c>
      <c r="AK28" s="19">
        <f t="shared" si="28"/>
        <v>0</v>
      </c>
      <c r="AL28" s="19">
        <f t="shared" si="28"/>
        <v>0</v>
      </c>
      <c r="AM28" s="19">
        <f t="shared" si="28"/>
        <v>0</v>
      </c>
      <c r="AN28" s="19">
        <f t="shared" si="28"/>
        <v>0</v>
      </c>
      <c r="AO28" s="19">
        <f t="shared" si="28"/>
        <v>0</v>
      </c>
      <c r="AP28" s="19">
        <f t="shared" si="28"/>
        <v>0</v>
      </c>
      <c r="AQ28" s="19">
        <f t="shared" si="28"/>
        <v>0</v>
      </c>
      <c r="AR28" s="19">
        <f t="shared" si="28"/>
        <v>0</v>
      </c>
      <c r="AS28" s="20">
        <f t="shared" si="28"/>
        <v>100000</v>
      </c>
      <c r="AT28" s="21">
        <f t="shared" si="28"/>
        <v>0</v>
      </c>
      <c r="AU28" s="19">
        <f t="shared" si="28"/>
        <v>0</v>
      </c>
      <c r="AV28" s="19">
        <f t="shared" si="28"/>
        <v>0</v>
      </c>
      <c r="AW28" s="19">
        <f t="shared" si="28"/>
        <v>0</v>
      </c>
      <c r="AX28" s="19">
        <f t="shared" si="28"/>
        <v>0</v>
      </c>
      <c r="AY28" s="19">
        <f t="shared" si="28"/>
        <v>0</v>
      </c>
      <c r="AZ28" s="19">
        <f t="shared" si="28"/>
        <v>0</v>
      </c>
      <c r="BA28" s="19">
        <f t="shared" si="28"/>
        <v>0</v>
      </c>
      <c r="BB28" s="19">
        <f t="shared" si="28"/>
        <v>0</v>
      </c>
      <c r="BC28" s="19">
        <f t="shared" si="28"/>
        <v>0</v>
      </c>
      <c r="BD28" s="19">
        <f t="shared" si="28"/>
        <v>0</v>
      </c>
      <c r="BE28" s="20">
        <f t="shared" si="28"/>
        <v>100000</v>
      </c>
      <c r="BF28" s="21">
        <f t="shared" si="28"/>
        <v>0</v>
      </c>
      <c r="BG28" s="19">
        <f t="shared" si="28"/>
        <v>0</v>
      </c>
      <c r="BH28" s="19">
        <f t="shared" si="28"/>
        <v>0</v>
      </c>
      <c r="BI28" s="19">
        <f t="shared" si="28"/>
        <v>0</v>
      </c>
      <c r="BJ28" s="19">
        <f t="shared" si="28"/>
        <v>0</v>
      </c>
      <c r="BK28" s="19">
        <f t="shared" si="28"/>
        <v>0</v>
      </c>
      <c r="BL28" s="19">
        <f t="shared" si="28"/>
        <v>0</v>
      </c>
      <c r="BM28" s="19">
        <f t="shared" si="28"/>
        <v>0</v>
      </c>
      <c r="BN28" s="19">
        <f t="shared" si="28"/>
        <v>0</v>
      </c>
      <c r="BO28" s="19">
        <f t="shared" si="28"/>
        <v>0</v>
      </c>
      <c r="BP28" s="19">
        <f t="shared" si="28"/>
        <v>0</v>
      </c>
      <c r="BQ28" s="20">
        <f t="shared" si="28"/>
        <v>100000</v>
      </c>
      <c r="BR28" s="21">
        <f t="shared" si="28"/>
        <v>0</v>
      </c>
      <c r="BS28" s="19">
        <f t="shared" ref="BS28:CC28" si="29">+SUM(BS29,BS49,BS57,BS76,BS79,BS81)</f>
        <v>0</v>
      </c>
      <c r="BT28" s="19">
        <f t="shared" si="29"/>
        <v>0</v>
      </c>
      <c r="BU28" s="19">
        <f t="shared" si="29"/>
        <v>0</v>
      </c>
      <c r="BV28" s="19">
        <f t="shared" si="29"/>
        <v>0</v>
      </c>
      <c r="BW28" s="19">
        <f t="shared" si="29"/>
        <v>0</v>
      </c>
      <c r="BX28" s="19">
        <f t="shared" si="29"/>
        <v>0</v>
      </c>
      <c r="BY28" s="19">
        <f t="shared" si="29"/>
        <v>0</v>
      </c>
      <c r="BZ28" s="19">
        <f t="shared" si="29"/>
        <v>0</v>
      </c>
      <c r="CA28" s="19">
        <f t="shared" si="29"/>
        <v>0</v>
      </c>
      <c r="CB28" s="19">
        <f t="shared" si="29"/>
        <v>0</v>
      </c>
      <c r="CC28" s="20">
        <f t="shared" si="29"/>
        <v>100000</v>
      </c>
    </row>
    <row r="29" spans="2:82">
      <c r="B29" s="55" t="s">
        <v>49</v>
      </c>
      <c r="C29" s="56" t="s">
        <v>50</v>
      </c>
      <c r="D29" s="71"/>
      <c r="E29" s="71"/>
      <c r="F29" s="229"/>
      <c r="G29" s="169">
        <f>SUM(G30:G48)</f>
        <v>0</v>
      </c>
      <c r="H29" s="123">
        <f>SUM(H30:H48)</f>
        <v>0</v>
      </c>
      <c r="I29" s="20">
        <f>SUM(I30:I48)</f>
        <v>0</v>
      </c>
      <c r="J29" s="123">
        <f>SUM(J30:J48)</f>
        <v>0</v>
      </c>
      <c r="K29" s="19">
        <f t="shared" ref="K29:BV29" si="30">SUM(K30:K48)</f>
        <v>0</v>
      </c>
      <c r="L29" s="19">
        <f t="shared" si="30"/>
        <v>0</v>
      </c>
      <c r="M29" s="19">
        <f t="shared" si="30"/>
        <v>0</v>
      </c>
      <c r="N29" s="19">
        <f t="shared" si="30"/>
        <v>0</v>
      </c>
      <c r="O29" s="19">
        <f t="shared" si="30"/>
        <v>0</v>
      </c>
      <c r="P29" s="19">
        <f t="shared" si="30"/>
        <v>0</v>
      </c>
      <c r="Q29" s="19">
        <f t="shared" si="30"/>
        <v>0</v>
      </c>
      <c r="R29" s="19">
        <f t="shared" si="30"/>
        <v>0</v>
      </c>
      <c r="S29" s="19">
        <f t="shared" si="30"/>
        <v>0</v>
      </c>
      <c r="T29" s="19">
        <f t="shared" si="30"/>
        <v>0</v>
      </c>
      <c r="U29" s="20">
        <f t="shared" si="30"/>
        <v>0</v>
      </c>
      <c r="V29" s="21">
        <f t="shared" si="30"/>
        <v>0</v>
      </c>
      <c r="W29" s="19">
        <f t="shared" si="30"/>
        <v>0</v>
      </c>
      <c r="X29" s="19">
        <f t="shared" si="30"/>
        <v>0</v>
      </c>
      <c r="Y29" s="19">
        <f t="shared" si="30"/>
        <v>0</v>
      </c>
      <c r="Z29" s="19">
        <f t="shared" si="30"/>
        <v>0</v>
      </c>
      <c r="AA29" s="19">
        <f t="shared" si="30"/>
        <v>0</v>
      </c>
      <c r="AB29" s="19">
        <f t="shared" si="30"/>
        <v>0</v>
      </c>
      <c r="AC29" s="19">
        <f t="shared" si="30"/>
        <v>0</v>
      </c>
      <c r="AD29" s="19">
        <f t="shared" si="30"/>
        <v>0</v>
      </c>
      <c r="AE29" s="19">
        <f t="shared" si="30"/>
        <v>0</v>
      </c>
      <c r="AF29" s="19">
        <f t="shared" si="30"/>
        <v>0</v>
      </c>
      <c r="AG29" s="20">
        <f t="shared" si="30"/>
        <v>0</v>
      </c>
      <c r="AH29" s="21">
        <f t="shared" si="30"/>
        <v>0</v>
      </c>
      <c r="AI29" s="19">
        <f t="shared" si="30"/>
        <v>0</v>
      </c>
      <c r="AJ29" s="19">
        <f t="shared" si="30"/>
        <v>0</v>
      </c>
      <c r="AK29" s="19">
        <f t="shared" si="30"/>
        <v>0</v>
      </c>
      <c r="AL29" s="19">
        <f t="shared" si="30"/>
        <v>0</v>
      </c>
      <c r="AM29" s="19">
        <f t="shared" si="30"/>
        <v>0</v>
      </c>
      <c r="AN29" s="19">
        <f t="shared" si="30"/>
        <v>0</v>
      </c>
      <c r="AO29" s="19">
        <f t="shared" si="30"/>
        <v>0</v>
      </c>
      <c r="AP29" s="19">
        <f t="shared" si="30"/>
        <v>0</v>
      </c>
      <c r="AQ29" s="19">
        <f t="shared" si="30"/>
        <v>0</v>
      </c>
      <c r="AR29" s="19">
        <f t="shared" si="30"/>
        <v>0</v>
      </c>
      <c r="AS29" s="20">
        <f t="shared" si="30"/>
        <v>0</v>
      </c>
      <c r="AT29" s="21">
        <f t="shared" si="30"/>
        <v>0</v>
      </c>
      <c r="AU29" s="19">
        <f t="shared" si="30"/>
        <v>0</v>
      </c>
      <c r="AV29" s="19">
        <f t="shared" si="30"/>
        <v>0</v>
      </c>
      <c r="AW29" s="19">
        <f t="shared" si="30"/>
        <v>0</v>
      </c>
      <c r="AX29" s="19">
        <f t="shared" si="30"/>
        <v>0</v>
      </c>
      <c r="AY29" s="19">
        <f t="shared" si="30"/>
        <v>0</v>
      </c>
      <c r="AZ29" s="19">
        <f t="shared" si="30"/>
        <v>0</v>
      </c>
      <c r="BA29" s="19">
        <f t="shared" si="30"/>
        <v>0</v>
      </c>
      <c r="BB29" s="19">
        <f t="shared" si="30"/>
        <v>0</v>
      </c>
      <c r="BC29" s="19">
        <f t="shared" si="30"/>
        <v>0</v>
      </c>
      <c r="BD29" s="19">
        <f t="shared" si="30"/>
        <v>0</v>
      </c>
      <c r="BE29" s="20">
        <f t="shared" si="30"/>
        <v>0</v>
      </c>
      <c r="BF29" s="21">
        <f t="shared" si="30"/>
        <v>0</v>
      </c>
      <c r="BG29" s="19">
        <f t="shared" si="30"/>
        <v>0</v>
      </c>
      <c r="BH29" s="19">
        <f t="shared" si="30"/>
        <v>0</v>
      </c>
      <c r="BI29" s="19">
        <f t="shared" si="30"/>
        <v>0</v>
      </c>
      <c r="BJ29" s="19">
        <f t="shared" si="30"/>
        <v>0</v>
      </c>
      <c r="BK29" s="19">
        <f t="shared" si="30"/>
        <v>0</v>
      </c>
      <c r="BL29" s="19">
        <f t="shared" si="30"/>
        <v>0</v>
      </c>
      <c r="BM29" s="19">
        <f t="shared" si="30"/>
        <v>0</v>
      </c>
      <c r="BN29" s="19">
        <f t="shared" si="30"/>
        <v>0</v>
      </c>
      <c r="BO29" s="19">
        <f t="shared" si="30"/>
        <v>0</v>
      </c>
      <c r="BP29" s="19">
        <f t="shared" si="30"/>
        <v>0</v>
      </c>
      <c r="BQ29" s="20">
        <f t="shared" si="30"/>
        <v>0</v>
      </c>
      <c r="BR29" s="21">
        <f t="shared" si="30"/>
        <v>0</v>
      </c>
      <c r="BS29" s="19">
        <f t="shared" si="30"/>
        <v>0</v>
      </c>
      <c r="BT29" s="19">
        <f t="shared" si="30"/>
        <v>0</v>
      </c>
      <c r="BU29" s="19">
        <f t="shared" si="30"/>
        <v>0</v>
      </c>
      <c r="BV29" s="19">
        <f t="shared" si="30"/>
        <v>0</v>
      </c>
      <c r="BW29" s="19">
        <f t="shared" ref="BW29:CC29" si="31">SUM(BW30:BW48)</f>
        <v>0</v>
      </c>
      <c r="BX29" s="19">
        <f t="shared" si="31"/>
        <v>0</v>
      </c>
      <c r="BY29" s="19">
        <f t="shared" si="31"/>
        <v>0</v>
      </c>
      <c r="BZ29" s="19">
        <f t="shared" si="31"/>
        <v>0</v>
      </c>
      <c r="CA29" s="19">
        <f t="shared" si="31"/>
        <v>0</v>
      </c>
      <c r="CB29" s="19">
        <f t="shared" si="31"/>
        <v>0</v>
      </c>
      <c r="CC29" s="20">
        <f t="shared" si="31"/>
        <v>0</v>
      </c>
    </row>
    <row r="30" spans="2:82">
      <c r="B30" s="57" t="s">
        <v>51</v>
      </c>
      <c r="C30" s="58" t="s">
        <v>52</v>
      </c>
      <c r="D30" s="72" t="s">
        <v>53</v>
      </c>
      <c r="E30" s="72">
        <v>72</v>
      </c>
      <c r="F30" s="230"/>
      <c r="G30" s="122">
        <f>+SUM(H30:CC30)</f>
        <v>0</v>
      </c>
      <c r="H30" s="231"/>
      <c r="I30" s="232"/>
      <c r="J30" s="299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1"/>
      <c r="V30" s="302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1"/>
      <c r="AH30" s="302"/>
      <c r="AI30" s="300"/>
      <c r="AJ30" s="300"/>
      <c r="AK30" s="300"/>
      <c r="AL30" s="300"/>
      <c r="AM30" s="300"/>
      <c r="AN30" s="300"/>
      <c r="AO30" s="300"/>
      <c r="AP30" s="300"/>
      <c r="AQ30" s="300"/>
      <c r="AR30" s="300"/>
      <c r="AS30" s="301"/>
      <c r="AT30" s="302"/>
      <c r="AU30" s="300"/>
      <c r="AV30" s="300"/>
      <c r="AW30" s="300"/>
      <c r="AX30" s="300"/>
      <c r="AY30" s="300"/>
      <c r="AZ30" s="300"/>
      <c r="BA30" s="300"/>
      <c r="BB30" s="300"/>
      <c r="BC30" s="300"/>
      <c r="BD30" s="300"/>
      <c r="BE30" s="301"/>
      <c r="BF30" s="302"/>
      <c r="BG30" s="300"/>
      <c r="BH30" s="300"/>
      <c r="BI30" s="300"/>
      <c r="BJ30" s="300"/>
      <c r="BK30" s="300"/>
      <c r="BL30" s="300"/>
      <c r="BM30" s="300"/>
      <c r="BN30" s="300"/>
      <c r="BO30" s="300"/>
      <c r="BP30" s="300"/>
      <c r="BQ30" s="301"/>
      <c r="BR30" s="302"/>
      <c r="BS30" s="300"/>
      <c r="BT30" s="300"/>
      <c r="BU30" s="300"/>
      <c r="BV30" s="300"/>
      <c r="BW30" s="300"/>
      <c r="BX30" s="300"/>
      <c r="BY30" s="300"/>
      <c r="BZ30" s="300"/>
      <c r="CA30" s="300"/>
      <c r="CB30" s="300"/>
      <c r="CC30" s="301"/>
    </row>
    <row r="31" spans="2:82">
      <c r="B31" s="57" t="s">
        <v>54</v>
      </c>
      <c r="C31" s="58" t="s">
        <v>55</v>
      </c>
      <c r="D31" s="72" t="s">
        <v>53</v>
      </c>
      <c r="E31" s="72">
        <v>72</v>
      </c>
      <c r="F31" s="230"/>
      <c r="G31" s="122">
        <f>+SUM(H31:CC31)</f>
        <v>0</v>
      </c>
      <c r="H31" s="231"/>
      <c r="I31" s="232"/>
      <c r="J31" s="299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1"/>
      <c r="V31" s="302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1"/>
      <c r="AH31" s="302"/>
      <c r="AI31" s="300"/>
      <c r="AJ31" s="300"/>
      <c r="AK31" s="300"/>
      <c r="AL31" s="300"/>
      <c r="AM31" s="300"/>
      <c r="AN31" s="300"/>
      <c r="AO31" s="300"/>
      <c r="AP31" s="300"/>
      <c r="AQ31" s="300"/>
      <c r="AR31" s="300"/>
      <c r="AS31" s="301"/>
      <c r="AT31" s="302"/>
      <c r="AU31" s="300"/>
      <c r="AV31" s="300"/>
      <c r="AW31" s="300"/>
      <c r="AX31" s="300"/>
      <c r="AY31" s="300"/>
      <c r="AZ31" s="300"/>
      <c r="BA31" s="300"/>
      <c r="BB31" s="300"/>
      <c r="BC31" s="300"/>
      <c r="BD31" s="300"/>
      <c r="BE31" s="301"/>
      <c r="BF31" s="302"/>
      <c r="BG31" s="300"/>
      <c r="BH31" s="300"/>
      <c r="BI31" s="300"/>
      <c r="BJ31" s="300"/>
      <c r="BK31" s="300"/>
      <c r="BL31" s="300"/>
      <c r="BM31" s="300"/>
      <c r="BN31" s="300"/>
      <c r="BO31" s="300"/>
      <c r="BP31" s="300"/>
      <c r="BQ31" s="301"/>
      <c r="BR31" s="302"/>
      <c r="BS31" s="300"/>
      <c r="BT31" s="300"/>
      <c r="BU31" s="300"/>
      <c r="BV31" s="300"/>
      <c r="BW31" s="300"/>
      <c r="BX31" s="300"/>
      <c r="BY31" s="300"/>
      <c r="BZ31" s="300"/>
      <c r="CA31" s="300"/>
      <c r="CB31" s="300"/>
      <c r="CC31" s="301"/>
    </row>
    <row r="32" spans="2:82">
      <c r="B32" s="57" t="s">
        <v>56</v>
      </c>
      <c r="C32" s="58" t="s">
        <v>57</v>
      </c>
      <c r="D32" s="72" t="s">
        <v>53</v>
      </c>
      <c r="E32" s="72">
        <v>72</v>
      </c>
      <c r="F32" s="230"/>
      <c r="G32" s="122">
        <f t="shared" ref="G32:G41" si="32">+SUM(H32:CC32)</f>
        <v>0</v>
      </c>
      <c r="H32" s="231"/>
      <c r="I32" s="232"/>
      <c r="J32" s="299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1"/>
      <c r="V32" s="302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1"/>
      <c r="AH32" s="302"/>
      <c r="AI32" s="300"/>
      <c r="AJ32" s="300"/>
      <c r="AK32" s="300"/>
      <c r="AL32" s="300"/>
      <c r="AM32" s="300"/>
      <c r="AN32" s="300"/>
      <c r="AO32" s="300"/>
      <c r="AP32" s="300"/>
      <c r="AQ32" s="300"/>
      <c r="AR32" s="300"/>
      <c r="AS32" s="301"/>
      <c r="AT32" s="302"/>
      <c r="AU32" s="300"/>
      <c r="AV32" s="300"/>
      <c r="AW32" s="300"/>
      <c r="AX32" s="300"/>
      <c r="AY32" s="300"/>
      <c r="AZ32" s="300"/>
      <c r="BA32" s="300"/>
      <c r="BB32" s="300"/>
      <c r="BC32" s="300"/>
      <c r="BD32" s="300"/>
      <c r="BE32" s="301"/>
      <c r="BF32" s="302"/>
      <c r="BG32" s="300"/>
      <c r="BH32" s="300"/>
      <c r="BI32" s="300"/>
      <c r="BJ32" s="300"/>
      <c r="BK32" s="300"/>
      <c r="BL32" s="300"/>
      <c r="BM32" s="300"/>
      <c r="BN32" s="300"/>
      <c r="BO32" s="300"/>
      <c r="BP32" s="300"/>
      <c r="BQ32" s="301"/>
      <c r="BR32" s="302"/>
      <c r="BS32" s="300"/>
      <c r="BT32" s="300"/>
      <c r="BU32" s="300"/>
      <c r="BV32" s="300"/>
      <c r="BW32" s="300"/>
      <c r="BX32" s="300"/>
      <c r="BY32" s="300"/>
      <c r="BZ32" s="300"/>
      <c r="CA32" s="300"/>
      <c r="CB32" s="300"/>
      <c r="CC32" s="301"/>
    </row>
    <row r="33" spans="1:81">
      <c r="B33" s="57" t="s">
        <v>58</v>
      </c>
      <c r="C33" s="58" t="s">
        <v>59</v>
      </c>
      <c r="D33" s="72" t="s">
        <v>53</v>
      </c>
      <c r="E33" s="72">
        <v>72</v>
      </c>
      <c r="F33" s="230"/>
      <c r="G33" s="122">
        <f t="shared" si="32"/>
        <v>0</v>
      </c>
      <c r="H33" s="231"/>
      <c r="I33" s="232"/>
      <c r="J33" s="299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1"/>
      <c r="V33" s="302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1"/>
      <c r="AH33" s="302"/>
      <c r="AI33" s="300"/>
      <c r="AJ33" s="300"/>
      <c r="AK33" s="300"/>
      <c r="AL33" s="300"/>
      <c r="AM33" s="300"/>
      <c r="AN33" s="300"/>
      <c r="AO33" s="300"/>
      <c r="AP33" s="300"/>
      <c r="AQ33" s="300"/>
      <c r="AR33" s="300"/>
      <c r="AS33" s="301"/>
      <c r="AT33" s="302"/>
      <c r="AU33" s="300"/>
      <c r="AV33" s="300"/>
      <c r="AW33" s="300"/>
      <c r="AX33" s="300"/>
      <c r="AY33" s="300"/>
      <c r="AZ33" s="300"/>
      <c r="BA33" s="300"/>
      <c r="BB33" s="300"/>
      <c r="BC33" s="300"/>
      <c r="BD33" s="300"/>
      <c r="BE33" s="301"/>
      <c r="BF33" s="302"/>
      <c r="BG33" s="300"/>
      <c r="BH33" s="300"/>
      <c r="BI33" s="300"/>
      <c r="BJ33" s="300"/>
      <c r="BK33" s="300"/>
      <c r="BL33" s="300"/>
      <c r="BM33" s="300"/>
      <c r="BN33" s="300"/>
      <c r="BO33" s="300"/>
      <c r="BP33" s="300"/>
      <c r="BQ33" s="301"/>
      <c r="BR33" s="302"/>
      <c r="BS33" s="300"/>
      <c r="BT33" s="300"/>
      <c r="BU33" s="300"/>
      <c r="BV33" s="300"/>
      <c r="BW33" s="300"/>
      <c r="BX33" s="300"/>
      <c r="BY33" s="300"/>
      <c r="BZ33" s="300"/>
      <c r="CA33" s="300"/>
      <c r="CB33" s="300"/>
      <c r="CC33" s="301"/>
    </row>
    <row r="34" spans="1:81">
      <c r="A34" s="189"/>
      <c r="B34" s="190" t="s">
        <v>60</v>
      </c>
      <c r="C34" s="191" t="s">
        <v>61</v>
      </c>
      <c r="D34" s="192" t="s">
        <v>53</v>
      </c>
      <c r="E34" s="192">
        <v>0</v>
      </c>
      <c r="F34" s="233"/>
      <c r="G34" s="234">
        <f t="shared" si="32"/>
        <v>0</v>
      </c>
      <c r="H34" s="231"/>
      <c r="I34" s="232"/>
      <c r="J34" s="235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7"/>
      <c r="V34" s="238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7"/>
      <c r="AH34" s="238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7"/>
      <c r="AT34" s="238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7"/>
      <c r="BF34" s="238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7"/>
      <c r="BR34" s="238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7"/>
    </row>
    <row r="35" spans="1:81">
      <c r="A35" s="189"/>
      <c r="B35" s="190" t="s">
        <v>62</v>
      </c>
      <c r="C35" s="191" t="s">
        <v>63</v>
      </c>
      <c r="D35" s="192" t="s">
        <v>53</v>
      </c>
      <c r="E35" s="192">
        <v>0</v>
      </c>
      <c r="F35" s="233"/>
      <c r="G35" s="234">
        <f t="shared" si="32"/>
        <v>0</v>
      </c>
      <c r="H35" s="231"/>
      <c r="I35" s="232"/>
      <c r="J35" s="235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7"/>
      <c r="V35" s="238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7"/>
      <c r="AH35" s="238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7"/>
      <c r="AT35" s="238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7"/>
      <c r="BF35" s="238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7"/>
      <c r="BR35" s="238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7"/>
    </row>
    <row r="36" spans="1:81">
      <c r="B36" s="57" t="s">
        <v>64</v>
      </c>
      <c r="C36" s="58" t="s">
        <v>65</v>
      </c>
      <c r="D36" s="72" t="s">
        <v>53</v>
      </c>
      <c r="E36" s="72">
        <v>72</v>
      </c>
      <c r="F36" s="230"/>
      <c r="G36" s="122">
        <f t="shared" si="32"/>
        <v>0</v>
      </c>
      <c r="H36" s="231"/>
      <c r="I36" s="232"/>
      <c r="J36" s="299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1"/>
      <c r="V36" s="302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1"/>
      <c r="AH36" s="302"/>
      <c r="AI36" s="300"/>
      <c r="AJ36" s="300"/>
      <c r="AK36" s="300"/>
      <c r="AL36" s="300"/>
      <c r="AM36" s="300"/>
      <c r="AN36" s="300"/>
      <c r="AO36" s="300"/>
      <c r="AP36" s="300"/>
      <c r="AQ36" s="300"/>
      <c r="AR36" s="300"/>
      <c r="AS36" s="301"/>
      <c r="AT36" s="302"/>
      <c r="AU36" s="300"/>
      <c r="AV36" s="300"/>
      <c r="AW36" s="300"/>
      <c r="AX36" s="300"/>
      <c r="AY36" s="300"/>
      <c r="AZ36" s="300"/>
      <c r="BA36" s="300"/>
      <c r="BB36" s="300"/>
      <c r="BC36" s="300"/>
      <c r="BD36" s="300"/>
      <c r="BE36" s="301"/>
      <c r="BF36" s="302"/>
      <c r="BG36" s="300"/>
      <c r="BH36" s="300"/>
      <c r="BI36" s="300"/>
      <c r="BJ36" s="300"/>
      <c r="BK36" s="300"/>
      <c r="BL36" s="300"/>
      <c r="BM36" s="300"/>
      <c r="BN36" s="300"/>
      <c r="BO36" s="300"/>
      <c r="BP36" s="300"/>
      <c r="BQ36" s="301"/>
      <c r="BR36" s="302"/>
      <c r="BS36" s="300"/>
      <c r="BT36" s="300"/>
      <c r="BU36" s="300"/>
      <c r="BV36" s="300"/>
      <c r="BW36" s="300"/>
      <c r="BX36" s="300"/>
      <c r="BY36" s="300"/>
      <c r="BZ36" s="300"/>
      <c r="CA36" s="300"/>
      <c r="CB36" s="300"/>
      <c r="CC36" s="301"/>
    </row>
    <row r="37" spans="1:81">
      <c r="B37" s="57" t="s">
        <v>66</v>
      </c>
      <c r="C37" s="58" t="s">
        <v>67</v>
      </c>
      <c r="D37" s="72" t="s">
        <v>53</v>
      </c>
      <c r="E37" s="72">
        <v>72</v>
      </c>
      <c r="F37" s="230"/>
      <c r="G37" s="122">
        <f t="shared" si="32"/>
        <v>0</v>
      </c>
      <c r="H37" s="231"/>
      <c r="I37" s="232"/>
      <c r="J37" s="299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1"/>
      <c r="V37" s="302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1"/>
      <c r="AH37" s="302"/>
      <c r="AI37" s="300"/>
      <c r="AJ37" s="300"/>
      <c r="AK37" s="300"/>
      <c r="AL37" s="300"/>
      <c r="AM37" s="300"/>
      <c r="AN37" s="300"/>
      <c r="AO37" s="300"/>
      <c r="AP37" s="300"/>
      <c r="AQ37" s="300"/>
      <c r="AR37" s="300"/>
      <c r="AS37" s="301"/>
      <c r="AT37" s="302"/>
      <c r="AU37" s="300"/>
      <c r="AV37" s="300"/>
      <c r="AW37" s="300"/>
      <c r="AX37" s="300"/>
      <c r="AY37" s="300"/>
      <c r="AZ37" s="300"/>
      <c r="BA37" s="300"/>
      <c r="BB37" s="300"/>
      <c r="BC37" s="300"/>
      <c r="BD37" s="300"/>
      <c r="BE37" s="301"/>
      <c r="BF37" s="302"/>
      <c r="BG37" s="300"/>
      <c r="BH37" s="300"/>
      <c r="BI37" s="300"/>
      <c r="BJ37" s="300"/>
      <c r="BK37" s="300"/>
      <c r="BL37" s="300"/>
      <c r="BM37" s="300"/>
      <c r="BN37" s="300"/>
      <c r="BO37" s="300"/>
      <c r="BP37" s="300"/>
      <c r="BQ37" s="301"/>
      <c r="BR37" s="302"/>
      <c r="BS37" s="300"/>
      <c r="BT37" s="300"/>
      <c r="BU37" s="300"/>
      <c r="BV37" s="300"/>
      <c r="BW37" s="300"/>
      <c r="BX37" s="300"/>
      <c r="BY37" s="300"/>
      <c r="BZ37" s="300"/>
      <c r="CA37" s="300"/>
      <c r="CB37" s="300"/>
      <c r="CC37" s="301"/>
    </row>
    <row r="38" spans="1:81">
      <c r="B38" s="57" t="s">
        <v>68</v>
      </c>
      <c r="C38" s="58" t="s">
        <v>69</v>
      </c>
      <c r="D38" s="72" t="s">
        <v>53</v>
      </c>
      <c r="E38" s="72">
        <v>72</v>
      </c>
      <c r="F38" s="230"/>
      <c r="G38" s="122">
        <f>+SUM(H38:CC38)</f>
        <v>0</v>
      </c>
      <c r="H38" s="231"/>
      <c r="I38" s="232"/>
      <c r="J38" s="299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1"/>
      <c r="V38" s="302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1"/>
      <c r="AH38" s="302"/>
      <c r="AI38" s="300"/>
      <c r="AJ38" s="300"/>
      <c r="AK38" s="300"/>
      <c r="AL38" s="300"/>
      <c r="AM38" s="300"/>
      <c r="AN38" s="300"/>
      <c r="AO38" s="300"/>
      <c r="AP38" s="300"/>
      <c r="AQ38" s="300"/>
      <c r="AR38" s="300"/>
      <c r="AS38" s="301"/>
      <c r="AT38" s="302"/>
      <c r="AU38" s="300"/>
      <c r="AV38" s="300"/>
      <c r="AW38" s="300"/>
      <c r="AX38" s="300"/>
      <c r="AY38" s="300"/>
      <c r="AZ38" s="300"/>
      <c r="BA38" s="300"/>
      <c r="BB38" s="300"/>
      <c r="BC38" s="300"/>
      <c r="BD38" s="300"/>
      <c r="BE38" s="301"/>
      <c r="BF38" s="302"/>
      <c r="BG38" s="300"/>
      <c r="BH38" s="300"/>
      <c r="BI38" s="300"/>
      <c r="BJ38" s="300"/>
      <c r="BK38" s="300"/>
      <c r="BL38" s="300"/>
      <c r="BM38" s="300"/>
      <c r="BN38" s="300"/>
      <c r="BO38" s="300"/>
      <c r="BP38" s="300"/>
      <c r="BQ38" s="301"/>
      <c r="BR38" s="302"/>
      <c r="BS38" s="300"/>
      <c r="BT38" s="300"/>
      <c r="BU38" s="300"/>
      <c r="BV38" s="300"/>
      <c r="BW38" s="300"/>
      <c r="BX38" s="300"/>
      <c r="BY38" s="300"/>
      <c r="BZ38" s="300"/>
      <c r="CA38" s="300"/>
      <c r="CB38" s="300"/>
      <c r="CC38" s="301"/>
    </row>
    <row r="39" spans="1:81">
      <c r="A39" s="189"/>
      <c r="B39" s="190" t="s">
        <v>70</v>
      </c>
      <c r="C39" s="191" t="s">
        <v>71</v>
      </c>
      <c r="D39" s="192" t="s">
        <v>53</v>
      </c>
      <c r="E39" s="192">
        <v>0</v>
      </c>
      <c r="F39" s="233"/>
      <c r="G39" s="234">
        <f t="shared" si="32"/>
        <v>0</v>
      </c>
      <c r="H39" s="231"/>
      <c r="I39" s="232"/>
      <c r="J39" s="235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7"/>
      <c r="V39" s="238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7"/>
      <c r="AH39" s="238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7"/>
      <c r="AT39" s="238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7"/>
      <c r="BF39" s="238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7"/>
      <c r="BR39" s="238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  <c r="CC39" s="237"/>
    </row>
    <row r="40" spans="1:81">
      <c r="A40" s="15">
        <v>6</v>
      </c>
      <c r="B40" s="57" t="s">
        <v>72</v>
      </c>
      <c r="C40" s="58" t="s">
        <v>73</v>
      </c>
      <c r="D40" s="72" t="s">
        <v>128</v>
      </c>
      <c r="E40" s="72">
        <v>1</v>
      </c>
      <c r="F40" s="303"/>
      <c r="G40" s="122">
        <f>+E40*F40</f>
        <v>0</v>
      </c>
      <c r="H40" s="231"/>
      <c r="I40" s="232"/>
      <c r="J40" s="235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7"/>
      <c r="V40" s="238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7"/>
      <c r="AH40" s="238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7"/>
      <c r="AT40" s="238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7"/>
      <c r="BF40" s="238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7"/>
      <c r="BR40" s="238"/>
      <c r="BS40" s="236"/>
      <c r="BT40" s="236"/>
      <c r="BU40" s="236"/>
      <c r="BV40" s="236"/>
      <c r="BW40" s="236"/>
      <c r="BX40" s="236"/>
      <c r="BY40" s="236"/>
      <c r="BZ40" s="236"/>
      <c r="CA40" s="236"/>
      <c r="CB40" s="236"/>
      <c r="CC40" s="237">
        <f t="shared" ref="CC40" si="33">G40-SUM(H40:CB40)</f>
        <v>0</v>
      </c>
    </row>
    <row r="41" spans="1:81">
      <c r="A41" s="189"/>
      <c r="B41" s="190" t="s">
        <v>74</v>
      </c>
      <c r="C41" s="191" t="s">
        <v>75</v>
      </c>
      <c r="D41" s="192" t="s">
        <v>53</v>
      </c>
      <c r="E41" s="192">
        <v>0</v>
      </c>
      <c r="F41" s="233"/>
      <c r="G41" s="234">
        <f t="shared" si="32"/>
        <v>0</v>
      </c>
      <c r="H41" s="231"/>
      <c r="I41" s="232"/>
      <c r="J41" s="235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7"/>
      <c r="V41" s="238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7"/>
      <c r="AH41" s="238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7"/>
      <c r="AT41" s="238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7"/>
      <c r="BF41" s="238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7"/>
      <c r="BR41" s="238"/>
      <c r="BS41" s="236"/>
      <c r="BT41" s="236"/>
      <c r="BU41" s="236"/>
      <c r="BV41" s="236"/>
      <c r="BW41" s="236"/>
      <c r="BX41" s="236"/>
      <c r="BY41" s="236"/>
      <c r="BZ41" s="236"/>
      <c r="CA41" s="236"/>
      <c r="CB41" s="236"/>
      <c r="CC41" s="237"/>
    </row>
    <row r="42" spans="1:81">
      <c r="B42" s="57" t="s">
        <v>76</v>
      </c>
      <c r="C42" s="58" t="s">
        <v>77</v>
      </c>
      <c r="D42" s="72" t="s">
        <v>53</v>
      </c>
      <c r="E42" s="72">
        <v>72</v>
      </c>
      <c r="F42" s="230"/>
      <c r="G42" s="122">
        <f>+SUM(H42:CC42)</f>
        <v>0</v>
      </c>
      <c r="H42" s="231"/>
      <c r="I42" s="232"/>
      <c r="J42" s="299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1"/>
      <c r="V42" s="302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1"/>
      <c r="AH42" s="302"/>
      <c r="AI42" s="300"/>
      <c r="AJ42" s="300"/>
      <c r="AK42" s="300"/>
      <c r="AL42" s="300"/>
      <c r="AM42" s="300"/>
      <c r="AN42" s="300"/>
      <c r="AO42" s="300"/>
      <c r="AP42" s="300"/>
      <c r="AQ42" s="300"/>
      <c r="AR42" s="300"/>
      <c r="AS42" s="301"/>
      <c r="AT42" s="302"/>
      <c r="AU42" s="300"/>
      <c r="AV42" s="300"/>
      <c r="AW42" s="300"/>
      <c r="AX42" s="300"/>
      <c r="AY42" s="300"/>
      <c r="AZ42" s="300"/>
      <c r="BA42" s="300"/>
      <c r="BB42" s="300"/>
      <c r="BC42" s="300"/>
      <c r="BD42" s="300"/>
      <c r="BE42" s="301"/>
      <c r="BF42" s="302"/>
      <c r="BG42" s="300"/>
      <c r="BH42" s="300"/>
      <c r="BI42" s="300"/>
      <c r="BJ42" s="300"/>
      <c r="BK42" s="300"/>
      <c r="BL42" s="300"/>
      <c r="BM42" s="300"/>
      <c r="BN42" s="300"/>
      <c r="BO42" s="300"/>
      <c r="BP42" s="300"/>
      <c r="BQ42" s="301"/>
      <c r="BR42" s="302"/>
      <c r="BS42" s="300"/>
      <c r="BT42" s="300"/>
      <c r="BU42" s="300"/>
      <c r="BV42" s="300"/>
      <c r="BW42" s="300"/>
      <c r="BX42" s="300"/>
      <c r="BY42" s="300"/>
      <c r="BZ42" s="300"/>
      <c r="CA42" s="300"/>
      <c r="CB42" s="300"/>
      <c r="CC42" s="301"/>
    </row>
    <row r="43" spans="1:81">
      <c r="B43" s="57" t="s">
        <v>78</v>
      </c>
      <c r="C43" s="58" t="s">
        <v>79</v>
      </c>
      <c r="D43" s="72" t="s">
        <v>53</v>
      </c>
      <c r="E43" s="72">
        <v>72</v>
      </c>
      <c r="F43" s="230"/>
      <c r="G43" s="122">
        <f t="shared" ref="G43:G48" si="34">+SUM(H43:CC43)</f>
        <v>0</v>
      </c>
      <c r="H43" s="231"/>
      <c r="I43" s="232"/>
      <c r="J43" s="299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1"/>
      <c r="V43" s="302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1"/>
      <c r="AH43" s="302"/>
      <c r="AI43" s="300"/>
      <c r="AJ43" s="300"/>
      <c r="AK43" s="300"/>
      <c r="AL43" s="300"/>
      <c r="AM43" s="300"/>
      <c r="AN43" s="300"/>
      <c r="AO43" s="300"/>
      <c r="AP43" s="300"/>
      <c r="AQ43" s="300"/>
      <c r="AR43" s="300"/>
      <c r="AS43" s="301"/>
      <c r="AT43" s="302"/>
      <c r="AU43" s="300"/>
      <c r="AV43" s="300"/>
      <c r="AW43" s="300"/>
      <c r="AX43" s="300"/>
      <c r="AY43" s="300"/>
      <c r="AZ43" s="300"/>
      <c r="BA43" s="300"/>
      <c r="BB43" s="300"/>
      <c r="BC43" s="300"/>
      <c r="BD43" s="300"/>
      <c r="BE43" s="301"/>
      <c r="BF43" s="302"/>
      <c r="BG43" s="300"/>
      <c r="BH43" s="300"/>
      <c r="BI43" s="300"/>
      <c r="BJ43" s="300"/>
      <c r="BK43" s="300"/>
      <c r="BL43" s="300"/>
      <c r="BM43" s="300"/>
      <c r="BN43" s="300"/>
      <c r="BO43" s="300"/>
      <c r="BP43" s="300"/>
      <c r="BQ43" s="301"/>
      <c r="BR43" s="302"/>
      <c r="BS43" s="300"/>
      <c r="BT43" s="300"/>
      <c r="BU43" s="300"/>
      <c r="BV43" s="300"/>
      <c r="BW43" s="300"/>
      <c r="BX43" s="300"/>
      <c r="BY43" s="300"/>
      <c r="BZ43" s="300"/>
      <c r="CA43" s="300"/>
      <c r="CB43" s="300"/>
      <c r="CC43" s="301"/>
    </row>
    <row r="44" spans="1:81">
      <c r="B44" s="57" t="s">
        <v>80</v>
      </c>
      <c r="C44" s="58" t="s">
        <v>81</v>
      </c>
      <c r="D44" s="72" t="s">
        <v>53</v>
      </c>
      <c r="E44" s="72">
        <v>72</v>
      </c>
      <c r="F44" s="230"/>
      <c r="G44" s="122">
        <f t="shared" si="34"/>
        <v>0</v>
      </c>
      <c r="H44" s="231"/>
      <c r="I44" s="232"/>
      <c r="J44" s="299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1"/>
      <c r="V44" s="302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1"/>
      <c r="AH44" s="302"/>
      <c r="AI44" s="300"/>
      <c r="AJ44" s="300"/>
      <c r="AK44" s="300"/>
      <c r="AL44" s="300"/>
      <c r="AM44" s="300"/>
      <c r="AN44" s="300"/>
      <c r="AO44" s="300"/>
      <c r="AP44" s="300"/>
      <c r="AQ44" s="300"/>
      <c r="AR44" s="300"/>
      <c r="AS44" s="301"/>
      <c r="AT44" s="302"/>
      <c r="AU44" s="300"/>
      <c r="AV44" s="300"/>
      <c r="AW44" s="300"/>
      <c r="AX44" s="300"/>
      <c r="AY44" s="300"/>
      <c r="AZ44" s="300"/>
      <c r="BA44" s="300"/>
      <c r="BB44" s="300"/>
      <c r="BC44" s="300"/>
      <c r="BD44" s="300"/>
      <c r="BE44" s="301"/>
      <c r="BF44" s="302"/>
      <c r="BG44" s="300"/>
      <c r="BH44" s="300"/>
      <c r="BI44" s="300"/>
      <c r="BJ44" s="300"/>
      <c r="BK44" s="300"/>
      <c r="BL44" s="300"/>
      <c r="BM44" s="300"/>
      <c r="BN44" s="300"/>
      <c r="BO44" s="300"/>
      <c r="BP44" s="300"/>
      <c r="BQ44" s="301"/>
      <c r="BR44" s="302"/>
      <c r="BS44" s="300"/>
      <c r="BT44" s="300"/>
      <c r="BU44" s="300"/>
      <c r="BV44" s="300"/>
      <c r="BW44" s="300"/>
      <c r="BX44" s="300"/>
      <c r="BY44" s="300"/>
      <c r="BZ44" s="300"/>
      <c r="CA44" s="300"/>
      <c r="CB44" s="300"/>
      <c r="CC44" s="301"/>
    </row>
    <row r="45" spans="1:81">
      <c r="A45" s="189"/>
      <c r="B45" s="190" t="s">
        <v>82</v>
      </c>
      <c r="C45" s="191" t="s">
        <v>83</v>
      </c>
      <c r="D45" s="192" t="s">
        <v>53</v>
      </c>
      <c r="E45" s="192">
        <v>0</v>
      </c>
      <c r="F45" s="233"/>
      <c r="G45" s="234">
        <f t="shared" si="34"/>
        <v>0</v>
      </c>
      <c r="H45" s="231"/>
      <c r="I45" s="232"/>
      <c r="J45" s="235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7"/>
      <c r="V45" s="238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7"/>
      <c r="AH45" s="238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7"/>
      <c r="AT45" s="238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7"/>
      <c r="BF45" s="238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7"/>
      <c r="BR45" s="238"/>
      <c r="BS45" s="236"/>
      <c r="BT45" s="236"/>
      <c r="BU45" s="236"/>
      <c r="BV45" s="236"/>
      <c r="BW45" s="236"/>
      <c r="BX45" s="236"/>
      <c r="BY45" s="236"/>
      <c r="BZ45" s="236"/>
      <c r="CA45" s="236"/>
      <c r="CB45" s="236"/>
      <c r="CC45" s="237"/>
    </row>
    <row r="46" spans="1:81">
      <c r="A46" s="189"/>
      <c r="B46" s="190" t="s">
        <v>84</v>
      </c>
      <c r="C46" s="191" t="s">
        <v>85</v>
      </c>
      <c r="D46" s="192" t="s">
        <v>53</v>
      </c>
      <c r="E46" s="192">
        <v>0</v>
      </c>
      <c r="F46" s="233"/>
      <c r="G46" s="234">
        <f t="shared" si="34"/>
        <v>0</v>
      </c>
      <c r="H46" s="231"/>
      <c r="I46" s="232"/>
      <c r="J46" s="235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7"/>
      <c r="V46" s="238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7"/>
      <c r="AH46" s="238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7"/>
      <c r="AT46" s="238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7"/>
      <c r="BF46" s="238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7"/>
      <c r="BR46" s="238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7"/>
    </row>
    <row r="47" spans="1:81">
      <c r="A47" s="189"/>
      <c r="B47" s="190" t="s">
        <v>86</v>
      </c>
      <c r="C47" s="191" t="s">
        <v>87</v>
      </c>
      <c r="D47" s="192" t="s">
        <v>53</v>
      </c>
      <c r="E47" s="192">
        <v>0</v>
      </c>
      <c r="F47" s="233"/>
      <c r="G47" s="234">
        <f t="shared" si="34"/>
        <v>0</v>
      </c>
      <c r="H47" s="231"/>
      <c r="I47" s="232"/>
      <c r="J47" s="235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7"/>
      <c r="V47" s="238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7"/>
      <c r="AH47" s="238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7"/>
      <c r="AT47" s="238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7"/>
      <c r="BF47" s="238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7"/>
      <c r="BR47" s="238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7"/>
    </row>
    <row r="48" spans="1:81">
      <c r="A48" s="189"/>
      <c r="B48" s="190" t="s">
        <v>88</v>
      </c>
      <c r="C48" s="191" t="s">
        <v>89</v>
      </c>
      <c r="D48" s="192" t="s">
        <v>53</v>
      </c>
      <c r="E48" s="192">
        <v>0</v>
      </c>
      <c r="F48" s="233"/>
      <c r="G48" s="234">
        <f t="shared" si="34"/>
        <v>0</v>
      </c>
      <c r="H48" s="231"/>
      <c r="I48" s="232"/>
      <c r="J48" s="235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7"/>
      <c r="V48" s="238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7"/>
      <c r="AH48" s="238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7"/>
      <c r="AT48" s="238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7"/>
      <c r="BF48" s="238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7"/>
      <c r="BR48" s="238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7"/>
    </row>
    <row r="49" spans="1:81">
      <c r="B49" s="55" t="s">
        <v>90</v>
      </c>
      <c r="C49" s="56" t="s">
        <v>91</v>
      </c>
      <c r="D49" s="71"/>
      <c r="E49" s="71"/>
      <c r="F49" s="229"/>
      <c r="G49" s="169">
        <f t="shared" ref="G49:BR49" si="35">SUM(G50:G56)</f>
        <v>0</v>
      </c>
      <c r="H49" s="123">
        <f t="shared" si="35"/>
        <v>0</v>
      </c>
      <c r="I49" s="20">
        <f t="shared" si="35"/>
        <v>0</v>
      </c>
      <c r="J49" s="123">
        <f t="shared" si="35"/>
        <v>0</v>
      </c>
      <c r="K49" s="19">
        <f t="shared" si="35"/>
        <v>0</v>
      </c>
      <c r="L49" s="19">
        <f t="shared" si="35"/>
        <v>0</v>
      </c>
      <c r="M49" s="19">
        <f t="shared" si="35"/>
        <v>0</v>
      </c>
      <c r="N49" s="19">
        <f t="shared" si="35"/>
        <v>0</v>
      </c>
      <c r="O49" s="19">
        <f t="shared" si="35"/>
        <v>0</v>
      </c>
      <c r="P49" s="19">
        <f t="shared" si="35"/>
        <v>0</v>
      </c>
      <c r="Q49" s="19">
        <f t="shared" si="35"/>
        <v>0</v>
      </c>
      <c r="R49" s="19">
        <f t="shared" si="35"/>
        <v>0</v>
      </c>
      <c r="S49" s="19">
        <f t="shared" si="35"/>
        <v>0</v>
      </c>
      <c r="T49" s="19">
        <f t="shared" si="35"/>
        <v>0</v>
      </c>
      <c r="U49" s="20">
        <f t="shared" si="35"/>
        <v>0</v>
      </c>
      <c r="V49" s="21">
        <f t="shared" si="35"/>
        <v>0</v>
      </c>
      <c r="W49" s="19">
        <f t="shared" si="35"/>
        <v>0</v>
      </c>
      <c r="X49" s="19">
        <f t="shared" si="35"/>
        <v>0</v>
      </c>
      <c r="Y49" s="19">
        <f t="shared" si="35"/>
        <v>0</v>
      </c>
      <c r="Z49" s="19">
        <f t="shared" si="35"/>
        <v>0</v>
      </c>
      <c r="AA49" s="19">
        <f t="shared" si="35"/>
        <v>0</v>
      </c>
      <c r="AB49" s="19">
        <f t="shared" si="35"/>
        <v>0</v>
      </c>
      <c r="AC49" s="19">
        <f t="shared" si="35"/>
        <v>0</v>
      </c>
      <c r="AD49" s="19">
        <f t="shared" si="35"/>
        <v>0</v>
      </c>
      <c r="AE49" s="19">
        <f t="shared" si="35"/>
        <v>0</v>
      </c>
      <c r="AF49" s="19">
        <f t="shared" si="35"/>
        <v>0</v>
      </c>
      <c r="AG49" s="20">
        <f t="shared" si="35"/>
        <v>0</v>
      </c>
      <c r="AH49" s="21">
        <f t="shared" si="35"/>
        <v>0</v>
      </c>
      <c r="AI49" s="19">
        <f t="shared" si="35"/>
        <v>0</v>
      </c>
      <c r="AJ49" s="19">
        <f t="shared" si="35"/>
        <v>0</v>
      </c>
      <c r="AK49" s="19">
        <f t="shared" si="35"/>
        <v>0</v>
      </c>
      <c r="AL49" s="19">
        <f t="shared" si="35"/>
        <v>0</v>
      </c>
      <c r="AM49" s="19">
        <f t="shared" si="35"/>
        <v>0</v>
      </c>
      <c r="AN49" s="19">
        <f t="shared" si="35"/>
        <v>0</v>
      </c>
      <c r="AO49" s="19">
        <f t="shared" si="35"/>
        <v>0</v>
      </c>
      <c r="AP49" s="19">
        <f t="shared" si="35"/>
        <v>0</v>
      </c>
      <c r="AQ49" s="19">
        <f t="shared" si="35"/>
        <v>0</v>
      </c>
      <c r="AR49" s="19">
        <f t="shared" si="35"/>
        <v>0</v>
      </c>
      <c r="AS49" s="20">
        <f t="shared" si="35"/>
        <v>0</v>
      </c>
      <c r="AT49" s="21">
        <f t="shared" si="35"/>
        <v>0</v>
      </c>
      <c r="AU49" s="19">
        <f t="shared" si="35"/>
        <v>0</v>
      </c>
      <c r="AV49" s="19">
        <f t="shared" si="35"/>
        <v>0</v>
      </c>
      <c r="AW49" s="19">
        <f t="shared" si="35"/>
        <v>0</v>
      </c>
      <c r="AX49" s="19">
        <f t="shared" si="35"/>
        <v>0</v>
      </c>
      <c r="AY49" s="19">
        <f t="shared" si="35"/>
        <v>0</v>
      </c>
      <c r="AZ49" s="19">
        <f t="shared" si="35"/>
        <v>0</v>
      </c>
      <c r="BA49" s="19">
        <f t="shared" si="35"/>
        <v>0</v>
      </c>
      <c r="BB49" s="19">
        <f t="shared" si="35"/>
        <v>0</v>
      </c>
      <c r="BC49" s="19">
        <f t="shared" si="35"/>
        <v>0</v>
      </c>
      <c r="BD49" s="19">
        <f t="shared" si="35"/>
        <v>0</v>
      </c>
      <c r="BE49" s="20">
        <f t="shared" si="35"/>
        <v>0</v>
      </c>
      <c r="BF49" s="21">
        <f t="shared" si="35"/>
        <v>0</v>
      </c>
      <c r="BG49" s="19">
        <f t="shared" si="35"/>
        <v>0</v>
      </c>
      <c r="BH49" s="19">
        <f t="shared" si="35"/>
        <v>0</v>
      </c>
      <c r="BI49" s="19">
        <f t="shared" si="35"/>
        <v>0</v>
      </c>
      <c r="BJ49" s="19">
        <f t="shared" si="35"/>
        <v>0</v>
      </c>
      <c r="BK49" s="19">
        <f t="shared" si="35"/>
        <v>0</v>
      </c>
      <c r="BL49" s="19">
        <f t="shared" si="35"/>
        <v>0</v>
      </c>
      <c r="BM49" s="19">
        <f t="shared" si="35"/>
        <v>0</v>
      </c>
      <c r="BN49" s="19">
        <f t="shared" si="35"/>
        <v>0</v>
      </c>
      <c r="BO49" s="19">
        <f t="shared" si="35"/>
        <v>0</v>
      </c>
      <c r="BP49" s="19">
        <f t="shared" si="35"/>
        <v>0</v>
      </c>
      <c r="BQ49" s="20">
        <f t="shared" si="35"/>
        <v>0</v>
      </c>
      <c r="BR49" s="21">
        <f t="shared" si="35"/>
        <v>0</v>
      </c>
      <c r="BS49" s="19">
        <f t="shared" ref="BS49:CC49" si="36">SUM(BS50:BS56)</f>
        <v>0</v>
      </c>
      <c r="BT49" s="19">
        <f t="shared" si="36"/>
        <v>0</v>
      </c>
      <c r="BU49" s="19">
        <f t="shared" si="36"/>
        <v>0</v>
      </c>
      <c r="BV49" s="19">
        <f t="shared" si="36"/>
        <v>0</v>
      </c>
      <c r="BW49" s="19">
        <f t="shared" si="36"/>
        <v>0</v>
      </c>
      <c r="BX49" s="19">
        <f t="shared" si="36"/>
        <v>0</v>
      </c>
      <c r="BY49" s="19">
        <f t="shared" si="36"/>
        <v>0</v>
      </c>
      <c r="BZ49" s="19">
        <f t="shared" si="36"/>
        <v>0</v>
      </c>
      <c r="CA49" s="19">
        <f t="shared" si="36"/>
        <v>0</v>
      </c>
      <c r="CB49" s="19">
        <f t="shared" si="36"/>
        <v>0</v>
      </c>
      <c r="CC49" s="20">
        <f t="shared" si="36"/>
        <v>0</v>
      </c>
    </row>
    <row r="50" spans="1:81">
      <c r="A50" s="214"/>
      <c r="B50" s="174" t="s">
        <v>92</v>
      </c>
      <c r="C50" s="179" t="s">
        <v>93</v>
      </c>
      <c r="D50" s="72" t="s">
        <v>53</v>
      </c>
      <c r="E50" s="72">
        <v>72</v>
      </c>
      <c r="F50" s="230"/>
      <c r="G50" s="239">
        <f t="shared" ref="G50:G56" si="37">+SUM(H50:CC50)</f>
        <v>0</v>
      </c>
      <c r="H50" s="240"/>
      <c r="I50" s="241"/>
      <c r="J50" s="299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1"/>
      <c r="V50" s="302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1"/>
      <c r="AH50" s="302"/>
      <c r="AI50" s="300"/>
      <c r="AJ50" s="300"/>
      <c r="AK50" s="300"/>
      <c r="AL50" s="300"/>
      <c r="AM50" s="300"/>
      <c r="AN50" s="300"/>
      <c r="AO50" s="300"/>
      <c r="AP50" s="300"/>
      <c r="AQ50" s="300"/>
      <c r="AR50" s="300"/>
      <c r="AS50" s="301"/>
      <c r="AT50" s="302"/>
      <c r="AU50" s="300"/>
      <c r="AV50" s="300"/>
      <c r="AW50" s="300"/>
      <c r="AX50" s="300"/>
      <c r="AY50" s="300"/>
      <c r="AZ50" s="300"/>
      <c r="BA50" s="300"/>
      <c r="BB50" s="300"/>
      <c r="BC50" s="300"/>
      <c r="BD50" s="300"/>
      <c r="BE50" s="301"/>
      <c r="BF50" s="302"/>
      <c r="BG50" s="300"/>
      <c r="BH50" s="300"/>
      <c r="BI50" s="300"/>
      <c r="BJ50" s="300"/>
      <c r="BK50" s="300"/>
      <c r="BL50" s="300"/>
      <c r="BM50" s="300"/>
      <c r="BN50" s="300"/>
      <c r="BO50" s="300"/>
      <c r="BP50" s="300"/>
      <c r="BQ50" s="301"/>
      <c r="BR50" s="302"/>
      <c r="BS50" s="300"/>
      <c r="BT50" s="300"/>
      <c r="BU50" s="300"/>
      <c r="BV50" s="300"/>
      <c r="BW50" s="300"/>
      <c r="BX50" s="300"/>
      <c r="BY50" s="300"/>
      <c r="BZ50" s="300"/>
      <c r="CA50" s="300"/>
      <c r="CB50" s="300"/>
      <c r="CC50" s="301"/>
    </row>
    <row r="51" spans="1:81">
      <c r="A51" s="214"/>
      <c r="B51" s="174" t="s">
        <v>94</v>
      </c>
      <c r="C51" s="175" t="s">
        <v>95</v>
      </c>
      <c r="D51" s="72" t="s">
        <v>53</v>
      </c>
      <c r="E51" s="72">
        <v>72</v>
      </c>
      <c r="F51" s="230"/>
      <c r="G51" s="239">
        <f t="shared" si="37"/>
        <v>0</v>
      </c>
      <c r="H51" s="240"/>
      <c r="I51" s="241"/>
      <c r="J51" s="299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1"/>
      <c r="V51" s="302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1"/>
      <c r="AH51" s="302"/>
      <c r="AI51" s="300"/>
      <c r="AJ51" s="300"/>
      <c r="AK51" s="300"/>
      <c r="AL51" s="300"/>
      <c r="AM51" s="300"/>
      <c r="AN51" s="300"/>
      <c r="AO51" s="300"/>
      <c r="AP51" s="300"/>
      <c r="AQ51" s="300"/>
      <c r="AR51" s="300"/>
      <c r="AS51" s="301"/>
      <c r="AT51" s="302"/>
      <c r="AU51" s="300"/>
      <c r="AV51" s="300"/>
      <c r="AW51" s="300"/>
      <c r="AX51" s="300"/>
      <c r="AY51" s="300"/>
      <c r="AZ51" s="300"/>
      <c r="BA51" s="300"/>
      <c r="BB51" s="300"/>
      <c r="BC51" s="300"/>
      <c r="BD51" s="300"/>
      <c r="BE51" s="301"/>
      <c r="BF51" s="302"/>
      <c r="BG51" s="300"/>
      <c r="BH51" s="300"/>
      <c r="BI51" s="300"/>
      <c r="BJ51" s="300"/>
      <c r="BK51" s="300"/>
      <c r="BL51" s="300"/>
      <c r="BM51" s="300"/>
      <c r="BN51" s="300"/>
      <c r="BO51" s="300"/>
      <c r="BP51" s="300"/>
      <c r="BQ51" s="301"/>
      <c r="BR51" s="302"/>
      <c r="BS51" s="300"/>
      <c r="BT51" s="300"/>
      <c r="BU51" s="300"/>
      <c r="BV51" s="300"/>
      <c r="BW51" s="300"/>
      <c r="BX51" s="300"/>
      <c r="BY51" s="300"/>
      <c r="BZ51" s="300"/>
      <c r="CA51" s="300"/>
      <c r="CB51" s="300"/>
      <c r="CC51" s="301"/>
    </row>
    <row r="52" spans="1:81">
      <c r="A52" s="214"/>
      <c r="B52" s="174" t="s">
        <v>96</v>
      </c>
      <c r="C52" s="175" t="s">
        <v>97</v>
      </c>
      <c r="D52" s="72" t="s">
        <v>53</v>
      </c>
      <c r="E52" s="72">
        <v>72</v>
      </c>
      <c r="F52" s="230"/>
      <c r="G52" s="239">
        <f t="shared" si="37"/>
        <v>0</v>
      </c>
      <c r="H52" s="240"/>
      <c r="I52" s="241"/>
      <c r="J52" s="299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1"/>
      <c r="V52" s="302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1"/>
      <c r="AH52" s="302"/>
      <c r="AI52" s="300"/>
      <c r="AJ52" s="300"/>
      <c r="AK52" s="300"/>
      <c r="AL52" s="300"/>
      <c r="AM52" s="300"/>
      <c r="AN52" s="300"/>
      <c r="AO52" s="300"/>
      <c r="AP52" s="300"/>
      <c r="AQ52" s="300"/>
      <c r="AR52" s="300"/>
      <c r="AS52" s="301"/>
      <c r="AT52" s="302"/>
      <c r="AU52" s="300"/>
      <c r="AV52" s="300"/>
      <c r="AW52" s="300"/>
      <c r="AX52" s="300"/>
      <c r="AY52" s="300"/>
      <c r="AZ52" s="300"/>
      <c r="BA52" s="300"/>
      <c r="BB52" s="300"/>
      <c r="BC52" s="300"/>
      <c r="BD52" s="300"/>
      <c r="BE52" s="301"/>
      <c r="BF52" s="302"/>
      <c r="BG52" s="300"/>
      <c r="BH52" s="300"/>
      <c r="BI52" s="300"/>
      <c r="BJ52" s="300"/>
      <c r="BK52" s="300"/>
      <c r="BL52" s="300"/>
      <c r="BM52" s="300"/>
      <c r="BN52" s="300"/>
      <c r="BO52" s="300"/>
      <c r="BP52" s="300"/>
      <c r="BQ52" s="301"/>
      <c r="BR52" s="302"/>
      <c r="BS52" s="300"/>
      <c r="BT52" s="300"/>
      <c r="BU52" s="300"/>
      <c r="BV52" s="300"/>
      <c r="BW52" s="300"/>
      <c r="BX52" s="300"/>
      <c r="BY52" s="300"/>
      <c r="BZ52" s="300"/>
      <c r="CA52" s="300"/>
      <c r="CB52" s="300"/>
      <c r="CC52" s="301"/>
    </row>
    <row r="53" spans="1:81">
      <c r="A53" s="214"/>
      <c r="B53" s="174" t="s">
        <v>98</v>
      </c>
      <c r="C53" s="175" t="s">
        <v>99</v>
      </c>
      <c r="D53" s="72" t="s">
        <v>53</v>
      </c>
      <c r="E53" s="72">
        <v>72</v>
      </c>
      <c r="F53" s="230"/>
      <c r="G53" s="239">
        <f t="shared" si="37"/>
        <v>0</v>
      </c>
      <c r="H53" s="240"/>
      <c r="I53" s="241"/>
      <c r="J53" s="299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1"/>
      <c r="V53" s="302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1"/>
      <c r="AH53" s="302"/>
      <c r="AI53" s="300"/>
      <c r="AJ53" s="300"/>
      <c r="AK53" s="300"/>
      <c r="AL53" s="300"/>
      <c r="AM53" s="300"/>
      <c r="AN53" s="300"/>
      <c r="AO53" s="300"/>
      <c r="AP53" s="300"/>
      <c r="AQ53" s="300"/>
      <c r="AR53" s="300"/>
      <c r="AS53" s="301"/>
      <c r="AT53" s="302"/>
      <c r="AU53" s="300"/>
      <c r="AV53" s="300"/>
      <c r="AW53" s="300"/>
      <c r="AX53" s="300"/>
      <c r="AY53" s="300"/>
      <c r="AZ53" s="300"/>
      <c r="BA53" s="300"/>
      <c r="BB53" s="300"/>
      <c r="BC53" s="300"/>
      <c r="BD53" s="300"/>
      <c r="BE53" s="301"/>
      <c r="BF53" s="302"/>
      <c r="BG53" s="300"/>
      <c r="BH53" s="300"/>
      <c r="BI53" s="300"/>
      <c r="BJ53" s="300"/>
      <c r="BK53" s="300"/>
      <c r="BL53" s="300"/>
      <c r="BM53" s="300"/>
      <c r="BN53" s="300"/>
      <c r="BO53" s="300"/>
      <c r="BP53" s="300"/>
      <c r="BQ53" s="301"/>
      <c r="BR53" s="302"/>
      <c r="BS53" s="300"/>
      <c r="BT53" s="300"/>
      <c r="BU53" s="300"/>
      <c r="BV53" s="300"/>
      <c r="BW53" s="300"/>
      <c r="BX53" s="300"/>
      <c r="BY53" s="300"/>
      <c r="BZ53" s="300"/>
      <c r="CA53" s="300"/>
      <c r="CB53" s="300"/>
      <c r="CC53" s="301"/>
    </row>
    <row r="54" spans="1:81">
      <c r="A54" s="214"/>
      <c r="B54" s="174" t="s">
        <v>100</v>
      </c>
      <c r="C54" s="175" t="s">
        <v>101</v>
      </c>
      <c r="D54" s="72" t="s">
        <v>53</v>
      </c>
      <c r="E54" s="72">
        <v>72</v>
      </c>
      <c r="F54" s="230"/>
      <c r="G54" s="239">
        <f t="shared" si="37"/>
        <v>0</v>
      </c>
      <c r="H54" s="240"/>
      <c r="I54" s="241"/>
      <c r="J54" s="299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1"/>
      <c r="V54" s="302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1"/>
      <c r="AH54" s="302"/>
      <c r="AI54" s="300"/>
      <c r="AJ54" s="300"/>
      <c r="AK54" s="300"/>
      <c r="AL54" s="300"/>
      <c r="AM54" s="300"/>
      <c r="AN54" s="300"/>
      <c r="AO54" s="300"/>
      <c r="AP54" s="300"/>
      <c r="AQ54" s="300"/>
      <c r="AR54" s="300"/>
      <c r="AS54" s="301"/>
      <c r="AT54" s="302"/>
      <c r="AU54" s="300"/>
      <c r="AV54" s="300"/>
      <c r="AW54" s="300"/>
      <c r="AX54" s="300"/>
      <c r="AY54" s="300"/>
      <c r="AZ54" s="300"/>
      <c r="BA54" s="300"/>
      <c r="BB54" s="300"/>
      <c r="BC54" s="300"/>
      <c r="BD54" s="300"/>
      <c r="BE54" s="301"/>
      <c r="BF54" s="302"/>
      <c r="BG54" s="300"/>
      <c r="BH54" s="300"/>
      <c r="BI54" s="300"/>
      <c r="BJ54" s="300"/>
      <c r="BK54" s="300"/>
      <c r="BL54" s="300"/>
      <c r="BM54" s="300"/>
      <c r="BN54" s="300"/>
      <c r="BO54" s="300"/>
      <c r="BP54" s="300"/>
      <c r="BQ54" s="301"/>
      <c r="BR54" s="302"/>
      <c r="BS54" s="300"/>
      <c r="BT54" s="300"/>
      <c r="BU54" s="300"/>
      <c r="BV54" s="300"/>
      <c r="BW54" s="300"/>
      <c r="BX54" s="300"/>
      <c r="BY54" s="300"/>
      <c r="BZ54" s="300"/>
      <c r="CA54" s="300"/>
      <c r="CB54" s="300"/>
      <c r="CC54" s="301"/>
    </row>
    <row r="55" spans="1:81">
      <c r="A55" s="214"/>
      <c r="B55" s="174" t="s">
        <v>102</v>
      </c>
      <c r="C55" s="175" t="s">
        <v>103</v>
      </c>
      <c r="D55" s="72" t="s">
        <v>53</v>
      </c>
      <c r="E55" s="72">
        <v>72</v>
      </c>
      <c r="F55" s="230"/>
      <c r="G55" s="239">
        <f t="shared" si="37"/>
        <v>0</v>
      </c>
      <c r="H55" s="240"/>
      <c r="I55" s="241"/>
      <c r="J55" s="299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1"/>
      <c r="V55" s="302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1"/>
      <c r="AH55" s="302"/>
      <c r="AI55" s="300"/>
      <c r="AJ55" s="300"/>
      <c r="AK55" s="300"/>
      <c r="AL55" s="300"/>
      <c r="AM55" s="300"/>
      <c r="AN55" s="300"/>
      <c r="AO55" s="300"/>
      <c r="AP55" s="300"/>
      <c r="AQ55" s="300"/>
      <c r="AR55" s="300"/>
      <c r="AS55" s="301"/>
      <c r="AT55" s="302"/>
      <c r="AU55" s="300"/>
      <c r="AV55" s="300"/>
      <c r="AW55" s="300"/>
      <c r="AX55" s="300"/>
      <c r="AY55" s="300"/>
      <c r="AZ55" s="300"/>
      <c r="BA55" s="300"/>
      <c r="BB55" s="300"/>
      <c r="BC55" s="300"/>
      <c r="BD55" s="300"/>
      <c r="BE55" s="301"/>
      <c r="BF55" s="302"/>
      <c r="BG55" s="300"/>
      <c r="BH55" s="300"/>
      <c r="BI55" s="300"/>
      <c r="BJ55" s="300"/>
      <c r="BK55" s="300"/>
      <c r="BL55" s="300"/>
      <c r="BM55" s="300"/>
      <c r="BN55" s="300"/>
      <c r="BO55" s="300"/>
      <c r="BP55" s="300"/>
      <c r="BQ55" s="301"/>
      <c r="BR55" s="302"/>
      <c r="BS55" s="300"/>
      <c r="BT55" s="300"/>
      <c r="BU55" s="300"/>
      <c r="BV55" s="300"/>
      <c r="BW55" s="300"/>
      <c r="BX55" s="300"/>
      <c r="BY55" s="300"/>
      <c r="BZ55" s="300"/>
      <c r="CA55" s="300"/>
      <c r="CB55" s="300"/>
      <c r="CC55" s="301"/>
    </row>
    <row r="56" spans="1:81">
      <c r="B56" s="61" t="s">
        <v>104</v>
      </c>
      <c r="C56" s="62" t="s">
        <v>105</v>
      </c>
      <c r="D56" s="74" t="s">
        <v>53</v>
      </c>
      <c r="E56" s="74">
        <v>72</v>
      </c>
      <c r="F56" s="230"/>
      <c r="G56" s="152">
        <f t="shared" si="37"/>
        <v>0</v>
      </c>
      <c r="H56" s="235"/>
      <c r="I56" s="237"/>
      <c r="J56" s="299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1"/>
      <c r="V56" s="302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1"/>
      <c r="AH56" s="302"/>
      <c r="AI56" s="300"/>
      <c r="AJ56" s="300"/>
      <c r="AK56" s="300"/>
      <c r="AL56" s="300"/>
      <c r="AM56" s="300"/>
      <c r="AN56" s="300"/>
      <c r="AO56" s="300"/>
      <c r="AP56" s="300"/>
      <c r="AQ56" s="300"/>
      <c r="AR56" s="300"/>
      <c r="AS56" s="301"/>
      <c r="AT56" s="302"/>
      <c r="AU56" s="300"/>
      <c r="AV56" s="300"/>
      <c r="AW56" s="300"/>
      <c r="AX56" s="300"/>
      <c r="AY56" s="300"/>
      <c r="AZ56" s="300"/>
      <c r="BA56" s="300"/>
      <c r="BB56" s="300"/>
      <c r="BC56" s="300"/>
      <c r="BD56" s="300"/>
      <c r="BE56" s="301"/>
      <c r="BF56" s="302"/>
      <c r="BG56" s="300"/>
      <c r="BH56" s="300"/>
      <c r="BI56" s="300"/>
      <c r="BJ56" s="300"/>
      <c r="BK56" s="300"/>
      <c r="BL56" s="300"/>
      <c r="BM56" s="300"/>
      <c r="BN56" s="300"/>
      <c r="BO56" s="300"/>
      <c r="BP56" s="300"/>
      <c r="BQ56" s="301"/>
      <c r="BR56" s="302"/>
      <c r="BS56" s="300"/>
      <c r="BT56" s="300"/>
      <c r="BU56" s="300"/>
      <c r="BV56" s="300"/>
      <c r="BW56" s="300"/>
      <c r="BX56" s="300"/>
      <c r="BY56" s="300"/>
      <c r="BZ56" s="300"/>
      <c r="CA56" s="300"/>
      <c r="CB56" s="300"/>
      <c r="CC56" s="301"/>
    </row>
    <row r="57" spans="1:81">
      <c r="B57" s="215" t="s">
        <v>106</v>
      </c>
      <c r="C57" s="216" t="s">
        <v>107</v>
      </c>
      <c r="D57" s="71"/>
      <c r="E57" s="71"/>
      <c r="F57" s="229"/>
      <c r="G57" s="169">
        <f>+SUM(G58)</f>
        <v>0</v>
      </c>
      <c r="H57" s="123">
        <f>+SUM(H58)</f>
        <v>0</v>
      </c>
      <c r="I57" s="20">
        <f t="shared" ref="I57:BT57" si="38">+SUM(I58)</f>
        <v>0</v>
      </c>
      <c r="J57" s="123">
        <f t="shared" si="38"/>
        <v>0</v>
      </c>
      <c r="K57" s="19">
        <f t="shared" si="38"/>
        <v>0</v>
      </c>
      <c r="L57" s="19">
        <f t="shared" si="38"/>
        <v>0</v>
      </c>
      <c r="M57" s="19">
        <f t="shared" si="38"/>
        <v>0</v>
      </c>
      <c r="N57" s="19">
        <f t="shared" si="38"/>
        <v>0</v>
      </c>
      <c r="O57" s="19">
        <f t="shared" si="38"/>
        <v>0</v>
      </c>
      <c r="P57" s="19">
        <f t="shared" si="38"/>
        <v>0</v>
      </c>
      <c r="Q57" s="19">
        <f t="shared" si="38"/>
        <v>0</v>
      </c>
      <c r="R57" s="19">
        <f t="shared" si="38"/>
        <v>0</v>
      </c>
      <c r="S57" s="19">
        <f t="shared" si="38"/>
        <v>0</v>
      </c>
      <c r="T57" s="19">
        <f t="shared" si="38"/>
        <v>0</v>
      </c>
      <c r="U57" s="20">
        <f t="shared" si="38"/>
        <v>0</v>
      </c>
      <c r="V57" s="21">
        <f t="shared" si="38"/>
        <v>0</v>
      </c>
      <c r="W57" s="19">
        <f t="shared" si="38"/>
        <v>0</v>
      </c>
      <c r="X57" s="19">
        <f t="shared" si="38"/>
        <v>0</v>
      </c>
      <c r="Y57" s="19">
        <f t="shared" si="38"/>
        <v>0</v>
      </c>
      <c r="Z57" s="19">
        <f t="shared" si="38"/>
        <v>0</v>
      </c>
      <c r="AA57" s="19">
        <f t="shared" si="38"/>
        <v>0</v>
      </c>
      <c r="AB57" s="19">
        <f t="shared" si="38"/>
        <v>0</v>
      </c>
      <c r="AC57" s="19">
        <f t="shared" si="38"/>
        <v>0</v>
      </c>
      <c r="AD57" s="19">
        <f t="shared" si="38"/>
        <v>0</v>
      </c>
      <c r="AE57" s="19">
        <f t="shared" si="38"/>
        <v>0</v>
      </c>
      <c r="AF57" s="19">
        <f t="shared" si="38"/>
        <v>0</v>
      </c>
      <c r="AG57" s="20">
        <f t="shared" si="38"/>
        <v>0</v>
      </c>
      <c r="AH57" s="21">
        <f t="shared" si="38"/>
        <v>0</v>
      </c>
      <c r="AI57" s="19">
        <f t="shared" si="38"/>
        <v>0</v>
      </c>
      <c r="AJ57" s="19">
        <f t="shared" si="38"/>
        <v>0</v>
      </c>
      <c r="AK57" s="19">
        <f t="shared" si="38"/>
        <v>0</v>
      </c>
      <c r="AL57" s="19">
        <f t="shared" si="38"/>
        <v>0</v>
      </c>
      <c r="AM57" s="19">
        <f t="shared" si="38"/>
        <v>0</v>
      </c>
      <c r="AN57" s="19">
        <f t="shared" si="38"/>
        <v>0</v>
      </c>
      <c r="AO57" s="19">
        <f t="shared" si="38"/>
        <v>0</v>
      </c>
      <c r="AP57" s="19">
        <f t="shared" si="38"/>
        <v>0</v>
      </c>
      <c r="AQ57" s="19">
        <f t="shared" si="38"/>
        <v>0</v>
      </c>
      <c r="AR57" s="19">
        <f t="shared" si="38"/>
        <v>0</v>
      </c>
      <c r="AS57" s="20">
        <f t="shared" si="38"/>
        <v>0</v>
      </c>
      <c r="AT57" s="21">
        <f t="shared" si="38"/>
        <v>0</v>
      </c>
      <c r="AU57" s="19">
        <f t="shared" si="38"/>
        <v>0</v>
      </c>
      <c r="AV57" s="19">
        <f t="shared" si="38"/>
        <v>0</v>
      </c>
      <c r="AW57" s="19">
        <f t="shared" si="38"/>
        <v>0</v>
      </c>
      <c r="AX57" s="19">
        <f t="shared" si="38"/>
        <v>0</v>
      </c>
      <c r="AY57" s="19">
        <f t="shared" si="38"/>
        <v>0</v>
      </c>
      <c r="AZ57" s="19">
        <f t="shared" si="38"/>
        <v>0</v>
      </c>
      <c r="BA57" s="19">
        <f t="shared" si="38"/>
        <v>0</v>
      </c>
      <c r="BB57" s="19">
        <f t="shared" si="38"/>
        <v>0</v>
      </c>
      <c r="BC57" s="19">
        <f t="shared" si="38"/>
        <v>0</v>
      </c>
      <c r="BD57" s="19">
        <f t="shared" si="38"/>
        <v>0</v>
      </c>
      <c r="BE57" s="20">
        <f t="shared" si="38"/>
        <v>0</v>
      </c>
      <c r="BF57" s="21">
        <f t="shared" si="38"/>
        <v>0</v>
      </c>
      <c r="BG57" s="19">
        <f t="shared" si="38"/>
        <v>0</v>
      </c>
      <c r="BH57" s="19">
        <f t="shared" si="38"/>
        <v>0</v>
      </c>
      <c r="BI57" s="19">
        <f t="shared" si="38"/>
        <v>0</v>
      </c>
      <c r="BJ57" s="19">
        <f t="shared" si="38"/>
        <v>0</v>
      </c>
      <c r="BK57" s="19">
        <f t="shared" si="38"/>
        <v>0</v>
      </c>
      <c r="BL57" s="19">
        <f t="shared" si="38"/>
        <v>0</v>
      </c>
      <c r="BM57" s="19">
        <f t="shared" si="38"/>
        <v>0</v>
      </c>
      <c r="BN57" s="19">
        <f t="shared" si="38"/>
        <v>0</v>
      </c>
      <c r="BO57" s="19">
        <f t="shared" si="38"/>
        <v>0</v>
      </c>
      <c r="BP57" s="19">
        <f t="shared" si="38"/>
        <v>0</v>
      </c>
      <c r="BQ57" s="20">
        <f t="shared" si="38"/>
        <v>0</v>
      </c>
      <c r="BR57" s="21">
        <f t="shared" si="38"/>
        <v>0</v>
      </c>
      <c r="BS57" s="19">
        <f t="shared" si="38"/>
        <v>0</v>
      </c>
      <c r="BT57" s="19">
        <f t="shared" si="38"/>
        <v>0</v>
      </c>
      <c r="BU57" s="19">
        <f t="shared" ref="BU57:CC57" si="39">+SUM(BU58)</f>
        <v>0</v>
      </c>
      <c r="BV57" s="19">
        <f t="shared" si="39"/>
        <v>0</v>
      </c>
      <c r="BW57" s="19">
        <f t="shared" si="39"/>
        <v>0</v>
      </c>
      <c r="BX57" s="19">
        <f t="shared" si="39"/>
        <v>0</v>
      </c>
      <c r="BY57" s="19">
        <f t="shared" si="39"/>
        <v>0</v>
      </c>
      <c r="BZ57" s="19">
        <f t="shared" si="39"/>
        <v>0</v>
      </c>
      <c r="CA57" s="19">
        <f t="shared" si="39"/>
        <v>0</v>
      </c>
      <c r="CB57" s="19">
        <f t="shared" si="39"/>
        <v>0</v>
      </c>
      <c r="CC57" s="20">
        <f t="shared" si="39"/>
        <v>0</v>
      </c>
    </row>
    <row r="58" spans="1:81">
      <c r="B58" s="59" t="s">
        <v>108</v>
      </c>
      <c r="C58" s="60" t="s">
        <v>109</v>
      </c>
      <c r="D58" s="73"/>
      <c r="E58" s="73"/>
      <c r="F58" s="242"/>
      <c r="G58" s="170">
        <f>SUM(G59:G75)</f>
        <v>0</v>
      </c>
      <c r="H58" s="131">
        <f>SUM(H59:H75)</f>
        <v>0</v>
      </c>
      <c r="I58" s="23">
        <f>SUM(I59:I75)</f>
        <v>0</v>
      </c>
      <c r="J58" s="131">
        <f>SUM(J59:J75)</f>
        <v>0</v>
      </c>
      <c r="K58" s="22">
        <f t="shared" ref="K58:BR58" si="40">SUM(K59:K75)</f>
        <v>0</v>
      </c>
      <c r="L58" s="22">
        <f t="shared" si="40"/>
        <v>0</v>
      </c>
      <c r="M58" s="22">
        <f>SUM(M59:M75)</f>
        <v>0</v>
      </c>
      <c r="N58" s="22">
        <f t="shared" si="40"/>
        <v>0</v>
      </c>
      <c r="O58" s="22">
        <f t="shared" si="40"/>
        <v>0</v>
      </c>
      <c r="P58" s="22">
        <f t="shared" si="40"/>
        <v>0</v>
      </c>
      <c r="Q58" s="22">
        <f t="shared" si="40"/>
        <v>0</v>
      </c>
      <c r="R58" s="22">
        <f t="shared" si="40"/>
        <v>0</v>
      </c>
      <c r="S58" s="22">
        <f t="shared" si="40"/>
        <v>0</v>
      </c>
      <c r="T58" s="22">
        <f t="shared" si="40"/>
        <v>0</v>
      </c>
      <c r="U58" s="23">
        <f t="shared" si="40"/>
        <v>0</v>
      </c>
      <c r="V58" s="24">
        <f t="shared" si="40"/>
        <v>0</v>
      </c>
      <c r="W58" s="22">
        <f t="shared" si="40"/>
        <v>0</v>
      </c>
      <c r="X58" s="22">
        <f t="shared" si="40"/>
        <v>0</v>
      </c>
      <c r="Y58" s="22">
        <f t="shared" si="40"/>
        <v>0</v>
      </c>
      <c r="Z58" s="22">
        <f t="shared" si="40"/>
        <v>0</v>
      </c>
      <c r="AA58" s="22">
        <f t="shared" si="40"/>
        <v>0</v>
      </c>
      <c r="AB58" s="22">
        <f t="shared" si="40"/>
        <v>0</v>
      </c>
      <c r="AC58" s="22">
        <f t="shared" si="40"/>
        <v>0</v>
      </c>
      <c r="AD58" s="22">
        <f t="shared" si="40"/>
        <v>0</v>
      </c>
      <c r="AE58" s="22">
        <f t="shared" si="40"/>
        <v>0</v>
      </c>
      <c r="AF58" s="22">
        <f t="shared" si="40"/>
        <v>0</v>
      </c>
      <c r="AG58" s="23">
        <f t="shared" si="40"/>
        <v>0</v>
      </c>
      <c r="AH58" s="24">
        <f t="shared" si="40"/>
        <v>0</v>
      </c>
      <c r="AI58" s="22">
        <f t="shared" si="40"/>
        <v>0</v>
      </c>
      <c r="AJ58" s="22">
        <f t="shared" si="40"/>
        <v>0</v>
      </c>
      <c r="AK58" s="22">
        <f t="shared" si="40"/>
        <v>0</v>
      </c>
      <c r="AL58" s="22">
        <f t="shared" si="40"/>
        <v>0</v>
      </c>
      <c r="AM58" s="22">
        <f t="shared" si="40"/>
        <v>0</v>
      </c>
      <c r="AN58" s="22">
        <f t="shared" si="40"/>
        <v>0</v>
      </c>
      <c r="AO58" s="22">
        <f t="shared" si="40"/>
        <v>0</v>
      </c>
      <c r="AP58" s="22">
        <f t="shared" si="40"/>
        <v>0</v>
      </c>
      <c r="AQ58" s="22">
        <f t="shared" si="40"/>
        <v>0</v>
      </c>
      <c r="AR58" s="22">
        <f t="shared" si="40"/>
        <v>0</v>
      </c>
      <c r="AS58" s="23">
        <f t="shared" si="40"/>
        <v>0</v>
      </c>
      <c r="AT58" s="24">
        <f t="shared" si="40"/>
        <v>0</v>
      </c>
      <c r="AU58" s="22">
        <f t="shared" si="40"/>
        <v>0</v>
      </c>
      <c r="AV58" s="22">
        <f t="shared" si="40"/>
        <v>0</v>
      </c>
      <c r="AW58" s="22">
        <f t="shared" si="40"/>
        <v>0</v>
      </c>
      <c r="AX58" s="22">
        <f t="shared" si="40"/>
        <v>0</v>
      </c>
      <c r="AY58" s="22">
        <f t="shared" si="40"/>
        <v>0</v>
      </c>
      <c r="AZ58" s="22">
        <f t="shared" si="40"/>
        <v>0</v>
      </c>
      <c r="BA58" s="22">
        <f t="shared" si="40"/>
        <v>0</v>
      </c>
      <c r="BB58" s="22">
        <f t="shared" si="40"/>
        <v>0</v>
      </c>
      <c r="BC58" s="22">
        <f t="shared" si="40"/>
        <v>0</v>
      </c>
      <c r="BD58" s="22">
        <f t="shared" si="40"/>
        <v>0</v>
      </c>
      <c r="BE58" s="23">
        <f t="shared" si="40"/>
        <v>0</v>
      </c>
      <c r="BF58" s="24">
        <f t="shared" si="40"/>
        <v>0</v>
      </c>
      <c r="BG58" s="22">
        <f t="shared" si="40"/>
        <v>0</v>
      </c>
      <c r="BH58" s="22">
        <f t="shared" si="40"/>
        <v>0</v>
      </c>
      <c r="BI58" s="22">
        <f t="shared" si="40"/>
        <v>0</v>
      </c>
      <c r="BJ58" s="22">
        <f t="shared" si="40"/>
        <v>0</v>
      </c>
      <c r="BK58" s="22">
        <f t="shared" si="40"/>
        <v>0</v>
      </c>
      <c r="BL58" s="22">
        <f t="shared" si="40"/>
        <v>0</v>
      </c>
      <c r="BM58" s="22">
        <f t="shared" si="40"/>
        <v>0</v>
      </c>
      <c r="BN58" s="22">
        <f t="shared" si="40"/>
        <v>0</v>
      </c>
      <c r="BO58" s="22">
        <f t="shared" si="40"/>
        <v>0</v>
      </c>
      <c r="BP58" s="22">
        <f t="shared" si="40"/>
        <v>0</v>
      </c>
      <c r="BQ58" s="23">
        <f t="shared" si="40"/>
        <v>0</v>
      </c>
      <c r="BR58" s="24">
        <f t="shared" si="40"/>
        <v>0</v>
      </c>
      <c r="BS58" s="22">
        <f t="shared" ref="BS58:CC58" si="41">SUM(BS59:BS75)</f>
        <v>0</v>
      </c>
      <c r="BT58" s="22">
        <f t="shared" si="41"/>
        <v>0</v>
      </c>
      <c r="BU58" s="22">
        <f t="shared" si="41"/>
        <v>0</v>
      </c>
      <c r="BV58" s="22">
        <f t="shared" si="41"/>
        <v>0</v>
      </c>
      <c r="BW58" s="22">
        <f t="shared" si="41"/>
        <v>0</v>
      </c>
      <c r="BX58" s="22">
        <f t="shared" si="41"/>
        <v>0</v>
      </c>
      <c r="BY58" s="22">
        <f t="shared" si="41"/>
        <v>0</v>
      </c>
      <c r="BZ58" s="22">
        <f t="shared" si="41"/>
        <v>0</v>
      </c>
      <c r="CA58" s="22">
        <f t="shared" si="41"/>
        <v>0</v>
      </c>
      <c r="CB58" s="22">
        <f t="shared" si="41"/>
        <v>0</v>
      </c>
      <c r="CC58" s="23">
        <f t="shared" si="41"/>
        <v>0</v>
      </c>
    </row>
    <row r="59" spans="1:81">
      <c r="B59" s="57" t="s">
        <v>110</v>
      </c>
      <c r="C59" s="58" t="s">
        <v>111</v>
      </c>
      <c r="D59" s="72" t="s">
        <v>53</v>
      </c>
      <c r="E59" s="72">
        <v>72</v>
      </c>
      <c r="F59" s="230"/>
      <c r="G59" s="122">
        <f t="shared" ref="G59:G65" si="42">+SUM(H59:CC59)</f>
        <v>0</v>
      </c>
      <c r="H59" s="120"/>
      <c r="I59" s="13"/>
      <c r="J59" s="299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1"/>
      <c r="V59" s="302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1"/>
      <c r="AH59" s="302"/>
      <c r="AI59" s="300"/>
      <c r="AJ59" s="300"/>
      <c r="AK59" s="300"/>
      <c r="AL59" s="300"/>
      <c r="AM59" s="300"/>
      <c r="AN59" s="300"/>
      <c r="AO59" s="300"/>
      <c r="AP59" s="300"/>
      <c r="AQ59" s="300"/>
      <c r="AR59" s="300"/>
      <c r="AS59" s="301"/>
      <c r="AT59" s="302"/>
      <c r="AU59" s="300"/>
      <c r="AV59" s="300"/>
      <c r="AW59" s="300"/>
      <c r="AX59" s="300"/>
      <c r="AY59" s="300"/>
      <c r="AZ59" s="300"/>
      <c r="BA59" s="300"/>
      <c r="BB59" s="300"/>
      <c r="BC59" s="300"/>
      <c r="BD59" s="300"/>
      <c r="BE59" s="301"/>
      <c r="BF59" s="302"/>
      <c r="BG59" s="300"/>
      <c r="BH59" s="300"/>
      <c r="BI59" s="300"/>
      <c r="BJ59" s="300"/>
      <c r="BK59" s="300"/>
      <c r="BL59" s="300"/>
      <c r="BM59" s="300"/>
      <c r="BN59" s="300"/>
      <c r="BO59" s="300"/>
      <c r="BP59" s="300"/>
      <c r="BQ59" s="301"/>
      <c r="BR59" s="302"/>
      <c r="BS59" s="300"/>
      <c r="BT59" s="300"/>
      <c r="BU59" s="300"/>
      <c r="BV59" s="300"/>
      <c r="BW59" s="300"/>
      <c r="BX59" s="300"/>
      <c r="BY59" s="300"/>
      <c r="BZ59" s="300"/>
      <c r="CA59" s="300"/>
      <c r="CB59" s="300"/>
      <c r="CC59" s="301"/>
    </row>
    <row r="60" spans="1:81">
      <c r="B60" s="57" t="s">
        <v>112</v>
      </c>
      <c r="C60" s="58" t="s">
        <v>113</v>
      </c>
      <c r="D60" s="72" t="s">
        <v>53</v>
      </c>
      <c r="E60" s="72">
        <v>72</v>
      </c>
      <c r="F60" s="230"/>
      <c r="G60" s="122">
        <f t="shared" si="42"/>
        <v>0</v>
      </c>
      <c r="H60" s="120"/>
      <c r="I60" s="13"/>
      <c r="J60" s="299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1"/>
      <c r="V60" s="302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1"/>
      <c r="AH60" s="302"/>
      <c r="AI60" s="300"/>
      <c r="AJ60" s="300"/>
      <c r="AK60" s="300"/>
      <c r="AL60" s="300"/>
      <c r="AM60" s="300"/>
      <c r="AN60" s="300"/>
      <c r="AO60" s="300"/>
      <c r="AP60" s="300"/>
      <c r="AQ60" s="300"/>
      <c r="AR60" s="300"/>
      <c r="AS60" s="301"/>
      <c r="AT60" s="302"/>
      <c r="AU60" s="300"/>
      <c r="AV60" s="300"/>
      <c r="AW60" s="300"/>
      <c r="AX60" s="300"/>
      <c r="AY60" s="300"/>
      <c r="AZ60" s="300"/>
      <c r="BA60" s="300"/>
      <c r="BB60" s="300"/>
      <c r="BC60" s="300"/>
      <c r="BD60" s="300"/>
      <c r="BE60" s="301"/>
      <c r="BF60" s="302"/>
      <c r="BG60" s="300"/>
      <c r="BH60" s="300"/>
      <c r="BI60" s="300"/>
      <c r="BJ60" s="300"/>
      <c r="BK60" s="300"/>
      <c r="BL60" s="300"/>
      <c r="BM60" s="300"/>
      <c r="BN60" s="300"/>
      <c r="BO60" s="300"/>
      <c r="BP60" s="300"/>
      <c r="BQ60" s="301"/>
      <c r="BR60" s="302"/>
      <c r="BS60" s="300"/>
      <c r="BT60" s="300"/>
      <c r="BU60" s="300"/>
      <c r="BV60" s="300"/>
      <c r="BW60" s="300"/>
      <c r="BX60" s="300"/>
      <c r="BY60" s="300"/>
      <c r="BZ60" s="300"/>
      <c r="CA60" s="300"/>
      <c r="CB60" s="300"/>
      <c r="CC60" s="301"/>
    </row>
    <row r="61" spans="1:81">
      <c r="B61" s="57" t="s">
        <v>114</v>
      </c>
      <c r="C61" s="58" t="s">
        <v>115</v>
      </c>
      <c r="D61" s="72" t="s">
        <v>53</v>
      </c>
      <c r="E61" s="72">
        <v>72</v>
      </c>
      <c r="F61" s="230"/>
      <c r="G61" s="122">
        <f t="shared" si="42"/>
        <v>0</v>
      </c>
      <c r="H61" s="120"/>
      <c r="I61" s="13"/>
      <c r="J61" s="299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1"/>
      <c r="V61" s="302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1"/>
      <c r="AH61" s="302"/>
      <c r="AI61" s="300"/>
      <c r="AJ61" s="300"/>
      <c r="AK61" s="300"/>
      <c r="AL61" s="300"/>
      <c r="AM61" s="300"/>
      <c r="AN61" s="300"/>
      <c r="AO61" s="300"/>
      <c r="AP61" s="300"/>
      <c r="AQ61" s="300"/>
      <c r="AR61" s="300"/>
      <c r="AS61" s="301"/>
      <c r="AT61" s="302"/>
      <c r="AU61" s="300"/>
      <c r="AV61" s="300"/>
      <c r="AW61" s="300"/>
      <c r="AX61" s="300"/>
      <c r="AY61" s="300"/>
      <c r="AZ61" s="300"/>
      <c r="BA61" s="300"/>
      <c r="BB61" s="300"/>
      <c r="BC61" s="300"/>
      <c r="BD61" s="300"/>
      <c r="BE61" s="301"/>
      <c r="BF61" s="302"/>
      <c r="BG61" s="300"/>
      <c r="BH61" s="300"/>
      <c r="BI61" s="300"/>
      <c r="BJ61" s="300"/>
      <c r="BK61" s="300"/>
      <c r="BL61" s="300"/>
      <c r="BM61" s="300"/>
      <c r="BN61" s="300"/>
      <c r="BO61" s="300"/>
      <c r="BP61" s="300"/>
      <c r="BQ61" s="301"/>
      <c r="BR61" s="302"/>
      <c r="BS61" s="300"/>
      <c r="BT61" s="300"/>
      <c r="BU61" s="300"/>
      <c r="BV61" s="300"/>
      <c r="BW61" s="300"/>
      <c r="BX61" s="300"/>
      <c r="BY61" s="300"/>
      <c r="BZ61" s="300"/>
      <c r="CA61" s="300"/>
      <c r="CB61" s="300"/>
      <c r="CC61" s="301"/>
    </row>
    <row r="62" spans="1:81">
      <c r="B62" s="57" t="s">
        <v>116</v>
      </c>
      <c r="C62" s="58" t="s">
        <v>117</v>
      </c>
      <c r="D62" s="72" t="s">
        <v>53</v>
      </c>
      <c r="E62" s="72">
        <v>72</v>
      </c>
      <c r="F62" s="230"/>
      <c r="G62" s="122">
        <f t="shared" si="42"/>
        <v>0</v>
      </c>
      <c r="H62" s="120"/>
      <c r="I62" s="13"/>
      <c r="J62" s="299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1"/>
      <c r="V62" s="302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1"/>
      <c r="AH62" s="302"/>
      <c r="AI62" s="300"/>
      <c r="AJ62" s="300"/>
      <c r="AK62" s="300"/>
      <c r="AL62" s="300"/>
      <c r="AM62" s="300"/>
      <c r="AN62" s="300"/>
      <c r="AO62" s="300"/>
      <c r="AP62" s="300"/>
      <c r="AQ62" s="300"/>
      <c r="AR62" s="300"/>
      <c r="AS62" s="301"/>
      <c r="AT62" s="302"/>
      <c r="AU62" s="300"/>
      <c r="AV62" s="300"/>
      <c r="AW62" s="300"/>
      <c r="AX62" s="300"/>
      <c r="AY62" s="300"/>
      <c r="AZ62" s="300"/>
      <c r="BA62" s="300"/>
      <c r="BB62" s="300"/>
      <c r="BC62" s="300"/>
      <c r="BD62" s="300"/>
      <c r="BE62" s="301"/>
      <c r="BF62" s="302"/>
      <c r="BG62" s="300"/>
      <c r="BH62" s="300"/>
      <c r="BI62" s="300"/>
      <c r="BJ62" s="300"/>
      <c r="BK62" s="300"/>
      <c r="BL62" s="300"/>
      <c r="BM62" s="300"/>
      <c r="BN62" s="300"/>
      <c r="BO62" s="300"/>
      <c r="BP62" s="300"/>
      <c r="BQ62" s="301"/>
      <c r="BR62" s="302"/>
      <c r="BS62" s="300"/>
      <c r="BT62" s="300"/>
      <c r="BU62" s="300"/>
      <c r="BV62" s="300"/>
      <c r="BW62" s="300"/>
      <c r="BX62" s="300"/>
      <c r="BY62" s="300"/>
      <c r="BZ62" s="300"/>
      <c r="CA62" s="300"/>
      <c r="CB62" s="300"/>
      <c r="CC62" s="301"/>
    </row>
    <row r="63" spans="1:81">
      <c r="A63" s="243"/>
      <c r="B63" s="190" t="s">
        <v>118</v>
      </c>
      <c r="C63" s="191" t="s">
        <v>119</v>
      </c>
      <c r="D63" s="192" t="s">
        <v>53</v>
      </c>
      <c r="E63" s="192">
        <v>0</v>
      </c>
      <c r="F63" s="233"/>
      <c r="G63" s="234">
        <f t="shared" si="42"/>
        <v>0</v>
      </c>
      <c r="H63" s="244"/>
      <c r="I63" s="245"/>
      <c r="J63" s="235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7"/>
      <c r="V63" s="238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7"/>
      <c r="AH63" s="238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7"/>
      <c r="AT63" s="238"/>
      <c r="AU63" s="236"/>
      <c r="AV63" s="236"/>
      <c r="AW63" s="236"/>
      <c r="AX63" s="236"/>
      <c r="AY63" s="236"/>
      <c r="AZ63" s="236"/>
      <c r="BA63" s="236"/>
      <c r="BB63" s="236"/>
      <c r="BC63" s="236"/>
      <c r="BD63" s="236"/>
      <c r="BE63" s="237"/>
      <c r="BF63" s="238"/>
      <c r="BG63" s="236"/>
      <c r="BH63" s="236"/>
      <c r="BI63" s="236"/>
      <c r="BJ63" s="236"/>
      <c r="BK63" s="236"/>
      <c r="BL63" s="236"/>
      <c r="BM63" s="236"/>
      <c r="BN63" s="236"/>
      <c r="BO63" s="236"/>
      <c r="BP63" s="236"/>
      <c r="BQ63" s="237"/>
      <c r="BR63" s="238"/>
      <c r="BS63" s="236"/>
      <c r="BT63" s="236"/>
      <c r="BU63" s="236"/>
      <c r="BV63" s="236"/>
      <c r="BW63" s="236"/>
      <c r="BX63" s="236"/>
      <c r="BY63" s="236"/>
      <c r="BZ63" s="236"/>
      <c r="CA63" s="236"/>
      <c r="CB63" s="236"/>
      <c r="CC63" s="237"/>
    </row>
    <row r="64" spans="1:81">
      <c r="A64" s="189"/>
      <c r="B64" s="190" t="s">
        <v>120</v>
      </c>
      <c r="C64" s="191" t="s">
        <v>121</v>
      </c>
      <c r="D64" s="192" t="s">
        <v>53</v>
      </c>
      <c r="E64" s="192">
        <v>0</v>
      </c>
      <c r="F64" s="233"/>
      <c r="G64" s="234">
        <f t="shared" si="42"/>
        <v>0</v>
      </c>
      <c r="H64" s="244"/>
      <c r="I64" s="245"/>
      <c r="J64" s="235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7"/>
      <c r="V64" s="238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7"/>
      <c r="AH64" s="238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7"/>
      <c r="AT64" s="238"/>
      <c r="AU64" s="236"/>
      <c r="AV64" s="236"/>
      <c r="AW64" s="236"/>
      <c r="AX64" s="236"/>
      <c r="AY64" s="236"/>
      <c r="AZ64" s="236"/>
      <c r="BA64" s="236"/>
      <c r="BB64" s="236"/>
      <c r="BC64" s="236"/>
      <c r="BD64" s="236"/>
      <c r="BE64" s="237"/>
      <c r="BF64" s="238"/>
      <c r="BG64" s="236"/>
      <c r="BH64" s="236"/>
      <c r="BI64" s="236"/>
      <c r="BJ64" s="236"/>
      <c r="BK64" s="236"/>
      <c r="BL64" s="236"/>
      <c r="BM64" s="236"/>
      <c r="BN64" s="236"/>
      <c r="BO64" s="236"/>
      <c r="BP64" s="236"/>
      <c r="BQ64" s="237"/>
      <c r="BR64" s="238"/>
      <c r="BS64" s="236"/>
      <c r="BT64" s="236"/>
      <c r="BU64" s="236"/>
      <c r="BV64" s="236"/>
      <c r="BW64" s="236"/>
      <c r="BX64" s="236"/>
      <c r="BY64" s="236"/>
      <c r="BZ64" s="236"/>
      <c r="CA64" s="236"/>
      <c r="CB64" s="236"/>
      <c r="CC64" s="237"/>
    </row>
    <row r="65" spans="1:81">
      <c r="A65" s="189"/>
      <c r="B65" s="190" t="s">
        <v>122</v>
      </c>
      <c r="C65" s="191" t="s">
        <v>123</v>
      </c>
      <c r="D65" s="192" t="s">
        <v>53</v>
      </c>
      <c r="E65" s="192">
        <v>0</v>
      </c>
      <c r="F65" s="233"/>
      <c r="G65" s="234">
        <f t="shared" si="42"/>
        <v>0</v>
      </c>
      <c r="H65" s="244"/>
      <c r="I65" s="245"/>
      <c r="J65" s="235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7"/>
      <c r="V65" s="238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7"/>
      <c r="AH65" s="238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7"/>
      <c r="AT65" s="238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7"/>
      <c r="BF65" s="238"/>
      <c r="BG65" s="236"/>
      <c r="BH65" s="236"/>
      <c r="BI65" s="236"/>
      <c r="BJ65" s="236"/>
      <c r="BK65" s="236"/>
      <c r="BL65" s="236"/>
      <c r="BM65" s="236"/>
      <c r="BN65" s="236"/>
      <c r="BO65" s="236"/>
      <c r="BP65" s="236"/>
      <c r="BQ65" s="237"/>
      <c r="BR65" s="238"/>
      <c r="BS65" s="236"/>
      <c r="BT65" s="236"/>
      <c r="BU65" s="236"/>
      <c r="BV65" s="236"/>
      <c r="BW65" s="236"/>
      <c r="BX65" s="236"/>
      <c r="BY65" s="236"/>
      <c r="BZ65" s="236"/>
      <c r="CA65" s="236"/>
      <c r="CB65" s="236"/>
      <c r="CC65" s="237"/>
    </row>
    <row r="66" spans="1:81">
      <c r="A66" s="15">
        <v>6</v>
      </c>
      <c r="B66" s="64" t="s">
        <v>124</v>
      </c>
      <c r="C66" s="316" t="s">
        <v>125</v>
      </c>
      <c r="D66" s="74"/>
      <c r="E66" s="74"/>
      <c r="F66" s="233"/>
      <c r="G66" s="152"/>
      <c r="H66" s="235"/>
      <c r="I66" s="237"/>
      <c r="J66" s="235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7"/>
      <c r="V66" s="238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7"/>
      <c r="AH66" s="238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7"/>
      <c r="AT66" s="238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  <c r="BE66" s="237"/>
      <c r="BF66" s="238"/>
      <c r="BG66" s="236"/>
      <c r="BH66" s="236"/>
      <c r="BI66" s="236"/>
      <c r="BJ66" s="236"/>
      <c r="BK66" s="236"/>
      <c r="BL66" s="236"/>
      <c r="BM66" s="236"/>
      <c r="BN66" s="236"/>
      <c r="BO66" s="236"/>
      <c r="BP66" s="236"/>
      <c r="BQ66" s="237"/>
      <c r="BR66" s="238"/>
      <c r="BS66" s="236"/>
      <c r="BT66" s="236"/>
      <c r="BU66" s="236"/>
      <c r="BV66" s="236"/>
      <c r="BW66" s="236"/>
      <c r="BX66" s="236"/>
      <c r="BY66" s="236"/>
      <c r="BZ66" s="236"/>
      <c r="CA66" s="236"/>
      <c r="CB66" s="236"/>
      <c r="CC66" s="237"/>
    </row>
    <row r="67" spans="1:81">
      <c r="B67" s="57" t="s">
        <v>126</v>
      </c>
      <c r="C67" s="310" t="s">
        <v>127</v>
      </c>
      <c r="D67" s="74" t="s">
        <v>128</v>
      </c>
      <c r="E67" s="74">
        <v>1</v>
      </c>
      <c r="F67" s="303"/>
      <c r="G67" s="152">
        <f>+E67*F67</f>
        <v>0</v>
      </c>
      <c r="H67" s="235"/>
      <c r="I67" s="237"/>
      <c r="J67" s="235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7"/>
      <c r="V67" s="238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7"/>
      <c r="AH67" s="238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7"/>
      <c r="AT67" s="238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  <c r="BE67" s="237"/>
      <c r="BF67" s="238"/>
      <c r="BG67" s="236"/>
      <c r="BH67" s="236"/>
      <c r="BI67" s="236"/>
      <c r="BJ67" s="236"/>
      <c r="BK67" s="236"/>
      <c r="BL67" s="236"/>
      <c r="BM67" s="236"/>
      <c r="BN67" s="236"/>
      <c r="BO67" s="236"/>
      <c r="BP67" s="236"/>
      <c r="BQ67" s="237"/>
      <c r="BR67" s="238"/>
      <c r="BS67" s="236"/>
      <c r="BT67" s="236"/>
      <c r="BU67" s="236"/>
      <c r="BV67" s="236"/>
      <c r="BW67" s="236"/>
      <c r="BX67" s="236"/>
      <c r="BY67" s="236"/>
      <c r="BZ67" s="236"/>
      <c r="CA67" s="236"/>
      <c r="CB67" s="236"/>
      <c r="CC67" s="237">
        <f t="shared" ref="CC67" si="43">G67-SUM(H67:CB67)</f>
        <v>0</v>
      </c>
    </row>
    <row r="68" spans="1:81">
      <c r="A68" s="189"/>
      <c r="B68" s="190" t="s">
        <v>129</v>
      </c>
      <c r="C68" s="191" t="s">
        <v>130</v>
      </c>
      <c r="D68" s="192" t="s">
        <v>128</v>
      </c>
      <c r="E68" s="192">
        <v>0</v>
      </c>
      <c r="F68" s="233"/>
      <c r="G68" s="234">
        <f>+E68*F68</f>
        <v>0</v>
      </c>
      <c r="H68" s="244"/>
      <c r="I68" s="245"/>
      <c r="J68" s="235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7"/>
      <c r="V68" s="238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7"/>
      <c r="AH68" s="238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7"/>
      <c r="AT68" s="238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7"/>
      <c r="BF68" s="238"/>
      <c r="BG68" s="236"/>
      <c r="BH68" s="236"/>
      <c r="BI68" s="236"/>
      <c r="BJ68" s="236"/>
      <c r="BK68" s="236"/>
      <c r="BL68" s="236"/>
      <c r="BM68" s="236"/>
      <c r="BN68" s="236"/>
      <c r="BO68" s="236"/>
      <c r="BP68" s="236"/>
      <c r="BQ68" s="237"/>
      <c r="BR68" s="238"/>
      <c r="BS68" s="236"/>
      <c r="BT68" s="236"/>
      <c r="BU68" s="236"/>
      <c r="BV68" s="236"/>
      <c r="BW68" s="236"/>
      <c r="BX68" s="236"/>
      <c r="BY68" s="236"/>
      <c r="BZ68" s="236"/>
      <c r="CA68" s="236"/>
      <c r="CB68" s="236"/>
      <c r="CC68" s="237"/>
    </row>
    <row r="69" spans="1:81">
      <c r="B69" s="64" t="s">
        <v>131</v>
      </c>
      <c r="C69" s="315" t="s">
        <v>394</v>
      </c>
      <c r="D69" s="72"/>
      <c r="E69" s="72"/>
      <c r="F69" s="230"/>
      <c r="G69" s="122"/>
      <c r="H69" s="120"/>
      <c r="I69" s="13"/>
      <c r="J69" s="235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7"/>
      <c r="V69" s="238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7"/>
      <c r="AH69" s="238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7"/>
      <c r="AT69" s="238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7"/>
      <c r="BF69" s="238"/>
      <c r="BG69" s="236"/>
      <c r="BH69" s="236"/>
      <c r="BI69" s="236"/>
      <c r="BJ69" s="236"/>
      <c r="BK69" s="236"/>
      <c r="BL69" s="236"/>
      <c r="BM69" s="236"/>
      <c r="BN69" s="236"/>
      <c r="BO69" s="236"/>
      <c r="BP69" s="236"/>
      <c r="BQ69" s="237"/>
      <c r="BR69" s="238"/>
      <c r="BS69" s="236"/>
      <c r="BT69" s="236"/>
      <c r="BU69" s="236"/>
      <c r="BV69" s="236"/>
      <c r="BW69" s="236"/>
      <c r="BX69" s="236"/>
      <c r="BY69" s="236"/>
      <c r="BZ69" s="236"/>
      <c r="CA69" s="236"/>
      <c r="CB69" s="236"/>
      <c r="CC69" s="237"/>
    </row>
    <row r="70" spans="1:81" ht="30">
      <c r="B70" s="57" t="s">
        <v>133</v>
      </c>
      <c r="C70" s="310" t="s">
        <v>134</v>
      </c>
      <c r="D70" s="72" t="s">
        <v>53</v>
      </c>
      <c r="E70" s="72">
        <v>36</v>
      </c>
      <c r="F70" s="230"/>
      <c r="G70" s="122">
        <f t="shared" ref="G70:G75" si="44">+SUM(H70:CC70)</f>
        <v>0</v>
      </c>
      <c r="H70" s="120"/>
      <c r="I70" s="13"/>
      <c r="J70" s="235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7"/>
      <c r="V70" s="238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7"/>
      <c r="AH70" s="238"/>
      <c r="AI70" s="236"/>
      <c r="AJ70" s="236"/>
      <c r="AK70" s="236"/>
      <c r="AL70" s="236"/>
      <c r="AM70" s="236"/>
      <c r="AN70" s="236"/>
      <c r="AO70" s="236"/>
      <c r="AP70" s="236"/>
      <c r="AQ70" s="236"/>
      <c r="AR70" s="236"/>
      <c r="AS70" s="237"/>
      <c r="AT70" s="302"/>
      <c r="AU70" s="300"/>
      <c r="AV70" s="300"/>
      <c r="AW70" s="300"/>
      <c r="AX70" s="300"/>
      <c r="AY70" s="300"/>
      <c r="AZ70" s="300"/>
      <c r="BA70" s="300"/>
      <c r="BB70" s="300"/>
      <c r="BC70" s="300"/>
      <c r="BD70" s="300"/>
      <c r="BE70" s="301"/>
      <c r="BF70" s="302"/>
      <c r="BG70" s="300"/>
      <c r="BH70" s="300"/>
      <c r="BI70" s="300"/>
      <c r="BJ70" s="300"/>
      <c r="BK70" s="300"/>
      <c r="BL70" s="300"/>
      <c r="BM70" s="300"/>
      <c r="BN70" s="300"/>
      <c r="BO70" s="300"/>
      <c r="BP70" s="300"/>
      <c r="BQ70" s="301"/>
      <c r="BR70" s="302"/>
      <c r="BS70" s="300"/>
      <c r="BT70" s="300"/>
      <c r="BU70" s="300"/>
      <c r="BV70" s="300"/>
      <c r="BW70" s="300"/>
      <c r="BX70" s="300"/>
      <c r="BY70" s="300"/>
      <c r="BZ70" s="300"/>
      <c r="CA70" s="300"/>
      <c r="CB70" s="300"/>
      <c r="CC70" s="301"/>
    </row>
    <row r="71" spans="1:81" ht="30">
      <c r="B71" s="57" t="s">
        <v>135</v>
      </c>
      <c r="C71" s="310" t="s">
        <v>136</v>
      </c>
      <c r="D71" s="72" t="s">
        <v>53</v>
      </c>
      <c r="E71" s="72">
        <v>24</v>
      </c>
      <c r="F71" s="230"/>
      <c r="G71" s="122">
        <f t="shared" si="44"/>
        <v>0</v>
      </c>
      <c r="H71" s="120"/>
      <c r="I71" s="13"/>
      <c r="J71" s="235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7"/>
      <c r="V71" s="238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7"/>
      <c r="AH71" s="238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7"/>
      <c r="AT71" s="238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  <c r="BE71" s="237"/>
      <c r="BF71" s="302"/>
      <c r="BG71" s="300"/>
      <c r="BH71" s="300"/>
      <c r="BI71" s="300"/>
      <c r="BJ71" s="300"/>
      <c r="BK71" s="300"/>
      <c r="BL71" s="300"/>
      <c r="BM71" s="300"/>
      <c r="BN71" s="300"/>
      <c r="BO71" s="300"/>
      <c r="BP71" s="300"/>
      <c r="BQ71" s="301"/>
      <c r="BR71" s="302"/>
      <c r="BS71" s="300"/>
      <c r="BT71" s="300"/>
      <c r="BU71" s="300"/>
      <c r="BV71" s="300"/>
      <c r="BW71" s="300"/>
      <c r="BX71" s="300"/>
      <c r="BY71" s="300"/>
      <c r="BZ71" s="300"/>
      <c r="CA71" s="300"/>
      <c r="CB71" s="300"/>
      <c r="CC71" s="301"/>
    </row>
    <row r="72" spans="1:81" ht="30">
      <c r="B72" s="57" t="s">
        <v>137</v>
      </c>
      <c r="C72" s="310" t="s">
        <v>138</v>
      </c>
      <c r="D72" s="72" t="s">
        <v>53</v>
      </c>
      <c r="E72" s="72">
        <v>36</v>
      </c>
      <c r="F72" s="230"/>
      <c r="G72" s="122">
        <f t="shared" si="44"/>
        <v>0</v>
      </c>
      <c r="H72" s="120"/>
      <c r="I72" s="13"/>
      <c r="J72" s="235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7"/>
      <c r="V72" s="238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7"/>
      <c r="AH72" s="238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7"/>
      <c r="AT72" s="302"/>
      <c r="AU72" s="300"/>
      <c r="AV72" s="300"/>
      <c r="AW72" s="300"/>
      <c r="AX72" s="300"/>
      <c r="AY72" s="300"/>
      <c r="AZ72" s="300"/>
      <c r="BA72" s="300"/>
      <c r="BB72" s="300"/>
      <c r="BC72" s="300"/>
      <c r="BD72" s="300"/>
      <c r="BE72" s="301"/>
      <c r="BF72" s="302"/>
      <c r="BG72" s="300"/>
      <c r="BH72" s="300"/>
      <c r="BI72" s="300"/>
      <c r="BJ72" s="300"/>
      <c r="BK72" s="300"/>
      <c r="BL72" s="300"/>
      <c r="BM72" s="300"/>
      <c r="BN72" s="300"/>
      <c r="BO72" s="300"/>
      <c r="BP72" s="300"/>
      <c r="BQ72" s="301"/>
      <c r="BR72" s="302"/>
      <c r="BS72" s="300"/>
      <c r="BT72" s="300"/>
      <c r="BU72" s="300"/>
      <c r="BV72" s="300"/>
      <c r="BW72" s="300"/>
      <c r="BX72" s="300"/>
      <c r="BY72" s="300"/>
      <c r="BZ72" s="300"/>
      <c r="CA72" s="300"/>
      <c r="CB72" s="300"/>
      <c r="CC72" s="301"/>
    </row>
    <row r="73" spans="1:81" ht="30">
      <c r="B73" s="57" t="s">
        <v>139</v>
      </c>
      <c r="C73" s="310" t="s">
        <v>140</v>
      </c>
      <c r="D73" s="72" t="s">
        <v>53</v>
      </c>
      <c r="E73" s="72">
        <v>24</v>
      </c>
      <c r="F73" s="230"/>
      <c r="G73" s="122">
        <f t="shared" si="44"/>
        <v>0</v>
      </c>
      <c r="H73" s="120"/>
      <c r="I73" s="13"/>
      <c r="J73" s="235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7"/>
      <c r="V73" s="238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7"/>
      <c r="AH73" s="238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7"/>
      <c r="AT73" s="238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7"/>
      <c r="BF73" s="302"/>
      <c r="BG73" s="300"/>
      <c r="BH73" s="300"/>
      <c r="BI73" s="300"/>
      <c r="BJ73" s="300"/>
      <c r="BK73" s="300"/>
      <c r="BL73" s="300"/>
      <c r="BM73" s="300"/>
      <c r="BN73" s="300"/>
      <c r="BO73" s="300"/>
      <c r="BP73" s="300"/>
      <c r="BQ73" s="301"/>
      <c r="BR73" s="302"/>
      <c r="BS73" s="300"/>
      <c r="BT73" s="300"/>
      <c r="BU73" s="300"/>
      <c r="BV73" s="300"/>
      <c r="BW73" s="300"/>
      <c r="BX73" s="300"/>
      <c r="BY73" s="300"/>
      <c r="BZ73" s="300"/>
      <c r="CA73" s="300"/>
      <c r="CB73" s="300"/>
      <c r="CC73" s="301"/>
    </row>
    <row r="74" spans="1:81" ht="30">
      <c r="B74" s="57" t="s">
        <v>141</v>
      </c>
      <c r="C74" s="310" t="s">
        <v>142</v>
      </c>
      <c r="D74" s="72" t="s">
        <v>53</v>
      </c>
      <c r="E74" s="72">
        <v>36</v>
      </c>
      <c r="F74" s="230"/>
      <c r="G74" s="122">
        <f t="shared" si="44"/>
        <v>0</v>
      </c>
      <c r="H74" s="120"/>
      <c r="I74" s="13"/>
      <c r="J74" s="235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7"/>
      <c r="V74" s="238"/>
      <c r="W74" s="236"/>
      <c r="X74" s="236"/>
      <c r="Y74" s="236"/>
      <c r="Z74" s="236"/>
      <c r="AA74" s="236"/>
      <c r="AB74" s="236"/>
      <c r="AC74" s="236"/>
      <c r="AD74" s="236"/>
      <c r="AE74" s="236"/>
      <c r="AF74" s="236"/>
      <c r="AG74" s="237"/>
      <c r="AH74" s="238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7"/>
      <c r="AT74" s="302"/>
      <c r="AU74" s="300"/>
      <c r="AV74" s="300"/>
      <c r="AW74" s="300"/>
      <c r="AX74" s="300"/>
      <c r="AY74" s="300"/>
      <c r="AZ74" s="300"/>
      <c r="BA74" s="300"/>
      <c r="BB74" s="300"/>
      <c r="BC74" s="300"/>
      <c r="BD74" s="300"/>
      <c r="BE74" s="301"/>
      <c r="BF74" s="302"/>
      <c r="BG74" s="300"/>
      <c r="BH74" s="300"/>
      <c r="BI74" s="300"/>
      <c r="BJ74" s="300"/>
      <c r="BK74" s="300"/>
      <c r="BL74" s="300"/>
      <c r="BM74" s="300"/>
      <c r="BN74" s="300"/>
      <c r="BO74" s="300"/>
      <c r="BP74" s="300"/>
      <c r="BQ74" s="301"/>
      <c r="BR74" s="302"/>
      <c r="BS74" s="300"/>
      <c r="BT74" s="300"/>
      <c r="BU74" s="300"/>
      <c r="BV74" s="300"/>
      <c r="BW74" s="300"/>
      <c r="BX74" s="300"/>
      <c r="BY74" s="300"/>
      <c r="BZ74" s="300"/>
      <c r="CA74" s="300"/>
      <c r="CB74" s="300"/>
      <c r="CC74" s="301"/>
    </row>
    <row r="75" spans="1:81" ht="30">
      <c r="B75" s="57" t="s">
        <v>143</v>
      </c>
      <c r="C75" s="310" t="s">
        <v>144</v>
      </c>
      <c r="D75" s="72" t="s">
        <v>53</v>
      </c>
      <c r="E75" s="72">
        <v>36</v>
      </c>
      <c r="F75" s="230"/>
      <c r="G75" s="122">
        <f t="shared" si="44"/>
        <v>0</v>
      </c>
      <c r="H75" s="120"/>
      <c r="I75" s="13"/>
      <c r="J75" s="235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7"/>
      <c r="V75" s="238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7"/>
      <c r="AH75" s="238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7"/>
      <c r="AT75" s="302"/>
      <c r="AU75" s="300"/>
      <c r="AV75" s="300"/>
      <c r="AW75" s="300"/>
      <c r="AX75" s="300"/>
      <c r="AY75" s="300"/>
      <c r="AZ75" s="300"/>
      <c r="BA75" s="300"/>
      <c r="BB75" s="300"/>
      <c r="BC75" s="300"/>
      <c r="BD75" s="300"/>
      <c r="BE75" s="301"/>
      <c r="BF75" s="302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1"/>
      <c r="BR75" s="302"/>
      <c r="BS75" s="300"/>
      <c r="BT75" s="300"/>
      <c r="BU75" s="300"/>
      <c r="BV75" s="300"/>
      <c r="BW75" s="300"/>
      <c r="BX75" s="300"/>
      <c r="BY75" s="300"/>
      <c r="BZ75" s="300"/>
      <c r="CA75" s="300"/>
      <c r="CB75" s="300"/>
      <c r="CC75" s="301"/>
    </row>
    <row r="76" spans="1:81">
      <c r="B76" s="55" t="s">
        <v>145</v>
      </c>
      <c r="C76" s="56" t="s">
        <v>146</v>
      </c>
      <c r="D76" s="71"/>
      <c r="E76" s="71"/>
      <c r="F76" s="229"/>
      <c r="G76" s="169">
        <f>SUM(G77:G78)</f>
        <v>0</v>
      </c>
      <c r="H76" s="123">
        <f>SUM(H77:H78)</f>
        <v>0</v>
      </c>
      <c r="I76" s="20">
        <f t="shared" ref="I76:BT76" si="45">SUM(I77:I78)</f>
        <v>0</v>
      </c>
      <c r="J76" s="123">
        <f t="shared" si="45"/>
        <v>0</v>
      </c>
      <c r="K76" s="19">
        <f t="shared" si="45"/>
        <v>0</v>
      </c>
      <c r="L76" s="19">
        <f t="shared" si="45"/>
        <v>0</v>
      </c>
      <c r="M76" s="19">
        <f t="shared" si="45"/>
        <v>0</v>
      </c>
      <c r="N76" s="19">
        <f t="shared" si="45"/>
        <v>0</v>
      </c>
      <c r="O76" s="19">
        <f t="shared" si="45"/>
        <v>0</v>
      </c>
      <c r="P76" s="19">
        <f t="shared" si="45"/>
        <v>0</v>
      </c>
      <c r="Q76" s="19">
        <f t="shared" si="45"/>
        <v>0</v>
      </c>
      <c r="R76" s="19">
        <f t="shared" si="45"/>
        <v>0</v>
      </c>
      <c r="S76" s="19">
        <f t="shared" si="45"/>
        <v>0</v>
      </c>
      <c r="T76" s="19">
        <f t="shared" si="45"/>
        <v>0</v>
      </c>
      <c r="U76" s="20">
        <f t="shared" si="45"/>
        <v>0</v>
      </c>
      <c r="V76" s="21">
        <f t="shared" si="45"/>
        <v>0</v>
      </c>
      <c r="W76" s="19">
        <f t="shared" si="45"/>
        <v>0</v>
      </c>
      <c r="X76" s="19">
        <f t="shared" si="45"/>
        <v>0</v>
      </c>
      <c r="Y76" s="19">
        <f t="shared" si="45"/>
        <v>0</v>
      </c>
      <c r="Z76" s="19">
        <f t="shared" si="45"/>
        <v>0</v>
      </c>
      <c r="AA76" s="19">
        <f t="shared" si="45"/>
        <v>0</v>
      </c>
      <c r="AB76" s="19">
        <f t="shared" si="45"/>
        <v>0</v>
      </c>
      <c r="AC76" s="19">
        <f t="shared" si="45"/>
        <v>0</v>
      </c>
      <c r="AD76" s="19">
        <f t="shared" si="45"/>
        <v>0</v>
      </c>
      <c r="AE76" s="19">
        <f t="shared" si="45"/>
        <v>0</v>
      </c>
      <c r="AF76" s="19">
        <f t="shared" si="45"/>
        <v>0</v>
      </c>
      <c r="AG76" s="20">
        <f t="shared" si="45"/>
        <v>0</v>
      </c>
      <c r="AH76" s="21">
        <f t="shared" si="45"/>
        <v>0</v>
      </c>
      <c r="AI76" s="19">
        <f t="shared" si="45"/>
        <v>0</v>
      </c>
      <c r="AJ76" s="19">
        <f t="shared" si="45"/>
        <v>0</v>
      </c>
      <c r="AK76" s="19">
        <f t="shared" si="45"/>
        <v>0</v>
      </c>
      <c r="AL76" s="19">
        <f t="shared" si="45"/>
        <v>0</v>
      </c>
      <c r="AM76" s="19">
        <f t="shared" si="45"/>
        <v>0</v>
      </c>
      <c r="AN76" s="19">
        <f t="shared" si="45"/>
        <v>0</v>
      </c>
      <c r="AO76" s="19">
        <f t="shared" si="45"/>
        <v>0</v>
      </c>
      <c r="AP76" s="19">
        <f t="shared" si="45"/>
        <v>0</v>
      </c>
      <c r="AQ76" s="19">
        <f t="shared" si="45"/>
        <v>0</v>
      </c>
      <c r="AR76" s="19">
        <f t="shared" si="45"/>
        <v>0</v>
      </c>
      <c r="AS76" s="20">
        <f t="shared" si="45"/>
        <v>0</v>
      </c>
      <c r="AT76" s="21">
        <f t="shared" si="45"/>
        <v>0</v>
      </c>
      <c r="AU76" s="19">
        <f t="shared" si="45"/>
        <v>0</v>
      </c>
      <c r="AV76" s="19">
        <f t="shared" si="45"/>
        <v>0</v>
      </c>
      <c r="AW76" s="19">
        <f t="shared" si="45"/>
        <v>0</v>
      </c>
      <c r="AX76" s="19">
        <f t="shared" si="45"/>
        <v>0</v>
      </c>
      <c r="AY76" s="19">
        <f t="shared" si="45"/>
        <v>0</v>
      </c>
      <c r="AZ76" s="19">
        <f t="shared" si="45"/>
        <v>0</v>
      </c>
      <c r="BA76" s="19">
        <f t="shared" si="45"/>
        <v>0</v>
      </c>
      <c r="BB76" s="19">
        <f t="shared" si="45"/>
        <v>0</v>
      </c>
      <c r="BC76" s="19">
        <f t="shared" si="45"/>
        <v>0</v>
      </c>
      <c r="BD76" s="19">
        <f t="shared" si="45"/>
        <v>0</v>
      </c>
      <c r="BE76" s="20">
        <f t="shared" si="45"/>
        <v>0</v>
      </c>
      <c r="BF76" s="21">
        <f t="shared" si="45"/>
        <v>0</v>
      </c>
      <c r="BG76" s="19">
        <f t="shared" si="45"/>
        <v>0</v>
      </c>
      <c r="BH76" s="19">
        <f t="shared" si="45"/>
        <v>0</v>
      </c>
      <c r="BI76" s="19">
        <f t="shared" si="45"/>
        <v>0</v>
      </c>
      <c r="BJ76" s="19">
        <f t="shared" si="45"/>
        <v>0</v>
      </c>
      <c r="BK76" s="19">
        <f t="shared" si="45"/>
        <v>0</v>
      </c>
      <c r="BL76" s="19">
        <f t="shared" si="45"/>
        <v>0</v>
      </c>
      <c r="BM76" s="19">
        <f t="shared" si="45"/>
        <v>0</v>
      </c>
      <c r="BN76" s="19">
        <f t="shared" si="45"/>
        <v>0</v>
      </c>
      <c r="BO76" s="19">
        <f t="shared" si="45"/>
        <v>0</v>
      </c>
      <c r="BP76" s="19">
        <f t="shared" si="45"/>
        <v>0</v>
      </c>
      <c r="BQ76" s="20">
        <f t="shared" si="45"/>
        <v>0</v>
      </c>
      <c r="BR76" s="21">
        <f t="shared" si="45"/>
        <v>0</v>
      </c>
      <c r="BS76" s="19">
        <f t="shared" si="45"/>
        <v>0</v>
      </c>
      <c r="BT76" s="19">
        <f t="shared" si="45"/>
        <v>0</v>
      </c>
      <c r="BU76" s="19">
        <f t="shared" ref="BU76:CC76" si="46">SUM(BU77:BU78)</f>
        <v>0</v>
      </c>
      <c r="BV76" s="19">
        <f t="shared" si="46"/>
        <v>0</v>
      </c>
      <c r="BW76" s="19">
        <f t="shared" si="46"/>
        <v>0</v>
      </c>
      <c r="BX76" s="19">
        <f t="shared" si="46"/>
        <v>0</v>
      </c>
      <c r="BY76" s="19">
        <f t="shared" si="46"/>
        <v>0</v>
      </c>
      <c r="BZ76" s="19">
        <f t="shared" si="46"/>
        <v>0</v>
      </c>
      <c r="CA76" s="19">
        <f t="shared" si="46"/>
        <v>0</v>
      </c>
      <c r="CB76" s="19">
        <f t="shared" si="46"/>
        <v>0</v>
      </c>
      <c r="CC76" s="20">
        <f t="shared" si="46"/>
        <v>0</v>
      </c>
    </row>
    <row r="77" spans="1:81">
      <c r="B77" s="61" t="s">
        <v>147</v>
      </c>
      <c r="C77" s="62" t="s">
        <v>148</v>
      </c>
      <c r="D77" s="74" t="s">
        <v>128</v>
      </c>
      <c r="E77" s="74">
        <v>1</v>
      </c>
      <c r="F77" s="303"/>
      <c r="G77" s="152">
        <f>+E77*F77</f>
        <v>0</v>
      </c>
      <c r="H77" s="235"/>
      <c r="I77" s="122"/>
      <c r="J77" s="235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7">
        <f>G77/2.5</f>
        <v>0</v>
      </c>
      <c r="V77" s="238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7">
        <f>G77/2.5</f>
        <v>0</v>
      </c>
      <c r="AH77" s="238"/>
      <c r="AI77" s="236"/>
      <c r="AJ77" s="236"/>
      <c r="AK77" s="236"/>
      <c r="AL77" s="236"/>
      <c r="AM77" s="236">
        <f>G77-SUM(J77:AL77)</f>
        <v>0</v>
      </c>
      <c r="AN77" s="236"/>
      <c r="AO77" s="236"/>
      <c r="AP77" s="236"/>
      <c r="AQ77" s="236"/>
      <c r="AR77" s="236"/>
      <c r="AS77" s="237"/>
      <c r="AT77" s="238"/>
      <c r="AU77" s="236"/>
      <c r="AV77" s="236"/>
      <c r="AW77" s="236"/>
      <c r="AX77" s="236"/>
      <c r="AY77" s="236"/>
      <c r="AZ77" s="236"/>
      <c r="BA77" s="236"/>
      <c r="BB77" s="236"/>
      <c r="BC77" s="236"/>
      <c r="BD77" s="236"/>
      <c r="BE77" s="237"/>
      <c r="BF77" s="238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7"/>
      <c r="BR77" s="238"/>
      <c r="BS77" s="236"/>
      <c r="BT77" s="236"/>
      <c r="BU77" s="236"/>
      <c r="BV77" s="236"/>
      <c r="BW77" s="236"/>
      <c r="BX77" s="236"/>
      <c r="BY77" s="236"/>
      <c r="BZ77" s="236"/>
      <c r="CA77" s="236"/>
      <c r="CB77" s="236"/>
      <c r="CC77" s="237">
        <f t="shared" ref="CC77" si="47">G77-SUM(H77:CB77)</f>
        <v>0</v>
      </c>
    </row>
    <row r="78" spans="1:81">
      <c r="B78" s="61" t="s">
        <v>149</v>
      </c>
      <c r="C78" s="62" t="s">
        <v>150</v>
      </c>
      <c r="D78" s="72" t="s">
        <v>53</v>
      </c>
      <c r="E78" s="72">
        <v>72</v>
      </c>
      <c r="F78" s="230"/>
      <c r="G78" s="152">
        <f>+SUM(H78:CC78)</f>
        <v>0</v>
      </c>
      <c r="H78" s="235"/>
      <c r="I78" s="237"/>
      <c r="J78" s="299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1"/>
      <c r="V78" s="302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1"/>
      <c r="AH78" s="302"/>
      <c r="AI78" s="300"/>
      <c r="AJ78" s="300"/>
      <c r="AK78" s="300"/>
      <c r="AL78" s="300"/>
      <c r="AM78" s="300"/>
      <c r="AN78" s="300"/>
      <c r="AO78" s="300"/>
      <c r="AP78" s="300"/>
      <c r="AQ78" s="300"/>
      <c r="AR78" s="300"/>
      <c r="AS78" s="301"/>
      <c r="AT78" s="302"/>
      <c r="AU78" s="300"/>
      <c r="AV78" s="300"/>
      <c r="AW78" s="300"/>
      <c r="AX78" s="300"/>
      <c r="AY78" s="300"/>
      <c r="AZ78" s="300"/>
      <c r="BA78" s="300"/>
      <c r="BB78" s="300"/>
      <c r="BC78" s="300"/>
      <c r="BD78" s="300"/>
      <c r="BE78" s="301"/>
      <c r="BF78" s="302"/>
      <c r="BG78" s="300"/>
      <c r="BH78" s="300"/>
      <c r="BI78" s="300"/>
      <c r="BJ78" s="300"/>
      <c r="BK78" s="300"/>
      <c r="BL78" s="300"/>
      <c r="BM78" s="300"/>
      <c r="BN78" s="300"/>
      <c r="BO78" s="300"/>
      <c r="BP78" s="300"/>
      <c r="BQ78" s="301"/>
      <c r="BR78" s="302"/>
      <c r="BS78" s="300"/>
      <c r="BT78" s="300"/>
      <c r="BU78" s="300"/>
      <c r="BV78" s="300"/>
      <c r="BW78" s="300"/>
      <c r="BX78" s="300"/>
      <c r="BY78" s="300"/>
      <c r="BZ78" s="300"/>
      <c r="CA78" s="300"/>
      <c r="CB78" s="300"/>
      <c r="CC78" s="301"/>
    </row>
    <row r="79" spans="1:81">
      <c r="B79" s="55" t="s">
        <v>151</v>
      </c>
      <c r="C79" s="56" t="s">
        <v>152</v>
      </c>
      <c r="D79" s="71"/>
      <c r="E79" s="71"/>
      <c r="F79" s="229"/>
      <c r="G79" s="169">
        <f>SUM(G80)</f>
        <v>0</v>
      </c>
      <c r="H79" s="169">
        <f t="shared" ref="H79:BS79" si="48">SUM(H80)</f>
        <v>0</v>
      </c>
      <c r="I79" s="169">
        <f t="shared" si="48"/>
        <v>0</v>
      </c>
      <c r="J79" s="123">
        <f t="shared" si="48"/>
        <v>0</v>
      </c>
      <c r="K79" s="19">
        <f t="shared" si="48"/>
        <v>0</v>
      </c>
      <c r="L79" s="19">
        <f t="shared" si="48"/>
        <v>0</v>
      </c>
      <c r="M79" s="19">
        <f t="shared" si="48"/>
        <v>0</v>
      </c>
      <c r="N79" s="19">
        <f t="shared" si="48"/>
        <v>0</v>
      </c>
      <c r="O79" s="19">
        <f t="shared" si="48"/>
        <v>0</v>
      </c>
      <c r="P79" s="19">
        <f t="shared" si="48"/>
        <v>0</v>
      </c>
      <c r="Q79" s="19">
        <f t="shared" si="48"/>
        <v>0</v>
      </c>
      <c r="R79" s="19">
        <f t="shared" si="48"/>
        <v>0</v>
      </c>
      <c r="S79" s="19">
        <f t="shared" si="48"/>
        <v>0</v>
      </c>
      <c r="T79" s="19">
        <f t="shared" si="48"/>
        <v>0</v>
      </c>
      <c r="U79" s="20">
        <f t="shared" si="48"/>
        <v>0</v>
      </c>
      <c r="V79" s="21">
        <f t="shared" si="48"/>
        <v>0</v>
      </c>
      <c r="W79" s="19">
        <f t="shared" si="48"/>
        <v>0</v>
      </c>
      <c r="X79" s="19">
        <f t="shared" si="48"/>
        <v>0</v>
      </c>
      <c r="Y79" s="19">
        <f t="shared" si="48"/>
        <v>0</v>
      </c>
      <c r="Z79" s="19">
        <f t="shared" si="48"/>
        <v>0</v>
      </c>
      <c r="AA79" s="19">
        <f t="shared" si="48"/>
        <v>0</v>
      </c>
      <c r="AB79" s="19">
        <f t="shared" si="48"/>
        <v>0</v>
      </c>
      <c r="AC79" s="19">
        <f t="shared" si="48"/>
        <v>0</v>
      </c>
      <c r="AD79" s="19">
        <f t="shared" si="48"/>
        <v>0</v>
      </c>
      <c r="AE79" s="19">
        <f t="shared" si="48"/>
        <v>0</v>
      </c>
      <c r="AF79" s="19">
        <f t="shared" si="48"/>
        <v>0</v>
      </c>
      <c r="AG79" s="20">
        <f t="shared" si="48"/>
        <v>0</v>
      </c>
      <c r="AH79" s="21">
        <f t="shared" si="48"/>
        <v>0</v>
      </c>
      <c r="AI79" s="19">
        <f t="shared" si="48"/>
        <v>0</v>
      </c>
      <c r="AJ79" s="19">
        <f t="shared" si="48"/>
        <v>0</v>
      </c>
      <c r="AK79" s="19">
        <f t="shared" si="48"/>
        <v>0</v>
      </c>
      <c r="AL79" s="19">
        <f t="shared" si="48"/>
        <v>0</v>
      </c>
      <c r="AM79" s="19">
        <f t="shared" si="48"/>
        <v>0</v>
      </c>
      <c r="AN79" s="19">
        <f t="shared" si="48"/>
        <v>0</v>
      </c>
      <c r="AO79" s="19">
        <f t="shared" si="48"/>
        <v>0</v>
      </c>
      <c r="AP79" s="19">
        <f t="shared" si="48"/>
        <v>0</v>
      </c>
      <c r="AQ79" s="19">
        <f t="shared" si="48"/>
        <v>0</v>
      </c>
      <c r="AR79" s="19">
        <f t="shared" si="48"/>
        <v>0</v>
      </c>
      <c r="AS79" s="20">
        <f t="shared" si="48"/>
        <v>0</v>
      </c>
      <c r="AT79" s="21">
        <f t="shared" si="48"/>
        <v>0</v>
      </c>
      <c r="AU79" s="19">
        <f t="shared" si="48"/>
        <v>0</v>
      </c>
      <c r="AV79" s="19">
        <f t="shared" si="48"/>
        <v>0</v>
      </c>
      <c r="AW79" s="19">
        <f t="shared" si="48"/>
        <v>0</v>
      </c>
      <c r="AX79" s="19">
        <f t="shared" si="48"/>
        <v>0</v>
      </c>
      <c r="AY79" s="19">
        <f t="shared" si="48"/>
        <v>0</v>
      </c>
      <c r="AZ79" s="19">
        <f t="shared" si="48"/>
        <v>0</v>
      </c>
      <c r="BA79" s="19">
        <f t="shared" si="48"/>
        <v>0</v>
      </c>
      <c r="BB79" s="19">
        <f t="shared" si="48"/>
        <v>0</v>
      </c>
      <c r="BC79" s="19">
        <f t="shared" si="48"/>
        <v>0</v>
      </c>
      <c r="BD79" s="19">
        <f t="shared" si="48"/>
        <v>0</v>
      </c>
      <c r="BE79" s="20">
        <f t="shared" si="48"/>
        <v>0</v>
      </c>
      <c r="BF79" s="21">
        <f t="shared" si="48"/>
        <v>0</v>
      </c>
      <c r="BG79" s="19">
        <f t="shared" si="48"/>
        <v>0</v>
      </c>
      <c r="BH79" s="19">
        <f t="shared" si="48"/>
        <v>0</v>
      </c>
      <c r="BI79" s="19">
        <f t="shared" si="48"/>
        <v>0</v>
      </c>
      <c r="BJ79" s="19">
        <f t="shared" si="48"/>
        <v>0</v>
      </c>
      <c r="BK79" s="19">
        <f t="shared" si="48"/>
        <v>0</v>
      </c>
      <c r="BL79" s="19">
        <f t="shared" si="48"/>
        <v>0</v>
      </c>
      <c r="BM79" s="19">
        <f t="shared" si="48"/>
        <v>0</v>
      </c>
      <c r="BN79" s="19">
        <f t="shared" si="48"/>
        <v>0</v>
      </c>
      <c r="BO79" s="19">
        <f t="shared" si="48"/>
        <v>0</v>
      </c>
      <c r="BP79" s="19">
        <f t="shared" si="48"/>
        <v>0</v>
      </c>
      <c r="BQ79" s="20">
        <f t="shared" si="48"/>
        <v>0</v>
      </c>
      <c r="BR79" s="21">
        <f t="shared" si="48"/>
        <v>0</v>
      </c>
      <c r="BS79" s="19">
        <f t="shared" si="48"/>
        <v>0</v>
      </c>
      <c r="BT79" s="19">
        <f t="shared" ref="BT79:CC79" si="49">SUM(BT80)</f>
        <v>0</v>
      </c>
      <c r="BU79" s="19">
        <f t="shared" si="49"/>
        <v>0</v>
      </c>
      <c r="BV79" s="19">
        <f t="shared" si="49"/>
        <v>0</v>
      </c>
      <c r="BW79" s="19">
        <f t="shared" si="49"/>
        <v>0</v>
      </c>
      <c r="BX79" s="19">
        <f t="shared" si="49"/>
        <v>0</v>
      </c>
      <c r="BY79" s="19">
        <f t="shared" si="49"/>
        <v>0</v>
      </c>
      <c r="BZ79" s="19">
        <f t="shared" si="49"/>
        <v>0</v>
      </c>
      <c r="CA79" s="19">
        <f t="shared" si="49"/>
        <v>0</v>
      </c>
      <c r="CB79" s="19">
        <f t="shared" si="49"/>
        <v>0</v>
      </c>
      <c r="CC79" s="20">
        <f t="shared" si="49"/>
        <v>0</v>
      </c>
    </row>
    <row r="80" spans="1:81">
      <c r="B80" s="61" t="s">
        <v>153</v>
      </c>
      <c r="C80" s="62" t="s">
        <v>152</v>
      </c>
      <c r="D80" s="72" t="s">
        <v>53</v>
      </c>
      <c r="E80" s="72">
        <v>72</v>
      </c>
      <c r="F80" s="230"/>
      <c r="G80" s="152">
        <f>+SUM(H80:CC80)</f>
        <v>0</v>
      </c>
      <c r="H80" s="235"/>
      <c r="I80" s="237"/>
      <c r="J80" s="299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1"/>
      <c r="V80" s="302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1"/>
      <c r="AH80" s="302"/>
      <c r="AI80" s="300"/>
      <c r="AJ80" s="300"/>
      <c r="AK80" s="300"/>
      <c r="AL80" s="300"/>
      <c r="AM80" s="300"/>
      <c r="AN80" s="300"/>
      <c r="AO80" s="300"/>
      <c r="AP80" s="300"/>
      <c r="AQ80" s="300"/>
      <c r="AR80" s="300"/>
      <c r="AS80" s="301"/>
      <c r="AT80" s="302"/>
      <c r="AU80" s="300"/>
      <c r="AV80" s="300"/>
      <c r="AW80" s="300"/>
      <c r="AX80" s="300"/>
      <c r="AY80" s="300"/>
      <c r="AZ80" s="300"/>
      <c r="BA80" s="300"/>
      <c r="BB80" s="300"/>
      <c r="BC80" s="300"/>
      <c r="BD80" s="300"/>
      <c r="BE80" s="301"/>
      <c r="BF80" s="302"/>
      <c r="BG80" s="300"/>
      <c r="BH80" s="300"/>
      <c r="BI80" s="300"/>
      <c r="BJ80" s="300"/>
      <c r="BK80" s="300"/>
      <c r="BL80" s="300"/>
      <c r="BM80" s="300"/>
      <c r="BN80" s="300"/>
      <c r="BO80" s="300"/>
      <c r="BP80" s="300"/>
      <c r="BQ80" s="301"/>
      <c r="BR80" s="302"/>
      <c r="BS80" s="300"/>
      <c r="BT80" s="300"/>
      <c r="BU80" s="300"/>
      <c r="BV80" s="300"/>
      <c r="BW80" s="300"/>
      <c r="BX80" s="300"/>
      <c r="BY80" s="300"/>
      <c r="BZ80" s="300"/>
      <c r="CA80" s="300"/>
      <c r="CB80" s="300"/>
      <c r="CC80" s="301"/>
    </row>
    <row r="81" spans="1:81">
      <c r="B81" s="55" t="s">
        <v>154</v>
      </c>
      <c r="C81" s="56" t="s">
        <v>40</v>
      </c>
      <c r="D81" s="71"/>
      <c r="E81" s="71"/>
      <c r="F81" s="229"/>
      <c r="G81" s="169">
        <f>SUM(G82:G83)</f>
        <v>500000</v>
      </c>
      <c r="H81" s="123">
        <f t="shared" ref="H81:BS81" si="50">SUM(H82:H83)</f>
        <v>0</v>
      </c>
      <c r="I81" s="20">
        <f t="shared" si="50"/>
        <v>0</v>
      </c>
      <c r="J81" s="123">
        <f t="shared" si="50"/>
        <v>0</v>
      </c>
      <c r="K81" s="19">
        <f t="shared" si="50"/>
        <v>0</v>
      </c>
      <c r="L81" s="19">
        <f t="shared" si="50"/>
        <v>0</v>
      </c>
      <c r="M81" s="19">
        <f t="shared" si="50"/>
        <v>0</v>
      </c>
      <c r="N81" s="19">
        <f t="shared" si="50"/>
        <v>0</v>
      </c>
      <c r="O81" s="19">
        <f t="shared" si="50"/>
        <v>0</v>
      </c>
      <c r="P81" s="19">
        <f t="shared" si="50"/>
        <v>0</v>
      </c>
      <c r="Q81" s="19">
        <f t="shared" si="50"/>
        <v>0</v>
      </c>
      <c r="R81" s="19">
        <f t="shared" si="50"/>
        <v>0</v>
      </c>
      <c r="S81" s="19">
        <f t="shared" si="50"/>
        <v>0</v>
      </c>
      <c r="T81" s="19">
        <f t="shared" si="50"/>
        <v>0</v>
      </c>
      <c r="U81" s="20">
        <f t="shared" si="50"/>
        <v>0</v>
      </c>
      <c r="V81" s="21">
        <f t="shared" si="50"/>
        <v>0</v>
      </c>
      <c r="W81" s="19">
        <f t="shared" si="50"/>
        <v>0</v>
      </c>
      <c r="X81" s="19">
        <f t="shared" si="50"/>
        <v>0</v>
      </c>
      <c r="Y81" s="19">
        <f t="shared" si="50"/>
        <v>0</v>
      </c>
      <c r="Z81" s="19">
        <f t="shared" si="50"/>
        <v>0</v>
      </c>
      <c r="AA81" s="19">
        <f t="shared" si="50"/>
        <v>0</v>
      </c>
      <c r="AB81" s="19">
        <f t="shared" si="50"/>
        <v>0</v>
      </c>
      <c r="AC81" s="19">
        <f t="shared" si="50"/>
        <v>0</v>
      </c>
      <c r="AD81" s="19">
        <f t="shared" si="50"/>
        <v>0</v>
      </c>
      <c r="AE81" s="19">
        <f t="shared" si="50"/>
        <v>0</v>
      </c>
      <c r="AF81" s="19">
        <f t="shared" si="50"/>
        <v>0</v>
      </c>
      <c r="AG81" s="20">
        <f t="shared" si="50"/>
        <v>100000</v>
      </c>
      <c r="AH81" s="21">
        <f t="shared" si="50"/>
        <v>0</v>
      </c>
      <c r="AI81" s="19">
        <f t="shared" si="50"/>
        <v>0</v>
      </c>
      <c r="AJ81" s="19">
        <f t="shared" si="50"/>
        <v>0</v>
      </c>
      <c r="AK81" s="19">
        <f t="shared" si="50"/>
        <v>0</v>
      </c>
      <c r="AL81" s="19">
        <f t="shared" si="50"/>
        <v>0</v>
      </c>
      <c r="AM81" s="19">
        <f t="shared" si="50"/>
        <v>0</v>
      </c>
      <c r="AN81" s="19">
        <f t="shared" si="50"/>
        <v>0</v>
      </c>
      <c r="AO81" s="19">
        <f t="shared" si="50"/>
        <v>0</v>
      </c>
      <c r="AP81" s="19">
        <f t="shared" si="50"/>
        <v>0</v>
      </c>
      <c r="AQ81" s="19">
        <f t="shared" si="50"/>
        <v>0</v>
      </c>
      <c r="AR81" s="19">
        <f t="shared" si="50"/>
        <v>0</v>
      </c>
      <c r="AS81" s="20">
        <f t="shared" si="50"/>
        <v>100000</v>
      </c>
      <c r="AT81" s="21">
        <f t="shared" si="50"/>
        <v>0</v>
      </c>
      <c r="AU81" s="19">
        <f t="shared" si="50"/>
        <v>0</v>
      </c>
      <c r="AV81" s="19">
        <f t="shared" si="50"/>
        <v>0</v>
      </c>
      <c r="AW81" s="19">
        <f t="shared" si="50"/>
        <v>0</v>
      </c>
      <c r="AX81" s="19">
        <f t="shared" si="50"/>
        <v>0</v>
      </c>
      <c r="AY81" s="19">
        <f t="shared" si="50"/>
        <v>0</v>
      </c>
      <c r="AZ81" s="19">
        <f t="shared" si="50"/>
        <v>0</v>
      </c>
      <c r="BA81" s="19">
        <f t="shared" si="50"/>
        <v>0</v>
      </c>
      <c r="BB81" s="19">
        <f t="shared" si="50"/>
        <v>0</v>
      </c>
      <c r="BC81" s="19">
        <f t="shared" si="50"/>
        <v>0</v>
      </c>
      <c r="BD81" s="19">
        <f t="shared" si="50"/>
        <v>0</v>
      </c>
      <c r="BE81" s="20">
        <f t="shared" si="50"/>
        <v>100000</v>
      </c>
      <c r="BF81" s="21">
        <f t="shared" si="50"/>
        <v>0</v>
      </c>
      <c r="BG81" s="19">
        <f t="shared" si="50"/>
        <v>0</v>
      </c>
      <c r="BH81" s="19">
        <f t="shared" si="50"/>
        <v>0</v>
      </c>
      <c r="BI81" s="19">
        <f t="shared" si="50"/>
        <v>0</v>
      </c>
      <c r="BJ81" s="19">
        <f t="shared" si="50"/>
        <v>0</v>
      </c>
      <c r="BK81" s="19">
        <f t="shared" si="50"/>
        <v>0</v>
      </c>
      <c r="BL81" s="19">
        <f t="shared" si="50"/>
        <v>0</v>
      </c>
      <c r="BM81" s="19">
        <f t="shared" si="50"/>
        <v>0</v>
      </c>
      <c r="BN81" s="19">
        <f t="shared" si="50"/>
        <v>0</v>
      </c>
      <c r="BO81" s="19">
        <f t="shared" si="50"/>
        <v>0</v>
      </c>
      <c r="BP81" s="19">
        <f t="shared" si="50"/>
        <v>0</v>
      </c>
      <c r="BQ81" s="20">
        <f t="shared" si="50"/>
        <v>100000</v>
      </c>
      <c r="BR81" s="21">
        <f t="shared" si="50"/>
        <v>0</v>
      </c>
      <c r="BS81" s="19">
        <f t="shared" si="50"/>
        <v>0</v>
      </c>
      <c r="BT81" s="19">
        <f t="shared" ref="BT81:CC81" si="51">SUM(BT82:BT83)</f>
        <v>0</v>
      </c>
      <c r="BU81" s="19">
        <f t="shared" si="51"/>
        <v>0</v>
      </c>
      <c r="BV81" s="19">
        <f t="shared" si="51"/>
        <v>0</v>
      </c>
      <c r="BW81" s="19">
        <f t="shared" si="51"/>
        <v>0</v>
      </c>
      <c r="BX81" s="19">
        <f t="shared" si="51"/>
        <v>0</v>
      </c>
      <c r="BY81" s="19">
        <f t="shared" si="51"/>
        <v>0</v>
      </c>
      <c r="BZ81" s="19">
        <f t="shared" si="51"/>
        <v>0</v>
      </c>
      <c r="CA81" s="19">
        <f t="shared" si="51"/>
        <v>0</v>
      </c>
      <c r="CB81" s="19">
        <f t="shared" si="51"/>
        <v>0</v>
      </c>
      <c r="CC81" s="20">
        <f t="shared" si="51"/>
        <v>100000</v>
      </c>
    </row>
    <row r="82" spans="1:81">
      <c r="B82" s="57" t="s">
        <v>155</v>
      </c>
      <c r="C82" s="58" t="str">
        <f>"Provisional Sum for repair of Toll System Assets (" &amp; TEXT(F82,"#####,###") &amp;")"</f>
        <v>Provisional Sum for repair of Toll System Assets (500000,)</v>
      </c>
      <c r="D82" s="72" t="s">
        <v>156</v>
      </c>
      <c r="E82" s="72">
        <v>1</v>
      </c>
      <c r="F82" s="230">
        <v>500000</v>
      </c>
      <c r="G82" s="122">
        <f>+E82*F82</f>
        <v>500000</v>
      </c>
      <c r="H82" s="120"/>
      <c r="I82" s="13"/>
      <c r="J82" s="120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3"/>
      <c r="V82" s="14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3">
        <f>$G82/5</f>
        <v>100000</v>
      </c>
      <c r="AH82" s="14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3">
        <f>$G82/5</f>
        <v>100000</v>
      </c>
      <c r="AT82" s="14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3">
        <f>$G82/5</f>
        <v>100000</v>
      </c>
      <c r="BF82" s="14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3">
        <f>$G82/5</f>
        <v>100000</v>
      </c>
      <c r="BR82" s="14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237">
        <f t="shared" ref="CC82:CC83" si="52">G82-SUM(H82:CB82)</f>
        <v>100000</v>
      </c>
    </row>
    <row r="83" spans="1:81">
      <c r="A83" s="141"/>
      <c r="B83" s="61" t="s">
        <v>157</v>
      </c>
      <c r="C83" s="188" t="str">
        <f>"Provision for overhead charges and profit in respect of A-10003-a (" &amp; TEXT(F83,"###%") &amp; ")"</f>
        <v>Provision for overhead charges and profit in respect of A-10003-a (%)</v>
      </c>
      <c r="D83" s="74" t="s">
        <v>158</v>
      </c>
      <c r="E83" s="246">
        <f>+F82</f>
        <v>500000</v>
      </c>
      <c r="F83" s="305"/>
      <c r="G83" s="152">
        <f>+E83*F83</f>
        <v>0</v>
      </c>
      <c r="H83" s="235"/>
      <c r="I83" s="237"/>
      <c r="J83" s="231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32"/>
      <c r="V83" s="248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32">
        <f>$G83/5</f>
        <v>0</v>
      </c>
      <c r="AH83" s="248"/>
      <c r="AI83" s="247"/>
      <c r="AJ83" s="247"/>
      <c r="AK83" s="247"/>
      <c r="AL83" s="247"/>
      <c r="AM83" s="247"/>
      <c r="AN83" s="247"/>
      <c r="AO83" s="247"/>
      <c r="AP83" s="247"/>
      <c r="AQ83" s="247"/>
      <c r="AR83" s="247"/>
      <c r="AS83" s="232">
        <f>$G83/5</f>
        <v>0</v>
      </c>
      <c r="AT83" s="248"/>
      <c r="AU83" s="247"/>
      <c r="AV83" s="247"/>
      <c r="AW83" s="247"/>
      <c r="AX83" s="247"/>
      <c r="AY83" s="247"/>
      <c r="AZ83" s="247"/>
      <c r="BA83" s="247"/>
      <c r="BB83" s="247"/>
      <c r="BC83" s="247"/>
      <c r="BD83" s="247"/>
      <c r="BE83" s="232">
        <f>$G83/5</f>
        <v>0</v>
      </c>
      <c r="BF83" s="248"/>
      <c r="BG83" s="247"/>
      <c r="BH83" s="247"/>
      <c r="BI83" s="247"/>
      <c r="BJ83" s="247"/>
      <c r="BK83" s="247"/>
      <c r="BL83" s="247"/>
      <c r="BM83" s="247"/>
      <c r="BN83" s="247"/>
      <c r="BO83" s="247"/>
      <c r="BP83" s="247"/>
      <c r="BQ83" s="232">
        <f>$G83/5</f>
        <v>0</v>
      </c>
      <c r="BR83" s="248"/>
      <c r="BS83" s="247"/>
      <c r="BT83" s="247"/>
      <c r="BU83" s="247"/>
      <c r="BV83" s="247"/>
      <c r="BW83" s="247"/>
      <c r="BX83" s="247"/>
      <c r="BY83" s="247"/>
      <c r="BZ83" s="247"/>
      <c r="CA83" s="247"/>
      <c r="CB83" s="247"/>
      <c r="CC83" s="237">
        <f t="shared" si="52"/>
        <v>0</v>
      </c>
    </row>
    <row r="84" spans="1:81">
      <c r="B84" s="30"/>
      <c r="C84" s="31"/>
      <c r="D84" s="76"/>
      <c r="E84" s="76"/>
      <c r="F84" s="76"/>
      <c r="G84" s="171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</row>
    <row r="85" spans="1:81">
      <c r="B85" s="53" t="s">
        <v>159</v>
      </c>
      <c r="C85" s="54" t="s">
        <v>160</v>
      </c>
      <c r="D85" s="70"/>
      <c r="E85" s="70"/>
      <c r="F85" s="228"/>
      <c r="G85" s="168">
        <f t="shared" ref="G85:AL85" si="53">+SUM(G86,G116,G150,G166)</f>
        <v>2200000</v>
      </c>
      <c r="H85" s="130">
        <f t="shared" si="53"/>
        <v>0</v>
      </c>
      <c r="I85" s="26">
        <f t="shared" si="53"/>
        <v>0</v>
      </c>
      <c r="J85" s="130">
        <f t="shared" si="53"/>
        <v>0</v>
      </c>
      <c r="K85" s="25">
        <f t="shared" si="53"/>
        <v>0</v>
      </c>
      <c r="L85" s="25">
        <f t="shared" si="53"/>
        <v>0</v>
      </c>
      <c r="M85" s="25">
        <f t="shared" si="53"/>
        <v>0</v>
      </c>
      <c r="N85" s="25">
        <f t="shared" si="53"/>
        <v>0</v>
      </c>
      <c r="O85" s="25">
        <f t="shared" si="53"/>
        <v>0</v>
      </c>
      <c r="P85" s="25">
        <f t="shared" si="53"/>
        <v>0</v>
      </c>
      <c r="Q85" s="25">
        <f t="shared" si="53"/>
        <v>0</v>
      </c>
      <c r="R85" s="25">
        <f t="shared" si="53"/>
        <v>0</v>
      </c>
      <c r="S85" s="25">
        <f t="shared" si="53"/>
        <v>0</v>
      </c>
      <c r="T85" s="25">
        <f t="shared" si="53"/>
        <v>0</v>
      </c>
      <c r="U85" s="26">
        <f t="shared" si="53"/>
        <v>0</v>
      </c>
      <c r="V85" s="27">
        <f t="shared" si="53"/>
        <v>0</v>
      </c>
      <c r="W85" s="25">
        <f t="shared" si="53"/>
        <v>0</v>
      </c>
      <c r="X85" s="25">
        <f t="shared" si="53"/>
        <v>0</v>
      </c>
      <c r="Y85" s="25">
        <f t="shared" si="53"/>
        <v>0</v>
      </c>
      <c r="Z85" s="25">
        <f t="shared" si="53"/>
        <v>0</v>
      </c>
      <c r="AA85" s="25">
        <f t="shared" si="53"/>
        <v>0</v>
      </c>
      <c r="AB85" s="25">
        <f t="shared" si="53"/>
        <v>0</v>
      </c>
      <c r="AC85" s="25">
        <f t="shared" si="53"/>
        <v>0</v>
      </c>
      <c r="AD85" s="25">
        <f t="shared" si="53"/>
        <v>0</v>
      </c>
      <c r="AE85" s="25">
        <f t="shared" si="53"/>
        <v>0</v>
      </c>
      <c r="AF85" s="25">
        <f t="shared" si="53"/>
        <v>0</v>
      </c>
      <c r="AG85" s="26">
        <f t="shared" si="53"/>
        <v>260000</v>
      </c>
      <c r="AH85" s="27">
        <f t="shared" si="53"/>
        <v>0</v>
      </c>
      <c r="AI85" s="25">
        <f t="shared" si="53"/>
        <v>0</v>
      </c>
      <c r="AJ85" s="25">
        <f t="shared" si="53"/>
        <v>0</v>
      </c>
      <c r="AK85" s="25">
        <f t="shared" si="53"/>
        <v>0</v>
      </c>
      <c r="AL85" s="25">
        <f t="shared" si="53"/>
        <v>0</v>
      </c>
      <c r="AM85" s="25">
        <f t="shared" ref="AM85:BR85" si="54">+SUM(AM86,AM116,AM150,AM166)</f>
        <v>0</v>
      </c>
      <c r="AN85" s="25">
        <f t="shared" si="54"/>
        <v>0</v>
      </c>
      <c r="AO85" s="25">
        <f t="shared" si="54"/>
        <v>0</v>
      </c>
      <c r="AP85" s="25">
        <f t="shared" si="54"/>
        <v>0</v>
      </c>
      <c r="AQ85" s="25">
        <f t="shared" si="54"/>
        <v>0</v>
      </c>
      <c r="AR85" s="25">
        <f t="shared" si="54"/>
        <v>0</v>
      </c>
      <c r="AS85" s="26">
        <f t="shared" si="54"/>
        <v>260000</v>
      </c>
      <c r="AT85" s="27">
        <f t="shared" si="54"/>
        <v>0</v>
      </c>
      <c r="AU85" s="25">
        <f t="shared" si="54"/>
        <v>0</v>
      </c>
      <c r="AV85" s="25">
        <f t="shared" si="54"/>
        <v>0</v>
      </c>
      <c r="AW85" s="25">
        <f t="shared" si="54"/>
        <v>0</v>
      </c>
      <c r="AX85" s="25">
        <f t="shared" si="54"/>
        <v>0</v>
      </c>
      <c r="AY85" s="25">
        <f t="shared" si="54"/>
        <v>0</v>
      </c>
      <c r="AZ85" s="25">
        <f t="shared" si="54"/>
        <v>0</v>
      </c>
      <c r="BA85" s="25">
        <f t="shared" si="54"/>
        <v>0</v>
      </c>
      <c r="BB85" s="25">
        <f t="shared" si="54"/>
        <v>0</v>
      </c>
      <c r="BC85" s="25">
        <f t="shared" si="54"/>
        <v>0</v>
      </c>
      <c r="BD85" s="25">
        <f t="shared" si="54"/>
        <v>0</v>
      </c>
      <c r="BE85" s="26">
        <f t="shared" si="54"/>
        <v>460000</v>
      </c>
      <c r="BF85" s="27">
        <f t="shared" si="54"/>
        <v>0</v>
      </c>
      <c r="BG85" s="25">
        <f t="shared" si="54"/>
        <v>0</v>
      </c>
      <c r="BH85" s="25">
        <f t="shared" si="54"/>
        <v>0</v>
      </c>
      <c r="BI85" s="25">
        <f t="shared" si="54"/>
        <v>0</v>
      </c>
      <c r="BJ85" s="25">
        <f t="shared" si="54"/>
        <v>0</v>
      </c>
      <c r="BK85" s="25">
        <f t="shared" si="54"/>
        <v>0</v>
      </c>
      <c r="BL85" s="25">
        <f t="shared" si="54"/>
        <v>0</v>
      </c>
      <c r="BM85" s="25">
        <f t="shared" si="54"/>
        <v>0</v>
      </c>
      <c r="BN85" s="25">
        <f t="shared" si="54"/>
        <v>0</v>
      </c>
      <c r="BO85" s="25">
        <f t="shared" si="54"/>
        <v>0</v>
      </c>
      <c r="BP85" s="25">
        <f t="shared" si="54"/>
        <v>0</v>
      </c>
      <c r="BQ85" s="26">
        <f t="shared" si="54"/>
        <v>710000</v>
      </c>
      <c r="BR85" s="27">
        <f t="shared" si="54"/>
        <v>0</v>
      </c>
      <c r="BS85" s="25">
        <f t="shared" ref="BS85:CC85" si="55">+SUM(BS86,BS116,BS150,BS166)</f>
        <v>0</v>
      </c>
      <c r="BT85" s="25">
        <f t="shared" si="55"/>
        <v>0</v>
      </c>
      <c r="BU85" s="25">
        <f t="shared" si="55"/>
        <v>0</v>
      </c>
      <c r="BV85" s="25">
        <f t="shared" si="55"/>
        <v>0</v>
      </c>
      <c r="BW85" s="25">
        <f t="shared" si="55"/>
        <v>0</v>
      </c>
      <c r="BX85" s="25">
        <f t="shared" si="55"/>
        <v>0</v>
      </c>
      <c r="BY85" s="25">
        <f t="shared" si="55"/>
        <v>0</v>
      </c>
      <c r="BZ85" s="25">
        <f t="shared" si="55"/>
        <v>0</v>
      </c>
      <c r="CA85" s="25">
        <f t="shared" si="55"/>
        <v>0</v>
      </c>
      <c r="CB85" s="25">
        <f t="shared" si="55"/>
        <v>0</v>
      </c>
      <c r="CC85" s="26">
        <f t="shared" si="55"/>
        <v>510000</v>
      </c>
    </row>
    <row r="86" spans="1:81">
      <c r="B86" s="55" t="s">
        <v>161</v>
      </c>
      <c r="C86" s="56" t="s">
        <v>162</v>
      </c>
      <c r="D86" s="71"/>
      <c r="E86" s="71"/>
      <c r="F86" s="229"/>
      <c r="G86" s="169">
        <f>+SUM(G88:G115)</f>
        <v>0</v>
      </c>
      <c r="H86" s="123">
        <f t="shared" ref="H86:BS86" si="56">+SUM(H88:H115)</f>
        <v>0</v>
      </c>
      <c r="I86" s="20">
        <f t="shared" si="56"/>
        <v>0</v>
      </c>
      <c r="J86" s="123">
        <f t="shared" si="56"/>
        <v>0</v>
      </c>
      <c r="K86" s="19">
        <f t="shared" si="56"/>
        <v>0</v>
      </c>
      <c r="L86" s="19">
        <f t="shared" si="56"/>
        <v>0</v>
      </c>
      <c r="M86" s="19">
        <f t="shared" si="56"/>
        <v>0</v>
      </c>
      <c r="N86" s="19">
        <f>+SUM(N88:N115)</f>
        <v>0</v>
      </c>
      <c r="O86" s="19">
        <f t="shared" si="56"/>
        <v>0</v>
      </c>
      <c r="P86" s="19">
        <f t="shared" si="56"/>
        <v>0</v>
      </c>
      <c r="Q86" s="19">
        <f t="shared" si="56"/>
        <v>0</v>
      </c>
      <c r="R86" s="19">
        <f t="shared" si="56"/>
        <v>0</v>
      </c>
      <c r="S86" s="19">
        <f t="shared" si="56"/>
        <v>0</v>
      </c>
      <c r="T86" s="19">
        <f t="shared" si="56"/>
        <v>0</v>
      </c>
      <c r="U86" s="20">
        <f t="shared" si="56"/>
        <v>0</v>
      </c>
      <c r="V86" s="21">
        <f t="shared" si="56"/>
        <v>0</v>
      </c>
      <c r="W86" s="19">
        <f t="shared" si="56"/>
        <v>0</v>
      </c>
      <c r="X86" s="19">
        <f t="shared" si="56"/>
        <v>0</v>
      </c>
      <c r="Y86" s="19">
        <f t="shared" si="56"/>
        <v>0</v>
      </c>
      <c r="Z86" s="19">
        <f t="shared" si="56"/>
        <v>0</v>
      </c>
      <c r="AA86" s="19">
        <f t="shared" si="56"/>
        <v>0</v>
      </c>
      <c r="AB86" s="19">
        <f t="shared" si="56"/>
        <v>0</v>
      </c>
      <c r="AC86" s="19">
        <f t="shared" si="56"/>
        <v>0</v>
      </c>
      <c r="AD86" s="19">
        <f t="shared" si="56"/>
        <v>0</v>
      </c>
      <c r="AE86" s="19">
        <f t="shared" si="56"/>
        <v>0</v>
      </c>
      <c r="AF86" s="19">
        <f t="shared" si="56"/>
        <v>0</v>
      </c>
      <c r="AG86" s="20">
        <f t="shared" si="56"/>
        <v>0</v>
      </c>
      <c r="AH86" s="21">
        <f t="shared" si="56"/>
        <v>0</v>
      </c>
      <c r="AI86" s="19">
        <f t="shared" si="56"/>
        <v>0</v>
      </c>
      <c r="AJ86" s="19">
        <f t="shared" si="56"/>
        <v>0</v>
      </c>
      <c r="AK86" s="19">
        <f t="shared" si="56"/>
        <v>0</v>
      </c>
      <c r="AL86" s="19">
        <f t="shared" si="56"/>
        <v>0</v>
      </c>
      <c r="AM86" s="19">
        <f t="shared" si="56"/>
        <v>0</v>
      </c>
      <c r="AN86" s="19">
        <f t="shared" si="56"/>
        <v>0</v>
      </c>
      <c r="AO86" s="19">
        <f t="shared" si="56"/>
        <v>0</v>
      </c>
      <c r="AP86" s="19">
        <f t="shared" si="56"/>
        <v>0</v>
      </c>
      <c r="AQ86" s="19">
        <f t="shared" si="56"/>
        <v>0</v>
      </c>
      <c r="AR86" s="19">
        <f t="shared" si="56"/>
        <v>0</v>
      </c>
      <c r="AS86" s="20">
        <f t="shared" si="56"/>
        <v>0</v>
      </c>
      <c r="AT86" s="21">
        <f t="shared" si="56"/>
        <v>0</v>
      </c>
      <c r="AU86" s="19">
        <f t="shared" si="56"/>
        <v>0</v>
      </c>
      <c r="AV86" s="19">
        <f t="shared" si="56"/>
        <v>0</v>
      </c>
      <c r="AW86" s="19">
        <f t="shared" si="56"/>
        <v>0</v>
      </c>
      <c r="AX86" s="19">
        <f t="shared" si="56"/>
        <v>0</v>
      </c>
      <c r="AY86" s="19">
        <f t="shared" si="56"/>
        <v>0</v>
      </c>
      <c r="AZ86" s="19">
        <f t="shared" si="56"/>
        <v>0</v>
      </c>
      <c r="BA86" s="19">
        <f t="shared" si="56"/>
        <v>0</v>
      </c>
      <c r="BB86" s="19">
        <f t="shared" si="56"/>
        <v>0</v>
      </c>
      <c r="BC86" s="19">
        <f t="shared" si="56"/>
        <v>0</v>
      </c>
      <c r="BD86" s="19">
        <f t="shared" si="56"/>
        <v>0</v>
      </c>
      <c r="BE86" s="20">
        <f t="shared" si="56"/>
        <v>0</v>
      </c>
      <c r="BF86" s="21">
        <f t="shared" si="56"/>
        <v>0</v>
      </c>
      <c r="BG86" s="19">
        <f t="shared" si="56"/>
        <v>0</v>
      </c>
      <c r="BH86" s="19">
        <f t="shared" si="56"/>
        <v>0</v>
      </c>
      <c r="BI86" s="19">
        <f t="shared" si="56"/>
        <v>0</v>
      </c>
      <c r="BJ86" s="19">
        <f t="shared" si="56"/>
        <v>0</v>
      </c>
      <c r="BK86" s="19">
        <f t="shared" si="56"/>
        <v>0</v>
      </c>
      <c r="BL86" s="19">
        <f t="shared" si="56"/>
        <v>0</v>
      </c>
      <c r="BM86" s="19">
        <f t="shared" si="56"/>
        <v>0</v>
      </c>
      <c r="BN86" s="19">
        <f t="shared" si="56"/>
        <v>0</v>
      </c>
      <c r="BO86" s="19">
        <f t="shared" si="56"/>
        <v>0</v>
      </c>
      <c r="BP86" s="19">
        <f t="shared" si="56"/>
        <v>0</v>
      </c>
      <c r="BQ86" s="20">
        <f t="shared" si="56"/>
        <v>0</v>
      </c>
      <c r="BR86" s="21">
        <f t="shared" si="56"/>
        <v>0</v>
      </c>
      <c r="BS86" s="19">
        <f t="shared" si="56"/>
        <v>0</v>
      </c>
      <c r="BT86" s="19">
        <f t="shared" ref="BT86:CC86" si="57">+SUM(BT88:BT115)</f>
        <v>0</v>
      </c>
      <c r="BU86" s="19">
        <f t="shared" si="57"/>
        <v>0</v>
      </c>
      <c r="BV86" s="19">
        <f t="shared" si="57"/>
        <v>0</v>
      </c>
      <c r="BW86" s="19">
        <f t="shared" si="57"/>
        <v>0</v>
      </c>
      <c r="BX86" s="19">
        <f t="shared" si="57"/>
        <v>0</v>
      </c>
      <c r="BY86" s="19">
        <f t="shared" si="57"/>
        <v>0</v>
      </c>
      <c r="BZ86" s="19">
        <f t="shared" si="57"/>
        <v>0</v>
      </c>
      <c r="CA86" s="19">
        <f t="shared" si="57"/>
        <v>0</v>
      </c>
      <c r="CB86" s="19">
        <f t="shared" si="57"/>
        <v>0</v>
      </c>
      <c r="CC86" s="20">
        <f t="shared" si="57"/>
        <v>0</v>
      </c>
    </row>
    <row r="87" spans="1:81">
      <c r="B87" s="64" t="s">
        <v>163</v>
      </c>
      <c r="C87" s="312" t="s">
        <v>164</v>
      </c>
      <c r="D87" s="74"/>
      <c r="E87" s="72"/>
      <c r="F87" s="230"/>
      <c r="G87" s="122"/>
      <c r="H87" s="120"/>
      <c r="I87" s="13"/>
      <c r="J87" s="235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7"/>
      <c r="V87" s="238"/>
      <c r="W87" s="236"/>
      <c r="X87" s="236"/>
      <c r="Y87" s="236"/>
      <c r="Z87" s="236"/>
      <c r="AA87" s="236"/>
      <c r="AB87" s="236"/>
      <c r="AC87" s="236"/>
      <c r="AD87" s="236"/>
      <c r="AE87" s="236"/>
      <c r="AF87" s="236"/>
      <c r="AG87" s="237"/>
      <c r="AH87" s="238"/>
      <c r="AI87" s="236"/>
      <c r="AJ87" s="236"/>
      <c r="AK87" s="236"/>
      <c r="AL87" s="236"/>
      <c r="AM87" s="236"/>
      <c r="AN87" s="236"/>
      <c r="AO87" s="236"/>
      <c r="AP87" s="236"/>
      <c r="AQ87" s="236"/>
      <c r="AR87" s="236"/>
      <c r="AS87" s="237"/>
      <c r="AT87" s="238"/>
      <c r="AU87" s="236"/>
      <c r="AV87" s="236"/>
      <c r="AW87" s="236"/>
      <c r="AX87" s="236"/>
      <c r="AY87" s="236"/>
      <c r="AZ87" s="236"/>
      <c r="BA87" s="236"/>
      <c r="BB87" s="236"/>
      <c r="BC87" s="236"/>
      <c r="BD87" s="236"/>
      <c r="BE87" s="237"/>
      <c r="BF87" s="238"/>
      <c r="BG87" s="236"/>
      <c r="BH87" s="236"/>
      <c r="BI87" s="236"/>
      <c r="BJ87" s="236"/>
      <c r="BK87" s="236"/>
      <c r="BL87" s="236"/>
      <c r="BM87" s="236"/>
      <c r="BN87" s="236"/>
      <c r="BO87" s="236"/>
      <c r="BP87" s="236"/>
      <c r="BQ87" s="237"/>
      <c r="BR87" s="238"/>
      <c r="BS87" s="236"/>
      <c r="BT87" s="236"/>
      <c r="BU87" s="236"/>
      <c r="BV87" s="236"/>
      <c r="BW87" s="236"/>
      <c r="BX87" s="236"/>
      <c r="BY87" s="236"/>
      <c r="BZ87" s="236"/>
      <c r="CA87" s="236"/>
      <c r="CB87" s="236"/>
      <c r="CC87" s="237"/>
    </row>
    <row r="88" spans="1:81" ht="30">
      <c r="B88" s="57" t="s">
        <v>165</v>
      </c>
      <c r="C88" s="58" t="s">
        <v>166</v>
      </c>
      <c r="D88" s="74" t="s">
        <v>128</v>
      </c>
      <c r="E88" s="72">
        <v>1</v>
      </c>
      <c r="F88" s="303"/>
      <c r="G88" s="122">
        <f>+E88*F88</f>
        <v>0</v>
      </c>
      <c r="H88" s="120"/>
      <c r="I88" s="13"/>
      <c r="J88" s="235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7">
        <f>G88/2.5</f>
        <v>0</v>
      </c>
      <c r="V88" s="238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7">
        <f>G88/2.5</f>
        <v>0</v>
      </c>
      <c r="AH88" s="238"/>
      <c r="AI88" s="236"/>
      <c r="AJ88" s="236"/>
      <c r="AK88" s="236"/>
      <c r="AL88" s="236"/>
      <c r="AM88" s="236">
        <f>G88-SUM(J88:AL88)</f>
        <v>0</v>
      </c>
      <c r="AN88" s="236"/>
      <c r="AO88" s="236"/>
      <c r="AP88" s="236"/>
      <c r="AQ88" s="236"/>
      <c r="AR88" s="236"/>
      <c r="AS88" s="237"/>
      <c r="AT88" s="238"/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  <c r="BE88" s="237"/>
      <c r="BF88" s="238"/>
      <c r="BG88" s="236"/>
      <c r="BH88" s="236"/>
      <c r="BI88" s="236"/>
      <c r="BJ88" s="236"/>
      <c r="BK88" s="236"/>
      <c r="BL88" s="236"/>
      <c r="BM88" s="236"/>
      <c r="BN88" s="236"/>
      <c r="BO88" s="236"/>
      <c r="BP88" s="236"/>
      <c r="BQ88" s="237"/>
      <c r="BR88" s="238"/>
      <c r="BS88" s="236"/>
      <c r="BT88" s="236"/>
      <c r="BU88" s="236"/>
      <c r="BV88" s="236"/>
      <c r="BW88" s="236"/>
      <c r="BX88" s="236"/>
      <c r="BY88" s="236"/>
      <c r="BZ88" s="236"/>
      <c r="CA88" s="236"/>
      <c r="CB88" s="236"/>
      <c r="CC88" s="237">
        <f t="shared" ref="CC88" si="58">G88-SUM(H88:CB88)</f>
        <v>0</v>
      </c>
    </row>
    <row r="89" spans="1:81" ht="30">
      <c r="B89" s="57" t="s">
        <v>167</v>
      </c>
      <c r="C89" s="58" t="s">
        <v>168</v>
      </c>
      <c r="D89" s="72" t="s">
        <v>169</v>
      </c>
      <c r="E89" s="72">
        <v>6</v>
      </c>
      <c r="F89" s="230"/>
      <c r="G89" s="122">
        <f>+SUM(H89:CC89)</f>
        <v>0</v>
      </c>
      <c r="H89" s="299"/>
      <c r="I89" s="303"/>
      <c r="J89" s="235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7"/>
      <c r="V89" s="238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7"/>
      <c r="AH89" s="238"/>
      <c r="AI89" s="236"/>
      <c r="AJ89" s="236"/>
      <c r="AK89" s="236"/>
      <c r="AL89" s="236"/>
      <c r="AM89" s="236"/>
      <c r="AN89" s="236"/>
      <c r="AO89" s="236"/>
      <c r="AP89" s="236"/>
      <c r="AQ89" s="236"/>
      <c r="AR89" s="236"/>
      <c r="AS89" s="237"/>
      <c r="AT89" s="238"/>
      <c r="AU89" s="236"/>
      <c r="AV89" s="236"/>
      <c r="AW89" s="236"/>
      <c r="AX89" s="236"/>
      <c r="AY89" s="236"/>
      <c r="AZ89" s="236"/>
      <c r="BA89" s="236"/>
      <c r="BB89" s="236"/>
      <c r="BC89" s="236"/>
      <c r="BD89" s="236"/>
      <c r="BE89" s="237"/>
      <c r="BF89" s="238"/>
      <c r="BG89" s="236"/>
      <c r="BH89" s="236"/>
      <c r="BI89" s="236"/>
      <c r="BJ89" s="236"/>
      <c r="BK89" s="236"/>
      <c r="BL89" s="236"/>
      <c r="BM89" s="236"/>
      <c r="BN89" s="236"/>
      <c r="BO89" s="236"/>
      <c r="BP89" s="236"/>
      <c r="BQ89" s="237"/>
      <c r="BR89" s="238"/>
      <c r="BS89" s="236"/>
      <c r="BT89" s="236"/>
      <c r="BU89" s="236"/>
      <c r="BV89" s="236"/>
      <c r="BW89" s="236"/>
      <c r="BX89" s="236"/>
      <c r="BY89" s="236"/>
      <c r="BZ89" s="236"/>
      <c r="CA89" s="236"/>
      <c r="CB89" s="236"/>
      <c r="CC89" s="237"/>
    </row>
    <row r="90" spans="1:81" ht="30">
      <c r="B90" s="57" t="s">
        <v>170</v>
      </c>
      <c r="C90" s="58" t="s">
        <v>171</v>
      </c>
      <c r="D90" s="72" t="s">
        <v>53</v>
      </c>
      <c r="E90" s="72">
        <v>36</v>
      </c>
      <c r="F90" s="230"/>
      <c r="G90" s="122">
        <f>+SUM(H90:CC90)</f>
        <v>0</v>
      </c>
      <c r="H90" s="120"/>
      <c r="I90" s="13"/>
      <c r="J90" s="299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1"/>
      <c r="V90" s="302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1"/>
      <c r="AH90" s="302"/>
      <c r="AI90" s="300"/>
      <c r="AJ90" s="300"/>
      <c r="AK90" s="300"/>
      <c r="AL90" s="300"/>
      <c r="AM90" s="300"/>
      <c r="AN90" s="300"/>
      <c r="AO90" s="300"/>
      <c r="AP90" s="300"/>
      <c r="AQ90" s="300"/>
      <c r="AR90" s="300"/>
      <c r="AS90" s="301"/>
      <c r="AT90" s="238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7"/>
      <c r="BF90" s="238"/>
      <c r="BG90" s="236"/>
      <c r="BH90" s="236"/>
      <c r="BI90" s="236"/>
      <c r="BJ90" s="236"/>
      <c r="BK90" s="236"/>
      <c r="BL90" s="236"/>
      <c r="BM90" s="236"/>
      <c r="BN90" s="236"/>
      <c r="BO90" s="236"/>
      <c r="BP90" s="236"/>
      <c r="BQ90" s="237"/>
      <c r="BR90" s="238"/>
      <c r="BS90" s="236"/>
      <c r="BT90" s="236"/>
      <c r="BU90" s="236"/>
      <c r="BV90" s="236"/>
      <c r="BW90" s="236"/>
      <c r="BX90" s="236"/>
      <c r="BY90" s="236"/>
      <c r="BZ90" s="236"/>
      <c r="CA90" s="236"/>
      <c r="CB90" s="236"/>
      <c r="CC90" s="237"/>
    </row>
    <row r="91" spans="1:81" ht="30">
      <c r="B91" s="57" t="s">
        <v>172</v>
      </c>
      <c r="C91" s="58" t="s">
        <v>173</v>
      </c>
      <c r="D91" s="72" t="s">
        <v>53</v>
      </c>
      <c r="E91" s="72">
        <v>6</v>
      </c>
      <c r="F91" s="230"/>
      <c r="G91" s="122">
        <f>+SUM(H91:CC91)</f>
        <v>0</v>
      </c>
      <c r="H91" s="120"/>
      <c r="I91" s="13"/>
      <c r="J91" s="235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7"/>
      <c r="V91" s="238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7"/>
      <c r="AH91" s="238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7"/>
      <c r="AT91" s="238"/>
      <c r="AU91" s="236"/>
      <c r="AV91" s="236"/>
      <c r="AW91" s="236"/>
      <c r="AX91" s="236"/>
      <c r="AY91" s="236"/>
      <c r="AZ91" s="236"/>
      <c r="BA91" s="236"/>
      <c r="BB91" s="300"/>
      <c r="BC91" s="300"/>
      <c r="BD91" s="300"/>
      <c r="BE91" s="301"/>
      <c r="BF91" s="302"/>
      <c r="BG91" s="300"/>
      <c r="BH91" s="236"/>
      <c r="BI91" s="236"/>
      <c r="BJ91" s="236"/>
      <c r="BK91" s="236"/>
      <c r="BL91" s="236"/>
      <c r="BM91" s="236"/>
      <c r="BN91" s="236"/>
      <c r="BO91" s="236"/>
      <c r="BP91" s="236"/>
      <c r="BQ91" s="237"/>
      <c r="BR91" s="238"/>
      <c r="BS91" s="236"/>
      <c r="BT91" s="236"/>
      <c r="BU91" s="236"/>
      <c r="BV91" s="236"/>
      <c r="BW91" s="236"/>
      <c r="BX91" s="236"/>
      <c r="BY91" s="236"/>
      <c r="BZ91" s="236"/>
      <c r="CA91" s="236"/>
      <c r="CB91" s="236"/>
      <c r="CC91" s="237"/>
    </row>
    <row r="92" spans="1:81" ht="30">
      <c r="B92" s="57" t="s">
        <v>174</v>
      </c>
      <c r="C92" s="58" t="s">
        <v>175</v>
      </c>
      <c r="D92" s="72" t="s">
        <v>53</v>
      </c>
      <c r="E92" s="72">
        <v>8</v>
      </c>
      <c r="F92" s="230"/>
      <c r="G92" s="122">
        <f>+SUM(H92:CC92)</f>
        <v>0</v>
      </c>
      <c r="H92" s="120"/>
      <c r="I92" s="13"/>
      <c r="J92" s="235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7"/>
      <c r="V92" s="238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7"/>
      <c r="AH92" s="238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7"/>
      <c r="AT92" s="238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7"/>
      <c r="BF92" s="238"/>
      <c r="BG92" s="236"/>
      <c r="BH92" s="236"/>
      <c r="BI92" s="236"/>
      <c r="BJ92" s="236"/>
      <c r="BK92" s="300"/>
      <c r="BL92" s="300"/>
      <c r="BM92" s="300"/>
      <c r="BN92" s="300"/>
      <c r="BO92" s="300"/>
      <c r="BP92" s="300"/>
      <c r="BQ92" s="301"/>
      <c r="BR92" s="302"/>
      <c r="BS92" s="236"/>
      <c r="BT92" s="236"/>
      <c r="BU92" s="236"/>
      <c r="BV92" s="236"/>
      <c r="BW92" s="236"/>
      <c r="BX92" s="236"/>
      <c r="BY92" s="236"/>
      <c r="BZ92" s="236"/>
      <c r="CA92" s="236"/>
      <c r="CB92" s="236"/>
      <c r="CC92" s="237"/>
    </row>
    <row r="93" spans="1:81">
      <c r="B93" s="64" t="s">
        <v>176</v>
      </c>
      <c r="C93" s="312" t="s">
        <v>177</v>
      </c>
      <c r="D93" s="72"/>
      <c r="E93" s="72"/>
      <c r="F93" s="230"/>
      <c r="G93" s="122"/>
      <c r="H93" s="120"/>
      <c r="I93" s="13"/>
      <c r="J93" s="235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7"/>
      <c r="V93" s="238"/>
      <c r="W93" s="236"/>
      <c r="X93" s="236"/>
      <c r="Y93" s="236"/>
      <c r="Z93" s="236"/>
      <c r="AA93" s="236"/>
      <c r="AB93" s="236"/>
      <c r="AC93" s="236"/>
      <c r="AD93" s="236"/>
      <c r="AE93" s="236"/>
      <c r="AF93" s="236"/>
      <c r="AG93" s="237"/>
      <c r="AH93" s="238"/>
      <c r="AI93" s="236"/>
      <c r="AJ93" s="236"/>
      <c r="AK93" s="236"/>
      <c r="AL93" s="236"/>
      <c r="AM93" s="236"/>
      <c r="AN93" s="236"/>
      <c r="AO93" s="236"/>
      <c r="AP93" s="236"/>
      <c r="AQ93" s="236"/>
      <c r="AR93" s="236"/>
      <c r="AS93" s="237"/>
      <c r="AT93" s="238"/>
      <c r="AU93" s="236"/>
      <c r="AV93" s="236"/>
      <c r="AW93" s="236"/>
      <c r="AX93" s="236"/>
      <c r="AY93" s="236"/>
      <c r="AZ93" s="236"/>
      <c r="BA93" s="236"/>
      <c r="BB93" s="236"/>
      <c r="BC93" s="236"/>
      <c r="BD93" s="236"/>
      <c r="BE93" s="237"/>
      <c r="BF93" s="238"/>
      <c r="BG93" s="236"/>
      <c r="BH93" s="236"/>
      <c r="BI93" s="236"/>
      <c r="BJ93" s="236"/>
      <c r="BK93" s="236"/>
      <c r="BL93" s="236"/>
      <c r="BM93" s="236"/>
      <c r="BN93" s="236"/>
      <c r="BO93" s="236"/>
      <c r="BP93" s="236"/>
      <c r="BQ93" s="237"/>
      <c r="BR93" s="238"/>
      <c r="BS93" s="236"/>
      <c r="BT93" s="236"/>
      <c r="BU93" s="236"/>
      <c r="BV93" s="236"/>
      <c r="BW93" s="236"/>
      <c r="BX93" s="236"/>
      <c r="BY93" s="236"/>
      <c r="BZ93" s="236"/>
      <c r="CA93" s="236"/>
      <c r="CB93" s="236"/>
      <c r="CC93" s="237"/>
    </row>
    <row r="94" spans="1:81">
      <c r="A94" s="141" t="s">
        <v>395</v>
      </c>
      <c r="B94" s="57" t="s">
        <v>178</v>
      </c>
      <c r="C94" s="58" t="str">
        <f>"Allowance for person- hours for variations -Project Manager ("&amp;E94&amp;" hours)"</f>
        <v>Allowance for person- hours for variations -Project Manager (100 hours)</v>
      </c>
      <c r="D94" s="72" t="s">
        <v>396</v>
      </c>
      <c r="E94" s="72">
        <v>100</v>
      </c>
      <c r="F94" s="303"/>
      <c r="G94" s="122">
        <f t="shared" ref="G94:G103" si="59">+E94*F94</f>
        <v>0</v>
      </c>
      <c r="H94" s="120"/>
      <c r="I94" s="13"/>
      <c r="J94" s="235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7">
        <f t="shared" ref="U94:U103" si="60">G94/6</f>
        <v>0</v>
      </c>
      <c r="V94" s="238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7">
        <f t="shared" ref="AG94:AG103" si="61">G94/6</f>
        <v>0</v>
      </c>
      <c r="AH94" s="238"/>
      <c r="AI94" s="236"/>
      <c r="AJ94" s="236"/>
      <c r="AK94" s="236"/>
      <c r="AL94" s="236"/>
      <c r="AM94" s="236"/>
      <c r="AN94" s="236"/>
      <c r="AO94" s="236"/>
      <c r="AP94" s="236"/>
      <c r="AQ94" s="236"/>
      <c r="AR94" s="236"/>
      <c r="AS94" s="237">
        <f t="shared" ref="AS94:AS103" si="62">G94/6</f>
        <v>0</v>
      </c>
      <c r="AT94" s="238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  <c r="BE94" s="237">
        <f t="shared" ref="BE94:BE103" si="63">G94/6</f>
        <v>0</v>
      </c>
      <c r="BF94" s="238"/>
      <c r="BG94" s="236"/>
      <c r="BH94" s="236"/>
      <c r="BI94" s="236"/>
      <c r="BJ94" s="236"/>
      <c r="BK94" s="236"/>
      <c r="BL94" s="236"/>
      <c r="BM94" s="236"/>
      <c r="BN94" s="236"/>
      <c r="BO94" s="236"/>
      <c r="BP94" s="236"/>
      <c r="BQ94" s="237">
        <f t="shared" ref="BQ94:BQ103" si="64">G94/6</f>
        <v>0</v>
      </c>
      <c r="BR94" s="238"/>
      <c r="BS94" s="236"/>
      <c r="BT94" s="236"/>
      <c r="BU94" s="236"/>
      <c r="BV94" s="236"/>
      <c r="BW94" s="236"/>
      <c r="BX94" s="236"/>
      <c r="BY94" s="236"/>
      <c r="BZ94" s="236"/>
      <c r="CA94" s="236"/>
      <c r="CB94" s="236"/>
      <c r="CC94" s="237">
        <f t="shared" ref="CC94:CC157" si="65">G94-SUM(H94:CB94)</f>
        <v>0</v>
      </c>
    </row>
    <row r="95" spans="1:81">
      <c r="A95" s="141" t="s">
        <v>395</v>
      </c>
      <c r="B95" s="57" t="s">
        <v>180</v>
      </c>
      <c r="C95" s="58" t="str">
        <f>"Allowance for person- hours for variations -Senior Hardware and/or Software Engineer ("&amp;E95&amp;" hours)"</f>
        <v>Allowance for person- hours for variations -Senior Hardware and/or Software Engineer (100 hours)</v>
      </c>
      <c r="D95" s="72" t="s">
        <v>396</v>
      </c>
      <c r="E95" s="72">
        <v>100</v>
      </c>
      <c r="F95" s="303"/>
      <c r="G95" s="122">
        <f t="shared" si="59"/>
        <v>0</v>
      </c>
      <c r="H95" s="120"/>
      <c r="I95" s="13"/>
      <c r="J95" s="235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7">
        <f t="shared" si="60"/>
        <v>0</v>
      </c>
      <c r="V95" s="238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7">
        <f t="shared" si="61"/>
        <v>0</v>
      </c>
      <c r="AH95" s="238"/>
      <c r="AI95" s="236"/>
      <c r="AJ95" s="236"/>
      <c r="AK95" s="236"/>
      <c r="AL95" s="236"/>
      <c r="AM95" s="236"/>
      <c r="AN95" s="236"/>
      <c r="AO95" s="236"/>
      <c r="AP95" s="236"/>
      <c r="AQ95" s="236"/>
      <c r="AR95" s="236"/>
      <c r="AS95" s="237">
        <f t="shared" si="62"/>
        <v>0</v>
      </c>
      <c r="AT95" s="238"/>
      <c r="AU95" s="236"/>
      <c r="AV95" s="236"/>
      <c r="AW95" s="236"/>
      <c r="AX95" s="236"/>
      <c r="AY95" s="236"/>
      <c r="AZ95" s="236"/>
      <c r="BA95" s="236"/>
      <c r="BB95" s="236"/>
      <c r="BC95" s="236"/>
      <c r="BD95" s="236"/>
      <c r="BE95" s="237">
        <f t="shared" si="63"/>
        <v>0</v>
      </c>
      <c r="BF95" s="238"/>
      <c r="BG95" s="236"/>
      <c r="BH95" s="236"/>
      <c r="BI95" s="236"/>
      <c r="BJ95" s="236"/>
      <c r="BK95" s="236"/>
      <c r="BL95" s="236"/>
      <c r="BM95" s="236"/>
      <c r="BN95" s="236"/>
      <c r="BO95" s="236"/>
      <c r="BP95" s="236"/>
      <c r="BQ95" s="237">
        <f t="shared" si="64"/>
        <v>0</v>
      </c>
      <c r="BR95" s="238"/>
      <c r="BS95" s="236"/>
      <c r="BT95" s="236"/>
      <c r="BU95" s="236"/>
      <c r="BV95" s="236"/>
      <c r="BW95" s="236"/>
      <c r="BX95" s="236"/>
      <c r="BY95" s="236"/>
      <c r="BZ95" s="236"/>
      <c r="CA95" s="236"/>
      <c r="CB95" s="236"/>
      <c r="CC95" s="237">
        <f t="shared" si="65"/>
        <v>0</v>
      </c>
    </row>
    <row r="96" spans="1:81">
      <c r="A96" s="141" t="s">
        <v>395</v>
      </c>
      <c r="B96" s="57" t="s">
        <v>181</v>
      </c>
      <c r="C96" s="58" t="str">
        <f>"Allowance for person- hours for variations -Junior Hardware and/or Software Engineer ("&amp;E96&amp;" hours)"</f>
        <v>Allowance for person- hours for variations -Junior Hardware and/or Software Engineer (100 hours)</v>
      </c>
      <c r="D96" s="72" t="s">
        <v>396</v>
      </c>
      <c r="E96" s="72">
        <v>100</v>
      </c>
      <c r="F96" s="303"/>
      <c r="G96" s="122">
        <f t="shared" si="59"/>
        <v>0</v>
      </c>
      <c r="H96" s="120"/>
      <c r="I96" s="13"/>
      <c r="J96" s="235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7">
        <f t="shared" si="60"/>
        <v>0</v>
      </c>
      <c r="V96" s="238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7">
        <f t="shared" si="61"/>
        <v>0</v>
      </c>
      <c r="AH96" s="238"/>
      <c r="AI96" s="236"/>
      <c r="AJ96" s="236"/>
      <c r="AK96" s="236"/>
      <c r="AL96" s="236"/>
      <c r="AM96" s="236"/>
      <c r="AN96" s="236"/>
      <c r="AO96" s="236"/>
      <c r="AP96" s="236"/>
      <c r="AQ96" s="236"/>
      <c r="AR96" s="236"/>
      <c r="AS96" s="237">
        <f t="shared" si="62"/>
        <v>0</v>
      </c>
      <c r="AT96" s="238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7">
        <f t="shared" si="63"/>
        <v>0</v>
      </c>
      <c r="BF96" s="238"/>
      <c r="BG96" s="236"/>
      <c r="BH96" s="236"/>
      <c r="BI96" s="236"/>
      <c r="BJ96" s="236"/>
      <c r="BK96" s="236"/>
      <c r="BL96" s="236"/>
      <c r="BM96" s="236"/>
      <c r="BN96" s="236"/>
      <c r="BO96" s="236"/>
      <c r="BP96" s="236"/>
      <c r="BQ96" s="237">
        <f t="shared" si="64"/>
        <v>0</v>
      </c>
      <c r="BR96" s="238"/>
      <c r="BS96" s="236"/>
      <c r="BT96" s="236"/>
      <c r="BU96" s="236"/>
      <c r="BV96" s="236"/>
      <c r="BW96" s="236"/>
      <c r="BX96" s="236"/>
      <c r="BY96" s="236"/>
      <c r="BZ96" s="236"/>
      <c r="CA96" s="236"/>
      <c r="CB96" s="236"/>
      <c r="CC96" s="237">
        <f t="shared" si="65"/>
        <v>0</v>
      </c>
    </row>
    <row r="97" spans="1:81">
      <c r="A97" s="141" t="s">
        <v>395</v>
      </c>
      <c r="B97" s="57" t="s">
        <v>182</v>
      </c>
      <c r="C97" s="58" t="str">
        <f>"Allowance for person- hours for variations -Installation and/or Training Manager ("&amp;E97&amp;" hours)"</f>
        <v>Allowance for person- hours for variations -Installation and/or Training Manager (100 hours)</v>
      </c>
      <c r="D97" s="72" t="s">
        <v>396</v>
      </c>
      <c r="E97" s="72">
        <v>100</v>
      </c>
      <c r="F97" s="303"/>
      <c r="G97" s="122">
        <f t="shared" si="59"/>
        <v>0</v>
      </c>
      <c r="H97" s="120"/>
      <c r="I97" s="13"/>
      <c r="J97" s="235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7">
        <f t="shared" si="60"/>
        <v>0</v>
      </c>
      <c r="V97" s="238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7">
        <f t="shared" si="61"/>
        <v>0</v>
      </c>
      <c r="AH97" s="238"/>
      <c r="AI97" s="236"/>
      <c r="AJ97" s="236"/>
      <c r="AK97" s="236"/>
      <c r="AL97" s="236"/>
      <c r="AM97" s="236"/>
      <c r="AN97" s="236"/>
      <c r="AO97" s="236"/>
      <c r="AP97" s="236"/>
      <c r="AQ97" s="236"/>
      <c r="AR97" s="236"/>
      <c r="AS97" s="237">
        <f t="shared" si="62"/>
        <v>0</v>
      </c>
      <c r="AT97" s="238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7">
        <f t="shared" si="63"/>
        <v>0</v>
      </c>
      <c r="BF97" s="238"/>
      <c r="BG97" s="236"/>
      <c r="BH97" s="236"/>
      <c r="BI97" s="236"/>
      <c r="BJ97" s="236"/>
      <c r="BK97" s="236"/>
      <c r="BL97" s="236"/>
      <c r="BM97" s="236"/>
      <c r="BN97" s="236"/>
      <c r="BO97" s="236"/>
      <c r="BP97" s="236"/>
      <c r="BQ97" s="237">
        <f t="shared" si="64"/>
        <v>0</v>
      </c>
      <c r="BR97" s="238"/>
      <c r="BS97" s="236"/>
      <c r="BT97" s="236"/>
      <c r="BU97" s="236"/>
      <c r="BV97" s="236"/>
      <c r="BW97" s="236"/>
      <c r="BX97" s="236"/>
      <c r="BY97" s="236"/>
      <c r="BZ97" s="236"/>
      <c r="CA97" s="236"/>
      <c r="CB97" s="236"/>
      <c r="CC97" s="237">
        <f t="shared" si="65"/>
        <v>0</v>
      </c>
    </row>
    <row r="98" spans="1:81">
      <c r="A98" s="141" t="s">
        <v>395</v>
      </c>
      <c r="B98" s="57" t="s">
        <v>183</v>
      </c>
      <c r="C98" s="58" t="str">
        <f>"Allowance for person- hours for variations -Installer ("&amp;E98&amp;" hours)"</f>
        <v>Allowance for person- hours for variations -Installer (100 hours)</v>
      </c>
      <c r="D98" s="72" t="s">
        <v>396</v>
      </c>
      <c r="E98" s="72">
        <v>100</v>
      </c>
      <c r="F98" s="303"/>
      <c r="G98" s="122">
        <f t="shared" si="59"/>
        <v>0</v>
      </c>
      <c r="H98" s="120"/>
      <c r="I98" s="13"/>
      <c r="J98" s="235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7">
        <f t="shared" si="60"/>
        <v>0</v>
      </c>
      <c r="V98" s="238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7">
        <f t="shared" si="61"/>
        <v>0</v>
      </c>
      <c r="AH98" s="238"/>
      <c r="AI98" s="236"/>
      <c r="AJ98" s="236"/>
      <c r="AK98" s="236"/>
      <c r="AL98" s="236"/>
      <c r="AM98" s="236"/>
      <c r="AN98" s="236"/>
      <c r="AO98" s="236"/>
      <c r="AP98" s="236"/>
      <c r="AQ98" s="236"/>
      <c r="AR98" s="236"/>
      <c r="AS98" s="237">
        <f t="shared" si="62"/>
        <v>0</v>
      </c>
      <c r="AT98" s="238"/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  <c r="BE98" s="237">
        <f t="shared" si="63"/>
        <v>0</v>
      </c>
      <c r="BF98" s="238"/>
      <c r="BG98" s="236"/>
      <c r="BH98" s="236"/>
      <c r="BI98" s="236"/>
      <c r="BJ98" s="236"/>
      <c r="BK98" s="236"/>
      <c r="BL98" s="236"/>
      <c r="BM98" s="236"/>
      <c r="BN98" s="236"/>
      <c r="BO98" s="236"/>
      <c r="BP98" s="236"/>
      <c r="BQ98" s="237">
        <f t="shared" si="64"/>
        <v>0</v>
      </c>
      <c r="BR98" s="238"/>
      <c r="BS98" s="236"/>
      <c r="BT98" s="236"/>
      <c r="BU98" s="236"/>
      <c r="BV98" s="236"/>
      <c r="BW98" s="236"/>
      <c r="BX98" s="236"/>
      <c r="BY98" s="236"/>
      <c r="BZ98" s="236"/>
      <c r="CA98" s="236"/>
      <c r="CB98" s="236"/>
      <c r="CC98" s="237">
        <f t="shared" si="65"/>
        <v>0</v>
      </c>
    </row>
    <row r="99" spans="1:81">
      <c r="A99" s="141" t="s">
        <v>395</v>
      </c>
      <c r="B99" s="57" t="s">
        <v>184</v>
      </c>
      <c r="C99" s="58" t="str">
        <f>"Allowance for person- hours for variations -Labourer ("&amp;E99&amp;" hours)"</f>
        <v>Allowance for person- hours for variations -Labourer (100 hours)</v>
      </c>
      <c r="D99" s="72" t="s">
        <v>396</v>
      </c>
      <c r="E99" s="72">
        <v>100</v>
      </c>
      <c r="F99" s="303"/>
      <c r="G99" s="122">
        <f t="shared" si="59"/>
        <v>0</v>
      </c>
      <c r="H99" s="120"/>
      <c r="I99" s="13"/>
      <c r="J99" s="235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7">
        <f t="shared" si="60"/>
        <v>0</v>
      </c>
      <c r="V99" s="238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7">
        <f t="shared" si="61"/>
        <v>0</v>
      </c>
      <c r="AH99" s="238"/>
      <c r="AI99" s="236"/>
      <c r="AJ99" s="236"/>
      <c r="AK99" s="236"/>
      <c r="AL99" s="236"/>
      <c r="AM99" s="236"/>
      <c r="AN99" s="236"/>
      <c r="AO99" s="236"/>
      <c r="AP99" s="236"/>
      <c r="AQ99" s="236"/>
      <c r="AR99" s="236"/>
      <c r="AS99" s="237">
        <f t="shared" si="62"/>
        <v>0</v>
      </c>
      <c r="AT99" s="238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  <c r="BE99" s="237">
        <f t="shared" si="63"/>
        <v>0</v>
      </c>
      <c r="BF99" s="238"/>
      <c r="BG99" s="236"/>
      <c r="BH99" s="236"/>
      <c r="BI99" s="236"/>
      <c r="BJ99" s="236"/>
      <c r="BK99" s="236"/>
      <c r="BL99" s="236"/>
      <c r="BM99" s="236"/>
      <c r="BN99" s="236"/>
      <c r="BO99" s="236"/>
      <c r="BP99" s="236"/>
      <c r="BQ99" s="237">
        <f t="shared" si="64"/>
        <v>0</v>
      </c>
      <c r="BR99" s="238"/>
      <c r="BS99" s="236"/>
      <c r="BT99" s="236"/>
      <c r="BU99" s="236"/>
      <c r="BV99" s="236"/>
      <c r="BW99" s="236"/>
      <c r="BX99" s="236"/>
      <c r="BY99" s="236"/>
      <c r="BZ99" s="236"/>
      <c r="CA99" s="236"/>
      <c r="CB99" s="236"/>
      <c r="CC99" s="237">
        <f t="shared" si="65"/>
        <v>0</v>
      </c>
    </row>
    <row r="100" spans="1:81">
      <c r="A100" s="141" t="s">
        <v>395</v>
      </c>
      <c r="B100" s="57" t="s">
        <v>185</v>
      </c>
      <c r="C100" s="58" t="str">
        <f>"Allowance for person- hours for variations -Maintenance Technician ("&amp;E100&amp;" hours)"</f>
        <v>Allowance for person- hours for variations -Maintenance Technician (100 hours)</v>
      </c>
      <c r="D100" s="72" t="s">
        <v>396</v>
      </c>
      <c r="E100" s="72">
        <v>100</v>
      </c>
      <c r="F100" s="303"/>
      <c r="G100" s="122">
        <f t="shared" si="59"/>
        <v>0</v>
      </c>
      <c r="H100" s="120"/>
      <c r="I100" s="13"/>
      <c r="J100" s="235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7">
        <f t="shared" si="60"/>
        <v>0</v>
      </c>
      <c r="V100" s="238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7">
        <f t="shared" si="61"/>
        <v>0</v>
      </c>
      <c r="AH100" s="238"/>
      <c r="AI100" s="236"/>
      <c r="AJ100" s="236"/>
      <c r="AK100" s="236"/>
      <c r="AL100" s="236"/>
      <c r="AM100" s="236"/>
      <c r="AN100" s="236"/>
      <c r="AO100" s="236"/>
      <c r="AP100" s="236"/>
      <c r="AQ100" s="236"/>
      <c r="AR100" s="236"/>
      <c r="AS100" s="237">
        <f t="shared" si="62"/>
        <v>0</v>
      </c>
      <c r="AT100" s="238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  <c r="BE100" s="237">
        <f t="shared" si="63"/>
        <v>0</v>
      </c>
      <c r="BF100" s="238"/>
      <c r="BG100" s="236"/>
      <c r="BH100" s="236"/>
      <c r="BI100" s="236"/>
      <c r="BJ100" s="236"/>
      <c r="BK100" s="236"/>
      <c r="BL100" s="236"/>
      <c r="BM100" s="236"/>
      <c r="BN100" s="236"/>
      <c r="BO100" s="236"/>
      <c r="BP100" s="236"/>
      <c r="BQ100" s="237">
        <f t="shared" si="64"/>
        <v>0</v>
      </c>
      <c r="BR100" s="238"/>
      <c r="BS100" s="236"/>
      <c r="BT100" s="236"/>
      <c r="BU100" s="236"/>
      <c r="BV100" s="236"/>
      <c r="BW100" s="236"/>
      <c r="BX100" s="236"/>
      <c r="BY100" s="236"/>
      <c r="BZ100" s="236"/>
      <c r="CA100" s="236"/>
      <c r="CB100" s="236"/>
      <c r="CC100" s="237">
        <f t="shared" si="65"/>
        <v>0</v>
      </c>
    </row>
    <row r="101" spans="1:81">
      <c r="A101" s="141" t="s">
        <v>395</v>
      </c>
      <c r="B101" s="57" t="s">
        <v>186</v>
      </c>
      <c r="C101" s="58" t="str">
        <f>"Allowance for person- hours for variations -Trainer ("&amp;E101&amp;" hours)"</f>
        <v>Allowance for person- hours for variations -Trainer (100 hours)</v>
      </c>
      <c r="D101" s="72" t="s">
        <v>396</v>
      </c>
      <c r="E101" s="72">
        <v>100</v>
      </c>
      <c r="F101" s="303"/>
      <c r="G101" s="122">
        <f t="shared" si="59"/>
        <v>0</v>
      </c>
      <c r="H101" s="120"/>
      <c r="I101" s="13"/>
      <c r="J101" s="235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7">
        <f t="shared" si="60"/>
        <v>0</v>
      </c>
      <c r="V101" s="238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7">
        <f t="shared" si="61"/>
        <v>0</v>
      </c>
      <c r="AH101" s="238"/>
      <c r="AI101" s="236"/>
      <c r="AJ101" s="236"/>
      <c r="AK101" s="236"/>
      <c r="AL101" s="236"/>
      <c r="AM101" s="236"/>
      <c r="AN101" s="236"/>
      <c r="AO101" s="236"/>
      <c r="AP101" s="236"/>
      <c r="AQ101" s="236"/>
      <c r="AR101" s="236"/>
      <c r="AS101" s="237">
        <f t="shared" si="62"/>
        <v>0</v>
      </c>
      <c r="AT101" s="238"/>
      <c r="AU101" s="236"/>
      <c r="AV101" s="236"/>
      <c r="AW101" s="236"/>
      <c r="AX101" s="236"/>
      <c r="AY101" s="236"/>
      <c r="AZ101" s="236"/>
      <c r="BA101" s="236"/>
      <c r="BB101" s="236"/>
      <c r="BC101" s="236"/>
      <c r="BD101" s="236"/>
      <c r="BE101" s="237">
        <f t="shared" si="63"/>
        <v>0</v>
      </c>
      <c r="BF101" s="238"/>
      <c r="BG101" s="236"/>
      <c r="BH101" s="236"/>
      <c r="BI101" s="236"/>
      <c r="BJ101" s="236"/>
      <c r="BK101" s="236"/>
      <c r="BL101" s="236"/>
      <c r="BM101" s="236"/>
      <c r="BN101" s="236"/>
      <c r="BO101" s="236"/>
      <c r="BP101" s="236"/>
      <c r="BQ101" s="237">
        <f t="shared" si="64"/>
        <v>0</v>
      </c>
      <c r="BR101" s="238"/>
      <c r="BS101" s="236"/>
      <c r="BT101" s="236"/>
      <c r="BU101" s="236"/>
      <c r="BV101" s="236"/>
      <c r="BW101" s="236"/>
      <c r="BX101" s="236"/>
      <c r="BY101" s="236"/>
      <c r="BZ101" s="236"/>
      <c r="CA101" s="236"/>
      <c r="CB101" s="236"/>
      <c r="CC101" s="237">
        <f t="shared" si="65"/>
        <v>0</v>
      </c>
    </row>
    <row r="102" spans="1:81">
      <c r="A102" s="141" t="s">
        <v>395</v>
      </c>
      <c r="B102" s="57" t="s">
        <v>187</v>
      </c>
      <c r="C102" s="58" t="str">
        <f>"Allowance for person- hours for variations -QA Manager ("&amp;E102&amp;" hours)"</f>
        <v>Allowance for person- hours for variations -QA Manager (100 hours)</v>
      </c>
      <c r="D102" s="72" t="s">
        <v>396</v>
      </c>
      <c r="E102" s="72">
        <v>100</v>
      </c>
      <c r="F102" s="303"/>
      <c r="G102" s="122">
        <f t="shared" si="59"/>
        <v>0</v>
      </c>
      <c r="H102" s="120"/>
      <c r="I102" s="13"/>
      <c r="J102" s="235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7">
        <f t="shared" si="60"/>
        <v>0</v>
      </c>
      <c r="V102" s="238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7">
        <f t="shared" si="61"/>
        <v>0</v>
      </c>
      <c r="AH102" s="238"/>
      <c r="AI102" s="236"/>
      <c r="AJ102" s="236"/>
      <c r="AK102" s="236"/>
      <c r="AL102" s="236"/>
      <c r="AM102" s="236"/>
      <c r="AN102" s="236"/>
      <c r="AO102" s="236"/>
      <c r="AP102" s="236"/>
      <c r="AQ102" s="236"/>
      <c r="AR102" s="236"/>
      <c r="AS102" s="237">
        <f t="shared" si="62"/>
        <v>0</v>
      </c>
      <c r="AT102" s="238"/>
      <c r="AU102" s="236"/>
      <c r="AV102" s="236"/>
      <c r="AW102" s="236"/>
      <c r="AX102" s="236"/>
      <c r="AY102" s="236"/>
      <c r="AZ102" s="236"/>
      <c r="BA102" s="236"/>
      <c r="BB102" s="236"/>
      <c r="BC102" s="236"/>
      <c r="BD102" s="236"/>
      <c r="BE102" s="237">
        <f t="shared" si="63"/>
        <v>0</v>
      </c>
      <c r="BF102" s="238"/>
      <c r="BG102" s="236"/>
      <c r="BH102" s="236"/>
      <c r="BI102" s="236"/>
      <c r="BJ102" s="236"/>
      <c r="BK102" s="236"/>
      <c r="BL102" s="236"/>
      <c r="BM102" s="236"/>
      <c r="BN102" s="236"/>
      <c r="BO102" s="236"/>
      <c r="BP102" s="236"/>
      <c r="BQ102" s="237">
        <f t="shared" si="64"/>
        <v>0</v>
      </c>
      <c r="BR102" s="238"/>
      <c r="BS102" s="236"/>
      <c r="BT102" s="236"/>
      <c r="BU102" s="236"/>
      <c r="BV102" s="236"/>
      <c r="BW102" s="236"/>
      <c r="BX102" s="236"/>
      <c r="BY102" s="236"/>
      <c r="BZ102" s="236"/>
      <c r="CA102" s="236"/>
      <c r="CB102" s="236"/>
      <c r="CC102" s="237">
        <f t="shared" si="65"/>
        <v>0</v>
      </c>
    </row>
    <row r="103" spans="1:81">
      <c r="A103" s="141" t="s">
        <v>395</v>
      </c>
      <c r="B103" s="57" t="s">
        <v>188</v>
      </c>
      <c r="C103" s="58" t="str">
        <f>"Allowance for person- hours for variations -Testers ("&amp;E103&amp;" hours)"</f>
        <v>Allowance for person- hours for variations -Testers (100 hours)</v>
      </c>
      <c r="D103" s="72" t="s">
        <v>396</v>
      </c>
      <c r="E103" s="72">
        <v>100</v>
      </c>
      <c r="F103" s="303"/>
      <c r="G103" s="122">
        <f t="shared" si="59"/>
        <v>0</v>
      </c>
      <c r="H103" s="120"/>
      <c r="I103" s="13"/>
      <c r="J103" s="235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7">
        <f t="shared" si="60"/>
        <v>0</v>
      </c>
      <c r="V103" s="238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7">
        <f t="shared" si="61"/>
        <v>0</v>
      </c>
      <c r="AH103" s="238"/>
      <c r="AI103" s="236"/>
      <c r="AJ103" s="236"/>
      <c r="AK103" s="236"/>
      <c r="AL103" s="236"/>
      <c r="AM103" s="236"/>
      <c r="AN103" s="236"/>
      <c r="AO103" s="236"/>
      <c r="AP103" s="236"/>
      <c r="AQ103" s="236"/>
      <c r="AR103" s="236"/>
      <c r="AS103" s="237">
        <f t="shared" si="62"/>
        <v>0</v>
      </c>
      <c r="AT103" s="238"/>
      <c r="AU103" s="236"/>
      <c r="AV103" s="236"/>
      <c r="AW103" s="236"/>
      <c r="AX103" s="236"/>
      <c r="AY103" s="236"/>
      <c r="AZ103" s="236"/>
      <c r="BA103" s="236"/>
      <c r="BB103" s="236"/>
      <c r="BC103" s="236"/>
      <c r="BD103" s="236"/>
      <c r="BE103" s="237">
        <f t="shared" si="63"/>
        <v>0</v>
      </c>
      <c r="BF103" s="238"/>
      <c r="BG103" s="236"/>
      <c r="BH103" s="236"/>
      <c r="BI103" s="236"/>
      <c r="BJ103" s="236"/>
      <c r="BK103" s="236"/>
      <c r="BL103" s="236"/>
      <c r="BM103" s="236"/>
      <c r="BN103" s="236"/>
      <c r="BO103" s="236"/>
      <c r="BP103" s="236"/>
      <c r="BQ103" s="237">
        <f t="shared" si="64"/>
        <v>0</v>
      </c>
      <c r="BR103" s="238"/>
      <c r="BS103" s="236"/>
      <c r="BT103" s="236"/>
      <c r="BU103" s="236"/>
      <c r="BV103" s="236"/>
      <c r="BW103" s="236"/>
      <c r="BX103" s="236"/>
      <c r="BY103" s="236"/>
      <c r="BZ103" s="236"/>
      <c r="CA103" s="236"/>
      <c r="CB103" s="236"/>
      <c r="CC103" s="237">
        <f t="shared" si="65"/>
        <v>0</v>
      </c>
    </row>
    <row r="104" spans="1:81">
      <c r="A104" s="249"/>
      <c r="B104" s="64" t="s">
        <v>189</v>
      </c>
      <c r="C104" s="312" t="s">
        <v>190</v>
      </c>
      <c r="D104" s="173"/>
      <c r="E104" s="173"/>
      <c r="F104" s="230"/>
      <c r="G104" s="122"/>
      <c r="H104" s="120"/>
      <c r="I104" s="13"/>
      <c r="J104" s="235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7"/>
      <c r="V104" s="238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7"/>
      <c r="AH104" s="238"/>
      <c r="AI104" s="236"/>
      <c r="AJ104" s="236"/>
      <c r="AK104" s="236"/>
      <c r="AL104" s="236"/>
      <c r="AM104" s="236"/>
      <c r="AN104" s="236"/>
      <c r="AO104" s="236"/>
      <c r="AP104" s="236"/>
      <c r="AQ104" s="236"/>
      <c r="AR104" s="236"/>
      <c r="AS104" s="237"/>
      <c r="AT104" s="238"/>
      <c r="AU104" s="236"/>
      <c r="AV104" s="236"/>
      <c r="AW104" s="236"/>
      <c r="AX104" s="236"/>
      <c r="AY104" s="236"/>
      <c r="AZ104" s="236"/>
      <c r="BA104" s="236"/>
      <c r="BB104" s="236"/>
      <c r="BC104" s="236"/>
      <c r="BD104" s="236"/>
      <c r="BE104" s="237"/>
      <c r="BF104" s="238"/>
      <c r="BG104" s="236"/>
      <c r="BH104" s="236"/>
      <c r="BI104" s="236"/>
      <c r="BJ104" s="236"/>
      <c r="BK104" s="236"/>
      <c r="BL104" s="236"/>
      <c r="BM104" s="236"/>
      <c r="BN104" s="236"/>
      <c r="BO104" s="236"/>
      <c r="BP104" s="236"/>
      <c r="BQ104" s="237"/>
      <c r="BR104" s="238"/>
      <c r="BS104" s="236"/>
      <c r="BT104" s="236"/>
      <c r="BU104" s="236"/>
      <c r="BV104" s="236"/>
      <c r="BW104" s="236"/>
      <c r="BX104" s="236"/>
      <c r="BY104" s="236"/>
      <c r="BZ104" s="236"/>
      <c r="CA104" s="236"/>
      <c r="CB104" s="236"/>
      <c r="CC104" s="237"/>
    </row>
    <row r="105" spans="1:81" ht="30">
      <c r="A105" s="249"/>
      <c r="B105" s="57" t="s">
        <v>191</v>
      </c>
      <c r="C105" s="58" t="s">
        <v>192</v>
      </c>
      <c r="D105" s="74" t="s">
        <v>128</v>
      </c>
      <c r="E105" s="72">
        <v>1</v>
      </c>
      <c r="F105" s="303"/>
      <c r="G105" s="122">
        <f>+E105*F105</f>
        <v>0</v>
      </c>
      <c r="H105" s="120"/>
      <c r="I105" s="13"/>
      <c r="J105" s="235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7">
        <f>G105/2.5</f>
        <v>0</v>
      </c>
      <c r="V105" s="238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7">
        <f>G105/2.5</f>
        <v>0</v>
      </c>
      <c r="AH105" s="238"/>
      <c r="AI105" s="236"/>
      <c r="AJ105" s="236"/>
      <c r="AK105" s="236"/>
      <c r="AL105" s="236"/>
      <c r="AM105" s="236">
        <f>G105-SUM(J105:AL105)</f>
        <v>0</v>
      </c>
      <c r="AN105" s="236"/>
      <c r="AO105" s="236"/>
      <c r="AP105" s="236"/>
      <c r="AQ105" s="236"/>
      <c r="AR105" s="236"/>
      <c r="AS105" s="237"/>
      <c r="AT105" s="238"/>
      <c r="AU105" s="236"/>
      <c r="AV105" s="236"/>
      <c r="AW105" s="236"/>
      <c r="AX105" s="236"/>
      <c r="AY105" s="236"/>
      <c r="AZ105" s="236"/>
      <c r="BA105" s="236"/>
      <c r="BB105" s="236"/>
      <c r="BC105" s="236"/>
      <c r="BD105" s="236"/>
      <c r="BE105" s="237"/>
      <c r="BF105" s="238"/>
      <c r="BG105" s="236"/>
      <c r="BH105" s="236"/>
      <c r="BI105" s="236"/>
      <c r="BJ105" s="236"/>
      <c r="BK105" s="236"/>
      <c r="BL105" s="236"/>
      <c r="BM105" s="236"/>
      <c r="BN105" s="236"/>
      <c r="BO105" s="236"/>
      <c r="BP105" s="236"/>
      <c r="BQ105" s="237"/>
      <c r="BR105" s="238"/>
      <c r="BS105" s="236"/>
      <c r="BT105" s="236"/>
      <c r="BU105" s="236"/>
      <c r="BV105" s="236"/>
      <c r="BW105" s="236"/>
      <c r="BX105" s="236"/>
      <c r="BY105" s="236"/>
      <c r="BZ105" s="236"/>
      <c r="CA105" s="236"/>
      <c r="CB105" s="236"/>
      <c r="CC105" s="237">
        <f t="shared" si="65"/>
        <v>0</v>
      </c>
    </row>
    <row r="106" spans="1:81">
      <c r="A106" s="249"/>
      <c r="B106" s="57" t="s">
        <v>193</v>
      </c>
      <c r="C106" s="58" t="s">
        <v>194</v>
      </c>
      <c r="D106" s="74" t="s">
        <v>128</v>
      </c>
      <c r="E106" s="72">
        <v>1</v>
      </c>
      <c r="F106" s="303"/>
      <c r="G106" s="122">
        <f>+E106*F106</f>
        <v>0</v>
      </c>
      <c r="H106" s="120"/>
      <c r="I106" s="13"/>
      <c r="J106" s="235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7">
        <f>G106/2.5</f>
        <v>0</v>
      </c>
      <c r="V106" s="238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7">
        <f>G106/2.5</f>
        <v>0</v>
      </c>
      <c r="AH106" s="238"/>
      <c r="AI106" s="236"/>
      <c r="AJ106" s="236"/>
      <c r="AK106" s="236"/>
      <c r="AL106" s="236"/>
      <c r="AM106" s="236">
        <f>G106-SUM(J106:AL106)</f>
        <v>0</v>
      </c>
      <c r="AN106" s="236"/>
      <c r="AO106" s="236"/>
      <c r="AP106" s="236"/>
      <c r="AQ106" s="236"/>
      <c r="AR106" s="236"/>
      <c r="AS106" s="237"/>
      <c r="AT106" s="238"/>
      <c r="AU106" s="236"/>
      <c r="AV106" s="236"/>
      <c r="AW106" s="236"/>
      <c r="AX106" s="236"/>
      <c r="AY106" s="236"/>
      <c r="AZ106" s="236"/>
      <c r="BA106" s="236"/>
      <c r="BB106" s="236"/>
      <c r="BC106" s="236"/>
      <c r="BD106" s="236"/>
      <c r="BE106" s="237"/>
      <c r="BF106" s="238"/>
      <c r="BG106" s="236"/>
      <c r="BH106" s="236"/>
      <c r="BI106" s="236"/>
      <c r="BJ106" s="236"/>
      <c r="BK106" s="236"/>
      <c r="BL106" s="236"/>
      <c r="BM106" s="236"/>
      <c r="BN106" s="236"/>
      <c r="BO106" s="236"/>
      <c r="BP106" s="236"/>
      <c r="BQ106" s="237"/>
      <c r="BR106" s="238"/>
      <c r="BS106" s="236"/>
      <c r="BT106" s="236"/>
      <c r="BU106" s="236"/>
      <c r="BV106" s="236"/>
      <c r="BW106" s="236"/>
      <c r="BX106" s="236"/>
      <c r="BY106" s="236"/>
      <c r="BZ106" s="236"/>
      <c r="CA106" s="236"/>
      <c r="CB106" s="236"/>
      <c r="CC106" s="237">
        <f t="shared" si="65"/>
        <v>0</v>
      </c>
    </row>
    <row r="107" spans="1:81">
      <c r="A107" s="249"/>
      <c r="B107" s="57" t="s">
        <v>195</v>
      </c>
      <c r="C107" s="58" t="s">
        <v>196</v>
      </c>
      <c r="D107" s="74" t="s">
        <v>128</v>
      </c>
      <c r="E107" s="72">
        <v>1</v>
      </c>
      <c r="F107" s="303"/>
      <c r="G107" s="122">
        <f>+E107*F107</f>
        <v>0</v>
      </c>
      <c r="H107" s="120"/>
      <c r="I107" s="13"/>
      <c r="J107" s="235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7">
        <f>G107/2.5</f>
        <v>0</v>
      </c>
      <c r="V107" s="238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7">
        <f>G107/2.5</f>
        <v>0</v>
      </c>
      <c r="AH107" s="238"/>
      <c r="AI107" s="236"/>
      <c r="AJ107" s="236"/>
      <c r="AK107" s="236"/>
      <c r="AL107" s="236"/>
      <c r="AM107" s="236">
        <f>G107-SUM(J107:AL107)</f>
        <v>0</v>
      </c>
      <c r="AN107" s="236"/>
      <c r="AO107" s="236"/>
      <c r="AP107" s="236"/>
      <c r="AQ107" s="236"/>
      <c r="AR107" s="236"/>
      <c r="AS107" s="237"/>
      <c r="AT107" s="238"/>
      <c r="AU107" s="236"/>
      <c r="AV107" s="236"/>
      <c r="AW107" s="236"/>
      <c r="AX107" s="236"/>
      <c r="AY107" s="236"/>
      <c r="AZ107" s="236"/>
      <c r="BA107" s="236"/>
      <c r="BB107" s="236"/>
      <c r="BC107" s="236"/>
      <c r="BD107" s="236"/>
      <c r="BE107" s="237"/>
      <c r="BF107" s="238"/>
      <c r="BG107" s="236"/>
      <c r="BH107" s="236"/>
      <c r="BI107" s="236"/>
      <c r="BJ107" s="236"/>
      <c r="BK107" s="236"/>
      <c r="BL107" s="236"/>
      <c r="BM107" s="236"/>
      <c r="BN107" s="236"/>
      <c r="BO107" s="236"/>
      <c r="BP107" s="236"/>
      <c r="BQ107" s="237"/>
      <c r="BR107" s="238"/>
      <c r="BS107" s="236"/>
      <c r="BT107" s="236"/>
      <c r="BU107" s="236"/>
      <c r="BV107" s="236"/>
      <c r="BW107" s="236"/>
      <c r="BX107" s="236"/>
      <c r="BY107" s="236"/>
      <c r="BZ107" s="236"/>
      <c r="CA107" s="236"/>
      <c r="CB107" s="236"/>
      <c r="CC107" s="237">
        <f t="shared" si="65"/>
        <v>0</v>
      </c>
    </row>
    <row r="108" spans="1:81">
      <c r="A108" s="249"/>
      <c r="B108" s="57" t="s">
        <v>197</v>
      </c>
      <c r="C108" s="58" t="s">
        <v>198</v>
      </c>
      <c r="D108" s="74" t="s">
        <v>128</v>
      </c>
      <c r="E108" s="72">
        <v>1</v>
      </c>
      <c r="F108" s="303"/>
      <c r="G108" s="122">
        <f>+E108*F108</f>
        <v>0</v>
      </c>
      <c r="H108" s="120"/>
      <c r="I108" s="13"/>
      <c r="J108" s="235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7">
        <f>G108/2.5</f>
        <v>0</v>
      </c>
      <c r="V108" s="238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7">
        <f>G108/2.5</f>
        <v>0</v>
      </c>
      <c r="AH108" s="238"/>
      <c r="AI108" s="236"/>
      <c r="AJ108" s="236"/>
      <c r="AK108" s="236"/>
      <c r="AL108" s="236"/>
      <c r="AM108" s="236">
        <f>G108-SUM(J108:AL108)</f>
        <v>0</v>
      </c>
      <c r="AN108" s="236"/>
      <c r="AO108" s="236"/>
      <c r="AP108" s="236"/>
      <c r="AQ108" s="236"/>
      <c r="AR108" s="236"/>
      <c r="AS108" s="237"/>
      <c r="AT108" s="238"/>
      <c r="AU108" s="236"/>
      <c r="AV108" s="236"/>
      <c r="AW108" s="236"/>
      <c r="AX108" s="236"/>
      <c r="AY108" s="236"/>
      <c r="AZ108" s="236"/>
      <c r="BA108" s="236"/>
      <c r="BB108" s="236"/>
      <c r="BC108" s="236"/>
      <c r="BD108" s="236"/>
      <c r="BE108" s="237"/>
      <c r="BF108" s="238"/>
      <c r="BG108" s="236"/>
      <c r="BH108" s="236"/>
      <c r="BI108" s="236"/>
      <c r="BJ108" s="236"/>
      <c r="BK108" s="236"/>
      <c r="BL108" s="236"/>
      <c r="BM108" s="236"/>
      <c r="BN108" s="236"/>
      <c r="BO108" s="236"/>
      <c r="BP108" s="236"/>
      <c r="BQ108" s="237"/>
      <c r="BR108" s="238"/>
      <c r="BS108" s="236"/>
      <c r="BT108" s="236"/>
      <c r="BU108" s="236"/>
      <c r="BV108" s="236"/>
      <c r="BW108" s="236"/>
      <c r="BX108" s="236"/>
      <c r="BY108" s="236"/>
      <c r="BZ108" s="236"/>
      <c r="CA108" s="236"/>
      <c r="CB108" s="236"/>
      <c r="CC108" s="237">
        <f t="shared" si="65"/>
        <v>0</v>
      </c>
    </row>
    <row r="109" spans="1:81" ht="29" customHeight="1">
      <c r="A109" s="249"/>
      <c r="B109" s="57" t="s">
        <v>199</v>
      </c>
      <c r="C109" s="58" t="s">
        <v>200</v>
      </c>
      <c r="D109" s="74" t="s">
        <v>128</v>
      </c>
      <c r="E109" s="72">
        <v>1</v>
      </c>
      <c r="F109" s="303"/>
      <c r="G109" s="122">
        <f>+E109*F109</f>
        <v>0</v>
      </c>
      <c r="H109" s="120"/>
      <c r="I109" s="13"/>
      <c r="J109" s="235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7">
        <f>G109/2.5</f>
        <v>0</v>
      </c>
      <c r="V109" s="238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7">
        <f>G109/2.5</f>
        <v>0</v>
      </c>
      <c r="AH109" s="238"/>
      <c r="AI109" s="236"/>
      <c r="AJ109" s="236"/>
      <c r="AK109" s="236"/>
      <c r="AL109" s="236"/>
      <c r="AM109" s="236">
        <f>G109-SUM(J109:AL109)</f>
        <v>0</v>
      </c>
      <c r="AN109" s="236"/>
      <c r="AO109" s="236"/>
      <c r="AP109" s="236"/>
      <c r="AQ109" s="236"/>
      <c r="AR109" s="236"/>
      <c r="AS109" s="237"/>
      <c r="AT109" s="238"/>
      <c r="AU109" s="236"/>
      <c r="AV109" s="236"/>
      <c r="AW109" s="236"/>
      <c r="AX109" s="236"/>
      <c r="AY109" s="236"/>
      <c r="AZ109" s="236"/>
      <c r="BA109" s="236"/>
      <c r="BB109" s="236"/>
      <c r="BC109" s="236"/>
      <c r="BD109" s="236"/>
      <c r="BE109" s="237"/>
      <c r="BF109" s="238"/>
      <c r="BG109" s="236"/>
      <c r="BH109" s="236"/>
      <c r="BI109" s="236"/>
      <c r="BJ109" s="236"/>
      <c r="BK109" s="236"/>
      <c r="BL109" s="236"/>
      <c r="BM109" s="236"/>
      <c r="BN109" s="236"/>
      <c r="BO109" s="236"/>
      <c r="BP109" s="236"/>
      <c r="BQ109" s="237"/>
      <c r="BR109" s="238"/>
      <c r="BS109" s="236"/>
      <c r="BT109" s="236"/>
      <c r="BU109" s="236"/>
      <c r="BV109" s="236"/>
      <c r="BW109" s="236"/>
      <c r="BX109" s="236"/>
      <c r="BY109" s="236"/>
      <c r="BZ109" s="236"/>
      <c r="CA109" s="236"/>
      <c r="CB109" s="236"/>
      <c r="CC109" s="237">
        <f t="shared" si="65"/>
        <v>0</v>
      </c>
    </row>
    <row r="110" spans="1:81" ht="29" customHeight="1">
      <c r="A110" s="249"/>
      <c r="B110" s="64" t="s">
        <v>201</v>
      </c>
      <c r="C110" s="312" t="s">
        <v>202</v>
      </c>
      <c r="D110" s="72"/>
      <c r="E110" s="72"/>
      <c r="F110" s="230"/>
      <c r="G110" s="122"/>
      <c r="H110" s="120"/>
      <c r="I110" s="13"/>
      <c r="J110" s="235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7"/>
      <c r="V110" s="238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7"/>
      <c r="AH110" s="238"/>
      <c r="AI110" s="236"/>
      <c r="AJ110" s="236"/>
      <c r="AK110" s="236"/>
      <c r="AL110" s="236"/>
      <c r="AM110" s="236"/>
      <c r="AN110" s="236"/>
      <c r="AO110" s="236"/>
      <c r="AP110" s="236"/>
      <c r="AQ110" s="236"/>
      <c r="AR110" s="236"/>
      <c r="AS110" s="237"/>
      <c r="AT110" s="238"/>
      <c r="AU110" s="236"/>
      <c r="AV110" s="236"/>
      <c r="AW110" s="236"/>
      <c r="AX110" s="236"/>
      <c r="AY110" s="236"/>
      <c r="AZ110" s="236"/>
      <c r="BA110" s="236"/>
      <c r="BB110" s="236"/>
      <c r="BC110" s="236"/>
      <c r="BD110" s="236"/>
      <c r="BE110" s="237"/>
      <c r="BF110" s="238"/>
      <c r="BG110" s="236"/>
      <c r="BH110" s="236"/>
      <c r="BI110" s="236"/>
      <c r="BJ110" s="236"/>
      <c r="BK110" s="236"/>
      <c r="BL110" s="236"/>
      <c r="BM110" s="236"/>
      <c r="BN110" s="236"/>
      <c r="BO110" s="236"/>
      <c r="BP110" s="236"/>
      <c r="BQ110" s="237"/>
      <c r="BR110" s="238"/>
      <c r="BS110" s="236"/>
      <c r="BT110" s="236"/>
      <c r="BU110" s="236"/>
      <c r="BV110" s="236"/>
      <c r="BW110" s="236"/>
      <c r="BX110" s="236"/>
      <c r="BY110" s="236"/>
      <c r="BZ110" s="236"/>
      <c r="CA110" s="236"/>
      <c r="CB110" s="236"/>
      <c r="CC110" s="237"/>
    </row>
    <row r="111" spans="1:81" ht="30">
      <c r="A111" s="249"/>
      <c r="B111" s="57" t="s">
        <v>203</v>
      </c>
      <c r="C111" s="58" t="s">
        <v>204</v>
      </c>
      <c r="D111" s="74" t="s">
        <v>128</v>
      </c>
      <c r="E111" s="72">
        <v>1</v>
      </c>
      <c r="F111" s="303"/>
      <c r="G111" s="122">
        <f>+E111*F111</f>
        <v>0</v>
      </c>
      <c r="H111" s="120"/>
      <c r="I111" s="13"/>
      <c r="J111" s="235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7">
        <f>G111/2.5</f>
        <v>0</v>
      </c>
      <c r="V111" s="238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7">
        <f>G111/2.5</f>
        <v>0</v>
      </c>
      <c r="AH111" s="238"/>
      <c r="AI111" s="236"/>
      <c r="AJ111" s="236"/>
      <c r="AK111" s="236"/>
      <c r="AL111" s="236"/>
      <c r="AM111" s="236">
        <f>G111-SUM(J111:AL111)</f>
        <v>0</v>
      </c>
      <c r="AN111" s="236"/>
      <c r="AO111" s="236"/>
      <c r="AP111" s="236"/>
      <c r="AQ111" s="236"/>
      <c r="AR111" s="236"/>
      <c r="AS111" s="237"/>
      <c r="AT111" s="238"/>
      <c r="AU111" s="236"/>
      <c r="AV111" s="236"/>
      <c r="AW111" s="236"/>
      <c r="AX111" s="236"/>
      <c r="AY111" s="236"/>
      <c r="AZ111" s="236"/>
      <c r="BA111" s="236"/>
      <c r="BB111" s="236"/>
      <c r="BC111" s="236"/>
      <c r="BD111" s="236"/>
      <c r="BE111" s="237"/>
      <c r="BF111" s="238"/>
      <c r="BG111" s="236"/>
      <c r="BH111" s="236"/>
      <c r="BI111" s="236"/>
      <c r="BJ111" s="236"/>
      <c r="BK111" s="236"/>
      <c r="BL111" s="236"/>
      <c r="BM111" s="236"/>
      <c r="BN111" s="236"/>
      <c r="BO111" s="236"/>
      <c r="BP111" s="236"/>
      <c r="BQ111" s="237"/>
      <c r="BR111" s="238"/>
      <c r="BS111" s="236"/>
      <c r="BT111" s="236"/>
      <c r="BU111" s="236"/>
      <c r="BV111" s="236"/>
      <c r="BW111" s="236"/>
      <c r="BX111" s="236"/>
      <c r="BY111" s="236"/>
      <c r="BZ111" s="236"/>
      <c r="CA111" s="236"/>
      <c r="CB111" s="236"/>
      <c r="CC111" s="237">
        <f t="shared" si="65"/>
        <v>0</v>
      </c>
    </row>
    <row r="112" spans="1:81">
      <c r="A112" s="249"/>
      <c r="B112" s="57" t="s">
        <v>205</v>
      </c>
      <c r="C112" s="58" t="s">
        <v>194</v>
      </c>
      <c r="D112" s="74" t="s">
        <v>128</v>
      </c>
      <c r="E112" s="72">
        <v>1</v>
      </c>
      <c r="F112" s="303"/>
      <c r="G112" s="122">
        <f>+E112*F112</f>
        <v>0</v>
      </c>
      <c r="H112" s="120"/>
      <c r="I112" s="13"/>
      <c r="J112" s="235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7">
        <f>G112/2.5</f>
        <v>0</v>
      </c>
      <c r="V112" s="238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7">
        <f>G112/2.5</f>
        <v>0</v>
      </c>
      <c r="AH112" s="238"/>
      <c r="AI112" s="236"/>
      <c r="AJ112" s="236"/>
      <c r="AK112" s="236"/>
      <c r="AL112" s="236"/>
      <c r="AM112" s="236">
        <f>G112-SUM(J112:AL112)</f>
        <v>0</v>
      </c>
      <c r="AN112" s="236"/>
      <c r="AO112" s="236"/>
      <c r="AP112" s="236"/>
      <c r="AQ112" s="236"/>
      <c r="AR112" s="236"/>
      <c r="AS112" s="237"/>
      <c r="AT112" s="238"/>
      <c r="AU112" s="236"/>
      <c r="AV112" s="236"/>
      <c r="AW112" s="236"/>
      <c r="AX112" s="236"/>
      <c r="AY112" s="236"/>
      <c r="AZ112" s="236"/>
      <c r="BA112" s="236"/>
      <c r="BB112" s="236"/>
      <c r="BC112" s="236"/>
      <c r="BD112" s="236"/>
      <c r="BE112" s="237"/>
      <c r="BF112" s="238"/>
      <c r="BG112" s="236"/>
      <c r="BH112" s="236"/>
      <c r="BI112" s="236"/>
      <c r="BJ112" s="236"/>
      <c r="BK112" s="236"/>
      <c r="BL112" s="236"/>
      <c r="BM112" s="236"/>
      <c r="BN112" s="236"/>
      <c r="BO112" s="236"/>
      <c r="BP112" s="236"/>
      <c r="BQ112" s="237"/>
      <c r="BR112" s="238"/>
      <c r="BS112" s="236"/>
      <c r="BT112" s="236"/>
      <c r="BU112" s="236"/>
      <c r="BV112" s="236"/>
      <c r="BW112" s="236"/>
      <c r="BX112" s="236"/>
      <c r="BY112" s="236"/>
      <c r="BZ112" s="236"/>
      <c r="CA112" s="236"/>
      <c r="CB112" s="236"/>
      <c r="CC112" s="237">
        <f t="shared" si="65"/>
        <v>0</v>
      </c>
    </row>
    <row r="113" spans="1:81">
      <c r="A113" s="249"/>
      <c r="B113" s="57" t="s">
        <v>206</v>
      </c>
      <c r="C113" s="58" t="s">
        <v>196</v>
      </c>
      <c r="D113" s="74" t="s">
        <v>128</v>
      </c>
      <c r="E113" s="72">
        <v>1</v>
      </c>
      <c r="F113" s="303"/>
      <c r="G113" s="122">
        <f>+E113*F113</f>
        <v>0</v>
      </c>
      <c r="H113" s="120"/>
      <c r="I113" s="13"/>
      <c r="J113" s="235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7">
        <f>G113/2.5</f>
        <v>0</v>
      </c>
      <c r="V113" s="238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7">
        <f>G113/2.5</f>
        <v>0</v>
      </c>
      <c r="AH113" s="238"/>
      <c r="AI113" s="236"/>
      <c r="AJ113" s="236"/>
      <c r="AK113" s="236"/>
      <c r="AL113" s="236"/>
      <c r="AM113" s="236">
        <f>G113-SUM(J113:AL113)</f>
        <v>0</v>
      </c>
      <c r="AN113" s="236"/>
      <c r="AO113" s="236"/>
      <c r="AP113" s="236"/>
      <c r="AQ113" s="236"/>
      <c r="AR113" s="236"/>
      <c r="AS113" s="237"/>
      <c r="AT113" s="238"/>
      <c r="AU113" s="236"/>
      <c r="AV113" s="236"/>
      <c r="AW113" s="236"/>
      <c r="AX113" s="236"/>
      <c r="AY113" s="236"/>
      <c r="AZ113" s="236"/>
      <c r="BA113" s="236"/>
      <c r="BB113" s="236"/>
      <c r="BC113" s="236"/>
      <c r="BD113" s="236"/>
      <c r="BE113" s="237"/>
      <c r="BF113" s="238"/>
      <c r="BG113" s="236"/>
      <c r="BH113" s="236"/>
      <c r="BI113" s="236"/>
      <c r="BJ113" s="236"/>
      <c r="BK113" s="236"/>
      <c r="BL113" s="236"/>
      <c r="BM113" s="236"/>
      <c r="BN113" s="236"/>
      <c r="BO113" s="236"/>
      <c r="BP113" s="236"/>
      <c r="BQ113" s="237"/>
      <c r="BR113" s="238"/>
      <c r="BS113" s="236"/>
      <c r="BT113" s="236"/>
      <c r="BU113" s="236"/>
      <c r="BV113" s="236"/>
      <c r="BW113" s="236"/>
      <c r="BX113" s="236"/>
      <c r="BY113" s="236"/>
      <c r="BZ113" s="236"/>
      <c r="CA113" s="236"/>
      <c r="CB113" s="236"/>
      <c r="CC113" s="237">
        <f t="shared" si="65"/>
        <v>0</v>
      </c>
    </row>
    <row r="114" spans="1:81">
      <c r="A114" s="249"/>
      <c r="B114" s="57" t="s">
        <v>207</v>
      </c>
      <c r="C114" s="58" t="s">
        <v>198</v>
      </c>
      <c r="D114" s="74" t="s">
        <v>128</v>
      </c>
      <c r="E114" s="72">
        <v>1</v>
      </c>
      <c r="F114" s="303"/>
      <c r="G114" s="122">
        <f>+E114*F114</f>
        <v>0</v>
      </c>
      <c r="H114" s="120"/>
      <c r="I114" s="13"/>
      <c r="J114" s="235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7">
        <f>G114/2.5</f>
        <v>0</v>
      </c>
      <c r="V114" s="238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7">
        <f>G114/2.5</f>
        <v>0</v>
      </c>
      <c r="AH114" s="238"/>
      <c r="AI114" s="236"/>
      <c r="AJ114" s="236"/>
      <c r="AK114" s="236"/>
      <c r="AL114" s="236"/>
      <c r="AM114" s="236">
        <f>G114-SUM(J114:AL114)</f>
        <v>0</v>
      </c>
      <c r="AN114" s="236"/>
      <c r="AO114" s="236"/>
      <c r="AP114" s="236"/>
      <c r="AQ114" s="236"/>
      <c r="AR114" s="236"/>
      <c r="AS114" s="237"/>
      <c r="AT114" s="238"/>
      <c r="AU114" s="236"/>
      <c r="AV114" s="236"/>
      <c r="AW114" s="236"/>
      <c r="AX114" s="236"/>
      <c r="AY114" s="236"/>
      <c r="AZ114" s="236"/>
      <c r="BA114" s="236"/>
      <c r="BB114" s="236"/>
      <c r="BC114" s="236"/>
      <c r="BD114" s="236"/>
      <c r="BE114" s="237"/>
      <c r="BF114" s="238"/>
      <c r="BG114" s="236"/>
      <c r="BH114" s="236"/>
      <c r="BI114" s="236"/>
      <c r="BJ114" s="236"/>
      <c r="BK114" s="236"/>
      <c r="BL114" s="236"/>
      <c r="BM114" s="236"/>
      <c r="BN114" s="236"/>
      <c r="BO114" s="236"/>
      <c r="BP114" s="236"/>
      <c r="BQ114" s="237"/>
      <c r="BR114" s="238"/>
      <c r="BS114" s="236"/>
      <c r="BT114" s="236"/>
      <c r="BU114" s="236"/>
      <c r="BV114" s="236"/>
      <c r="BW114" s="236"/>
      <c r="BX114" s="236"/>
      <c r="BY114" s="236"/>
      <c r="BZ114" s="236"/>
      <c r="CA114" s="236"/>
      <c r="CB114" s="236"/>
      <c r="CC114" s="237">
        <f t="shared" si="65"/>
        <v>0</v>
      </c>
    </row>
    <row r="115" spans="1:81" ht="30">
      <c r="A115" s="249"/>
      <c r="B115" s="57" t="s">
        <v>208</v>
      </c>
      <c r="C115" s="58" t="s">
        <v>209</v>
      </c>
      <c r="D115" s="74" t="s">
        <v>128</v>
      </c>
      <c r="E115" s="72">
        <v>1</v>
      </c>
      <c r="F115" s="303"/>
      <c r="G115" s="122">
        <f>+E115*F115</f>
        <v>0</v>
      </c>
      <c r="H115" s="120"/>
      <c r="I115" s="13"/>
      <c r="J115" s="235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7">
        <f>G115/2.5</f>
        <v>0</v>
      </c>
      <c r="V115" s="238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7">
        <f>G115/2.5</f>
        <v>0</v>
      </c>
      <c r="AH115" s="238"/>
      <c r="AI115" s="236"/>
      <c r="AJ115" s="236"/>
      <c r="AK115" s="236"/>
      <c r="AL115" s="236"/>
      <c r="AM115" s="236">
        <f>G115-SUM(J115:AL115)</f>
        <v>0</v>
      </c>
      <c r="AN115" s="236"/>
      <c r="AO115" s="236"/>
      <c r="AP115" s="236"/>
      <c r="AQ115" s="236"/>
      <c r="AR115" s="236"/>
      <c r="AS115" s="237"/>
      <c r="AT115" s="238"/>
      <c r="AU115" s="236"/>
      <c r="AV115" s="236"/>
      <c r="AW115" s="236"/>
      <c r="AX115" s="236"/>
      <c r="AY115" s="236"/>
      <c r="AZ115" s="236"/>
      <c r="BA115" s="236"/>
      <c r="BB115" s="236"/>
      <c r="BC115" s="236"/>
      <c r="BD115" s="236"/>
      <c r="BE115" s="237"/>
      <c r="BF115" s="238"/>
      <c r="BG115" s="236"/>
      <c r="BH115" s="236"/>
      <c r="BI115" s="236"/>
      <c r="BJ115" s="236"/>
      <c r="BK115" s="236"/>
      <c r="BL115" s="236"/>
      <c r="BM115" s="236"/>
      <c r="BN115" s="236"/>
      <c r="BO115" s="236"/>
      <c r="BP115" s="236"/>
      <c r="BQ115" s="237"/>
      <c r="BR115" s="238"/>
      <c r="BS115" s="236"/>
      <c r="BT115" s="236"/>
      <c r="BU115" s="236"/>
      <c r="BV115" s="236"/>
      <c r="BW115" s="236"/>
      <c r="BX115" s="236"/>
      <c r="BY115" s="236"/>
      <c r="BZ115" s="236"/>
      <c r="CA115" s="236"/>
      <c r="CB115" s="236"/>
      <c r="CC115" s="237">
        <f t="shared" si="65"/>
        <v>0</v>
      </c>
    </row>
    <row r="116" spans="1:81">
      <c r="B116" s="177" t="s">
        <v>210</v>
      </c>
      <c r="C116" s="178" t="s">
        <v>211</v>
      </c>
      <c r="D116" s="176"/>
      <c r="E116" s="71"/>
      <c r="F116" s="229"/>
      <c r="G116" s="169">
        <f t="shared" ref="G116:AL116" si="66">+SUM(G117:G149)</f>
        <v>0</v>
      </c>
      <c r="H116" s="123">
        <f t="shared" si="66"/>
        <v>0</v>
      </c>
      <c r="I116" s="19">
        <f t="shared" si="66"/>
        <v>0</v>
      </c>
      <c r="J116" s="19">
        <f t="shared" si="66"/>
        <v>0</v>
      </c>
      <c r="K116" s="19">
        <f t="shared" si="66"/>
        <v>0</v>
      </c>
      <c r="L116" s="19">
        <f t="shared" si="66"/>
        <v>0</v>
      </c>
      <c r="M116" s="19">
        <f t="shared" si="66"/>
        <v>0</v>
      </c>
      <c r="N116" s="19">
        <f t="shared" si="66"/>
        <v>0</v>
      </c>
      <c r="O116" s="19">
        <f t="shared" si="66"/>
        <v>0</v>
      </c>
      <c r="P116" s="19">
        <f t="shared" si="66"/>
        <v>0</v>
      </c>
      <c r="Q116" s="19">
        <f t="shared" si="66"/>
        <v>0</v>
      </c>
      <c r="R116" s="19">
        <f t="shared" si="66"/>
        <v>0</v>
      </c>
      <c r="S116" s="19">
        <f t="shared" si="66"/>
        <v>0</v>
      </c>
      <c r="T116" s="19">
        <f t="shared" si="66"/>
        <v>0</v>
      </c>
      <c r="U116" s="19">
        <f t="shared" si="66"/>
        <v>0</v>
      </c>
      <c r="V116" s="19">
        <f t="shared" si="66"/>
        <v>0</v>
      </c>
      <c r="W116" s="19">
        <f t="shared" si="66"/>
        <v>0</v>
      </c>
      <c r="X116" s="19">
        <f t="shared" si="66"/>
        <v>0</v>
      </c>
      <c r="Y116" s="19">
        <f t="shared" si="66"/>
        <v>0</v>
      </c>
      <c r="Z116" s="19">
        <f t="shared" si="66"/>
        <v>0</v>
      </c>
      <c r="AA116" s="19">
        <f t="shared" si="66"/>
        <v>0</v>
      </c>
      <c r="AB116" s="19">
        <f t="shared" si="66"/>
        <v>0</v>
      </c>
      <c r="AC116" s="19">
        <f t="shared" si="66"/>
        <v>0</v>
      </c>
      <c r="AD116" s="19">
        <f t="shared" si="66"/>
        <v>0</v>
      </c>
      <c r="AE116" s="19">
        <f t="shared" si="66"/>
        <v>0</v>
      </c>
      <c r="AF116" s="19">
        <f t="shared" si="66"/>
        <v>0</v>
      </c>
      <c r="AG116" s="19">
        <f t="shared" si="66"/>
        <v>0</v>
      </c>
      <c r="AH116" s="19">
        <f t="shared" si="66"/>
        <v>0</v>
      </c>
      <c r="AI116" s="19">
        <f t="shared" si="66"/>
        <v>0</v>
      </c>
      <c r="AJ116" s="19">
        <f t="shared" si="66"/>
        <v>0</v>
      </c>
      <c r="AK116" s="19">
        <f t="shared" si="66"/>
        <v>0</v>
      </c>
      <c r="AL116" s="19">
        <f t="shared" si="66"/>
        <v>0</v>
      </c>
      <c r="AM116" s="19">
        <f t="shared" ref="AM116:BR116" si="67">+SUM(AM117:AM149)</f>
        <v>0</v>
      </c>
      <c r="AN116" s="19">
        <f t="shared" si="67"/>
        <v>0</v>
      </c>
      <c r="AO116" s="19">
        <f t="shared" si="67"/>
        <v>0</v>
      </c>
      <c r="AP116" s="19">
        <f t="shared" si="67"/>
        <v>0</v>
      </c>
      <c r="AQ116" s="19">
        <f t="shared" si="67"/>
        <v>0</v>
      </c>
      <c r="AR116" s="19">
        <f t="shared" si="67"/>
        <v>0</v>
      </c>
      <c r="AS116" s="19">
        <f t="shared" si="67"/>
        <v>0</v>
      </c>
      <c r="AT116" s="19">
        <f t="shared" si="67"/>
        <v>0</v>
      </c>
      <c r="AU116" s="19">
        <f t="shared" si="67"/>
        <v>0</v>
      </c>
      <c r="AV116" s="19">
        <f t="shared" si="67"/>
        <v>0</v>
      </c>
      <c r="AW116" s="19">
        <f t="shared" si="67"/>
        <v>0</v>
      </c>
      <c r="AX116" s="19">
        <f t="shared" si="67"/>
        <v>0</v>
      </c>
      <c r="AY116" s="19">
        <f t="shared" si="67"/>
        <v>0</v>
      </c>
      <c r="AZ116" s="19">
        <f t="shared" si="67"/>
        <v>0</v>
      </c>
      <c r="BA116" s="19">
        <f t="shared" si="67"/>
        <v>0</v>
      </c>
      <c r="BB116" s="19">
        <f t="shared" si="67"/>
        <v>0</v>
      </c>
      <c r="BC116" s="19">
        <f t="shared" si="67"/>
        <v>0</v>
      </c>
      <c r="BD116" s="19">
        <f t="shared" si="67"/>
        <v>0</v>
      </c>
      <c r="BE116" s="19">
        <f t="shared" si="67"/>
        <v>0</v>
      </c>
      <c r="BF116" s="19">
        <f t="shared" si="67"/>
        <v>0</v>
      </c>
      <c r="BG116" s="19">
        <f t="shared" si="67"/>
        <v>0</v>
      </c>
      <c r="BH116" s="19">
        <f t="shared" si="67"/>
        <v>0</v>
      </c>
      <c r="BI116" s="19">
        <f t="shared" si="67"/>
        <v>0</v>
      </c>
      <c r="BJ116" s="19">
        <f t="shared" si="67"/>
        <v>0</v>
      </c>
      <c r="BK116" s="19">
        <f t="shared" si="67"/>
        <v>0</v>
      </c>
      <c r="BL116" s="19">
        <f t="shared" si="67"/>
        <v>0</v>
      </c>
      <c r="BM116" s="19">
        <f t="shared" si="67"/>
        <v>0</v>
      </c>
      <c r="BN116" s="19">
        <f t="shared" si="67"/>
        <v>0</v>
      </c>
      <c r="BO116" s="19">
        <f t="shared" si="67"/>
        <v>0</v>
      </c>
      <c r="BP116" s="19">
        <f t="shared" si="67"/>
        <v>0</v>
      </c>
      <c r="BQ116" s="19">
        <f t="shared" si="67"/>
        <v>0</v>
      </c>
      <c r="BR116" s="19">
        <f t="shared" si="67"/>
        <v>0</v>
      </c>
      <c r="BS116" s="19">
        <f t="shared" ref="BS116:CC116" si="68">+SUM(BS117:BS149)</f>
        <v>0</v>
      </c>
      <c r="BT116" s="19">
        <f t="shared" si="68"/>
        <v>0</v>
      </c>
      <c r="BU116" s="19">
        <f t="shared" si="68"/>
        <v>0</v>
      </c>
      <c r="BV116" s="19">
        <f t="shared" si="68"/>
        <v>0</v>
      </c>
      <c r="BW116" s="19">
        <f t="shared" si="68"/>
        <v>0</v>
      </c>
      <c r="BX116" s="19">
        <f t="shared" si="68"/>
        <v>0</v>
      </c>
      <c r="BY116" s="19">
        <f t="shared" si="68"/>
        <v>0</v>
      </c>
      <c r="BZ116" s="19">
        <f t="shared" si="68"/>
        <v>0</v>
      </c>
      <c r="CA116" s="19">
        <f t="shared" si="68"/>
        <v>0</v>
      </c>
      <c r="CB116" s="19">
        <f t="shared" si="68"/>
        <v>0</v>
      </c>
      <c r="CC116" s="20">
        <f t="shared" si="68"/>
        <v>0</v>
      </c>
    </row>
    <row r="117" spans="1:81">
      <c r="A117" s="141"/>
      <c r="B117" s="57" t="s">
        <v>212</v>
      </c>
      <c r="C117" s="100" t="s">
        <v>213</v>
      </c>
      <c r="D117" s="74" t="s">
        <v>128</v>
      </c>
      <c r="E117" s="72">
        <v>1</v>
      </c>
      <c r="F117" s="303"/>
      <c r="G117" s="122">
        <f t="shared" ref="G117:G124" si="69">+E117*F117</f>
        <v>0</v>
      </c>
      <c r="H117" s="120"/>
      <c r="I117" s="13"/>
      <c r="J117" s="235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7">
        <f t="shared" ref="U117:U124" si="70">G117/2.5</f>
        <v>0</v>
      </c>
      <c r="V117" s="238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7">
        <f t="shared" ref="AG117:AG124" si="71">G117/2.5</f>
        <v>0</v>
      </c>
      <c r="AH117" s="238"/>
      <c r="AI117" s="236"/>
      <c r="AJ117" s="236"/>
      <c r="AK117" s="236"/>
      <c r="AL117" s="236"/>
      <c r="AM117" s="236">
        <f t="shared" ref="AM117:AM124" si="72">G117-SUM(J117:AL117)</f>
        <v>0</v>
      </c>
      <c r="AN117" s="236"/>
      <c r="AO117" s="236"/>
      <c r="AP117" s="236"/>
      <c r="AQ117" s="236"/>
      <c r="AR117" s="236"/>
      <c r="AS117" s="237"/>
      <c r="AT117" s="238"/>
      <c r="AU117" s="236"/>
      <c r="AV117" s="236"/>
      <c r="AW117" s="236"/>
      <c r="AX117" s="236"/>
      <c r="AY117" s="236"/>
      <c r="AZ117" s="236"/>
      <c r="BA117" s="236"/>
      <c r="BB117" s="236"/>
      <c r="BC117" s="236"/>
      <c r="BD117" s="236"/>
      <c r="BE117" s="237"/>
      <c r="BF117" s="238"/>
      <c r="BG117" s="236"/>
      <c r="BH117" s="236"/>
      <c r="BI117" s="236"/>
      <c r="BJ117" s="236"/>
      <c r="BK117" s="236"/>
      <c r="BL117" s="236"/>
      <c r="BM117" s="236"/>
      <c r="BN117" s="236"/>
      <c r="BO117" s="236"/>
      <c r="BP117" s="236"/>
      <c r="BQ117" s="237"/>
      <c r="BR117" s="238"/>
      <c r="BS117" s="236"/>
      <c r="BT117" s="236"/>
      <c r="BU117" s="236"/>
      <c r="BV117" s="236"/>
      <c r="BW117" s="236"/>
      <c r="BX117" s="236"/>
      <c r="BY117" s="236"/>
      <c r="BZ117" s="236"/>
      <c r="CA117" s="236"/>
      <c r="CB117" s="236"/>
      <c r="CC117" s="237">
        <f t="shared" si="65"/>
        <v>0</v>
      </c>
    </row>
    <row r="118" spans="1:81">
      <c r="A118" s="141"/>
      <c r="B118" s="57" t="s">
        <v>214</v>
      </c>
      <c r="C118" s="100" t="s">
        <v>215</v>
      </c>
      <c r="D118" s="74" t="s">
        <v>128</v>
      </c>
      <c r="E118" s="72">
        <v>1</v>
      </c>
      <c r="F118" s="303"/>
      <c r="G118" s="122">
        <f t="shared" si="69"/>
        <v>0</v>
      </c>
      <c r="H118" s="120"/>
      <c r="I118" s="13"/>
      <c r="J118" s="235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7">
        <f t="shared" si="70"/>
        <v>0</v>
      </c>
      <c r="V118" s="238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7">
        <f t="shared" si="71"/>
        <v>0</v>
      </c>
      <c r="AH118" s="238"/>
      <c r="AI118" s="236"/>
      <c r="AJ118" s="236"/>
      <c r="AK118" s="236"/>
      <c r="AL118" s="236"/>
      <c r="AM118" s="236">
        <f t="shared" si="72"/>
        <v>0</v>
      </c>
      <c r="AN118" s="236"/>
      <c r="AO118" s="236"/>
      <c r="AP118" s="236"/>
      <c r="AQ118" s="236"/>
      <c r="AR118" s="236"/>
      <c r="AS118" s="237"/>
      <c r="AT118" s="238"/>
      <c r="AU118" s="236"/>
      <c r="AV118" s="236"/>
      <c r="AW118" s="236"/>
      <c r="AX118" s="236"/>
      <c r="AY118" s="236"/>
      <c r="AZ118" s="236"/>
      <c r="BA118" s="236"/>
      <c r="BB118" s="236"/>
      <c r="BC118" s="236"/>
      <c r="BD118" s="236"/>
      <c r="BE118" s="237"/>
      <c r="BF118" s="238"/>
      <c r="BG118" s="236"/>
      <c r="BH118" s="236"/>
      <c r="BI118" s="236"/>
      <c r="BJ118" s="236"/>
      <c r="BK118" s="236"/>
      <c r="BL118" s="236"/>
      <c r="BM118" s="236"/>
      <c r="BN118" s="236"/>
      <c r="BO118" s="236"/>
      <c r="BP118" s="236"/>
      <c r="BQ118" s="237"/>
      <c r="BR118" s="238"/>
      <c r="BS118" s="236"/>
      <c r="BT118" s="236"/>
      <c r="BU118" s="236"/>
      <c r="BV118" s="236"/>
      <c r="BW118" s="236"/>
      <c r="BX118" s="236"/>
      <c r="BY118" s="236"/>
      <c r="BZ118" s="236"/>
      <c r="CA118" s="236"/>
      <c r="CB118" s="236"/>
      <c r="CC118" s="237">
        <f t="shared" si="65"/>
        <v>0</v>
      </c>
    </row>
    <row r="119" spans="1:81">
      <c r="A119" s="141"/>
      <c r="B119" s="57" t="s">
        <v>216</v>
      </c>
      <c r="C119" s="100" t="s">
        <v>217</v>
      </c>
      <c r="D119" s="74" t="s">
        <v>128</v>
      </c>
      <c r="E119" s="72">
        <v>1</v>
      </c>
      <c r="F119" s="303"/>
      <c r="G119" s="122">
        <f t="shared" si="69"/>
        <v>0</v>
      </c>
      <c r="H119" s="120"/>
      <c r="I119" s="13"/>
      <c r="J119" s="235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7">
        <f t="shared" si="70"/>
        <v>0</v>
      </c>
      <c r="V119" s="238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7">
        <f t="shared" si="71"/>
        <v>0</v>
      </c>
      <c r="AH119" s="238"/>
      <c r="AI119" s="236"/>
      <c r="AJ119" s="236"/>
      <c r="AK119" s="236"/>
      <c r="AL119" s="236"/>
      <c r="AM119" s="236">
        <f t="shared" si="72"/>
        <v>0</v>
      </c>
      <c r="AN119" s="236"/>
      <c r="AO119" s="236"/>
      <c r="AP119" s="236"/>
      <c r="AQ119" s="236"/>
      <c r="AR119" s="236"/>
      <c r="AS119" s="237"/>
      <c r="AT119" s="238"/>
      <c r="AU119" s="236"/>
      <c r="AV119" s="236"/>
      <c r="AW119" s="236"/>
      <c r="AX119" s="236"/>
      <c r="AY119" s="236"/>
      <c r="AZ119" s="236"/>
      <c r="BA119" s="236"/>
      <c r="BB119" s="236"/>
      <c r="BC119" s="236"/>
      <c r="BD119" s="236"/>
      <c r="BE119" s="237"/>
      <c r="BF119" s="238"/>
      <c r="BG119" s="236"/>
      <c r="BH119" s="236"/>
      <c r="BI119" s="236"/>
      <c r="BJ119" s="236"/>
      <c r="BK119" s="236"/>
      <c r="BL119" s="236"/>
      <c r="BM119" s="236"/>
      <c r="BN119" s="236"/>
      <c r="BO119" s="236"/>
      <c r="BP119" s="236"/>
      <c r="BQ119" s="237"/>
      <c r="BR119" s="238"/>
      <c r="BS119" s="236"/>
      <c r="BT119" s="236"/>
      <c r="BU119" s="236"/>
      <c r="BV119" s="236"/>
      <c r="BW119" s="236"/>
      <c r="BX119" s="236"/>
      <c r="BY119" s="236"/>
      <c r="BZ119" s="236"/>
      <c r="CA119" s="236"/>
      <c r="CB119" s="236"/>
      <c r="CC119" s="237">
        <f t="shared" si="65"/>
        <v>0</v>
      </c>
    </row>
    <row r="120" spans="1:81">
      <c r="A120" s="141"/>
      <c r="B120" s="57" t="s">
        <v>218</v>
      </c>
      <c r="C120" s="100" t="s">
        <v>219</v>
      </c>
      <c r="D120" s="74" t="s">
        <v>128</v>
      </c>
      <c r="E120" s="72">
        <v>1</v>
      </c>
      <c r="F120" s="303"/>
      <c r="G120" s="122">
        <f t="shared" si="69"/>
        <v>0</v>
      </c>
      <c r="H120" s="120"/>
      <c r="I120" s="13"/>
      <c r="J120" s="235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7">
        <f t="shared" si="70"/>
        <v>0</v>
      </c>
      <c r="V120" s="238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7">
        <f t="shared" si="71"/>
        <v>0</v>
      </c>
      <c r="AH120" s="238"/>
      <c r="AI120" s="236"/>
      <c r="AJ120" s="236"/>
      <c r="AK120" s="236"/>
      <c r="AL120" s="236"/>
      <c r="AM120" s="236">
        <f t="shared" si="72"/>
        <v>0</v>
      </c>
      <c r="AN120" s="236"/>
      <c r="AO120" s="236"/>
      <c r="AP120" s="236"/>
      <c r="AQ120" s="236"/>
      <c r="AR120" s="236"/>
      <c r="AS120" s="237"/>
      <c r="AT120" s="238"/>
      <c r="AU120" s="236"/>
      <c r="AV120" s="236"/>
      <c r="AW120" s="236"/>
      <c r="AX120" s="236"/>
      <c r="AY120" s="236"/>
      <c r="AZ120" s="236"/>
      <c r="BA120" s="236"/>
      <c r="BB120" s="236"/>
      <c r="BC120" s="236"/>
      <c r="BD120" s="236"/>
      <c r="BE120" s="237"/>
      <c r="BF120" s="238"/>
      <c r="BG120" s="236"/>
      <c r="BH120" s="236"/>
      <c r="BI120" s="236"/>
      <c r="BJ120" s="236"/>
      <c r="BK120" s="236"/>
      <c r="BL120" s="236"/>
      <c r="BM120" s="236"/>
      <c r="BN120" s="236"/>
      <c r="BO120" s="236"/>
      <c r="BP120" s="236"/>
      <c r="BQ120" s="237"/>
      <c r="BR120" s="238"/>
      <c r="BS120" s="236"/>
      <c r="BT120" s="236"/>
      <c r="BU120" s="236"/>
      <c r="BV120" s="236"/>
      <c r="BW120" s="236"/>
      <c r="BX120" s="236"/>
      <c r="BY120" s="236"/>
      <c r="BZ120" s="236"/>
      <c r="CA120" s="236"/>
      <c r="CB120" s="236"/>
      <c r="CC120" s="237">
        <f t="shared" si="65"/>
        <v>0</v>
      </c>
    </row>
    <row r="121" spans="1:81" ht="27" customHeight="1">
      <c r="A121" s="141"/>
      <c r="B121" s="57" t="s">
        <v>220</v>
      </c>
      <c r="C121" s="100" t="s">
        <v>221</v>
      </c>
      <c r="D121" s="74" t="s">
        <v>128</v>
      </c>
      <c r="E121" s="72">
        <v>1</v>
      </c>
      <c r="F121" s="303"/>
      <c r="G121" s="122">
        <f t="shared" si="69"/>
        <v>0</v>
      </c>
      <c r="H121" s="120"/>
      <c r="I121" s="13"/>
      <c r="J121" s="235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7">
        <f t="shared" si="70"/>
        <v>0</v>
      </c>
      <c r="V121" s="238"/>
      <c r="W121" s="236"/>
      <c r="X121" s="236"/>
      <c r="Y121" s="236"/>
      <c r="Z121" s="236"/>
      <c r="AA121" s="236"/>
      <c r="AB121" s="236"/>
      <c r="AC121" s="236"/>
      <c r="AD121" s="236"/>
      <c r="AE121" s="236"/>
      <c r="AF121" s="236"/>
      <c r="AG121" s="237">
        <f t="shared" si="71"/>
        <v>0</v>
      </c>
      <c r="AH121" s="238"/>
      <c r="AI121" s="236"/>
      <c r="AJ121" s="236"/>
      <c r="AK121" s="236"/>
      <c r="AL121" s="236"/>
      <c r="AM121" s="236">
        <f t="shared" si="72"/>
        <v>0</v>
      </c>
      <c r="AN121" s="236"/>
      <c r="AO121" s="236"/>
      <c r="AP121" s="236"/>
      <c r="AQ121" s="236"/>
      <c r="AR121" s="236"/>
      <c r="AS121" s="237"/>
      <c r="AT121" s="238"/>
      <c r="AU121" s="236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7"/>
      <c r="BF121" s="238"/>
      <c r="BG121" s="236"/>
      <c r="BH121" s="236"/>
      <c r="BI121" s="236"/>
      <c r="BJ121" s="236"/>
      <c r="BK121" s="236"/>
      <c r="BL121" s="236"/>
      <c r="BM121" s="236"/>
      <c r="BN121" s="236"/>
      <c r="BO121" s="236"/>
      <c r="BP121" s="236"/>
      <c r="BQ121" s="237"/>
      <c r="BR121" s="238"/>
      <c r="BS121" s="236"/>
      <c r="BT121" s="236"/>
      <c r="BU121" s="236"/>
      <c r="BV121" s="236"/>
      <c r="BW121" s="236"/>
      <c r="BX121" s="236"/>
      <c r="BY121" s="236"/>
      <c r="BZ121" s="236"/>
      <c r="CA121" s="236"/>
      <c r="CB121" s="236"/>
      <c r="CC121" s="237">
        <f t="shared" si="65"/>
        <v>0</v>
      </c>
    </row>
    <row r="122" spans="1:81">
      <c r="A122" s="141"/>
      <c r="B122" s="57" t="s">
        <v>222</v>
      </c>
      <c r="C122" s="100" t="s">
        <v>223</v>
      </c>
      <c r="D122" s="74"/>
      <c r="E122" s="72"/>
      <c r="F122" s="252"/>
      <c r="G122" s="122"/>
      <c r="H122" s="120"/>
      <c r="I122" s="13"/>
      <c r="J122" s="235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7"/>
      <c r="V122" s="238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7"/>
      <c r="AH122" s="238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7"/>
      <c r="AT122" s="238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7"/>
      <c r="BF122" s="238"/>
      <c r="BG122" s="236"/>
      <c r="BH122" s="236"/>
      <c r="BI122" s="236"/>
      <c r="BJ122" s="236"/>
      <c r="BK122" s="236"/>
      <c r="BL122" s="236"/>
      <c r="BM122" s="236"/>
      <c r="BN122" s="236"/>
      <c r="BO122" s="236"/>
      <c r="BP122" s="236"/>
      <c r="BQ122" s="237"/>
      <c r="BR122" s="238"/>
      <c r="BS122" s="236"/>
      <c r="BT122" s="236"/>
      <c r="BU122" s="236"/>
      <c r="BV122" s="236"/>
      <c r="BW122" s="236"/>
      <c r="BX122" s="236"/>
      <c r="BY122" s="236"/>
      <c r="BZ122" s="236"/>
      <c r="CA122" s="236"/>
      <c r="CB122" s="236"/>
      <c r="CC122" s="237"/>
    </row>
    <row r="123" spans="1:81">
      <c r="A123" s="141"/>
      <c r="B123" s="57" t="s">
        <v>224</v>
      </c>
      <c r="C123" s="100" t="s">
        <v>225</v>
      </c>
      <c r="D123" s="72" t="s">
        <v>128</v>
      </c>
      <c r="E123" s="72">
        <v>1</v>
      </c>
      <c r="F123" s="303"/>
      <c r="G123" s="122">
        <f t="shared" si="69"/>
        <v>0</v>
      </c>
      <c r="H123" s="120"/>
      <c r="I123" s="13"/>
      <c r="J123" s="235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7">
        <f t="shared" si="70"/>
        <v>0</v>
      </c>
      <c r="V123" s="238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7">
        <f t="shared" si="71"/>
        <v>0</v>
      </c>
      <c r="AH123" s="238"/>
      <c r="AI123" s="236"/>
      <c r="AJ123" s="236"/>
      <c r="AK123" s="236"/>
      <c r="AL123" s="236"/>
      <c r="AM123" s="236">
        <f t="shared" si="72"/>
        <v>0</v>
      </c>
      <c r="AN123" s="236"/>
      <c r="AO123" s="236"/>
      <c r="AP123" s="236"/>
      <c r="AQ123" s="236"/>
      <c r="AR123" s="236"/>
      <c r="AS123" s="237"/>
      <c r="AT123" s="238"/>
      <c r="AU123" s="236"/>
      <c r="AV123" s="236"/>
      <c r="AW123" s="236"/>
      <c r="AX123" s="236"/>
      <c r="AY123" s="236"/>
      <c r="AZ123" s="236"/>
      <c r="BA123" s="236"/>
      <c r="BB123" s="236"/>
      <c r="BC123" s="236"/>
      <c r="BD123" s="236"/>
      <c r="BE123" s="237"/>
      <c r="BF123" s="238"/>
      <c r="BG123" s="236"/>
      <c r="BH123" s="236"/>
      <c r="BI123" s="236"/>
      <c r="BJ123" s="236"/>
      <c r="BK123" s="236"/>
      <c r="BL123" s="236"/>
      <c r="BM123" s="236"/>
      <c r="BN123" s="236"/>
      <c r="BO123" s="236"/>
      <c r="BP123" s="236"/>
      <c r="BQ123" s="237"/>
      <c r="BR123" s="238"/>
      <c r="BS123" s="236"/>
      <c r="BT123" s="236"/>
      <c r="BU123" s="236"/>
      <c r="BV123" s="236"/>
      <c r="BW123" s="236"/>
      <c r="BX123" s="236"/>
      <c r="BY123" s="236"/>
      <c r="BZ123" s="236"/>
      <c r="CA123" s="236"/>
      <c r="CB123" s="236"/>
      <c r="CC123" s="237">
        <f t="shared" si="65"/>
        <v>0</v>
      </c>
    </row>
    <row r="124" spans="1:81">
      <c r="A124" s="141"/>
      <c r="B124" s="57" t="s">
        <v>226</v>
      </c>
      <c r="C124" s="100" t="s">
        <v>227</v>
      </c>
      <c r="D124" s="72" t="s">
        <v>128</v>
      </c>
      <c r="E124" s="72">
        <v>1</v>
      </c>
      <c r="F124" s="303"/>
      <c r="G124" s="122">
        <f t="shared" si="69"/>
        <v>0</v>
      </c>
      <c r="H124" s="120"/>
      <c r="I124" s="13"/>
      <c r="J124" s="235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7">
        <f t="shared" si="70"/>
        <v>0</v>
      </c>
      <c r="V124" s="238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7">
        <f t="shared" si="71"/>
        <v>0</v>
      </c>
      <c r="AH124" s="238"/>
      <c r="AI124" s="236"/>
      <c r="AJ124" s="236"/>
      <c r="AK124" s="236"/>
      <c r="AL124" s="236"/>
      <c r="AM124" s="236">
        <f t="shared" si="72"/>
        <v>0</v>
      </c>
      <c r="AN124" s="236"/>
      <c r="AO124" s="236"/>
      <c r="AP124" s="236"/>
      <c r="AQ124" s="236"/>
      <c r="AR124" s="236"/>
      <c r="AS124" s="237"/>
      <c r="AT124" s="238"/>
      <c r="AU124" s="236"/>
      <c r="AV124" s="236"/>
      <c r="AW124" s="236"/>
      <c r="AX124" s="236"/>
      <c r="AY124" s="236"/>
      <c r="AZ124" s="236"/>
      <c r="BA124" s="236"/>
      <c r="BB124" s="236"/>
      <c r="BC124" s="236"/>
      <c r="BD124" s="236"/>
      <c r="BE124" s="237"/>
      <c r="BF124" s="238"/>
      <c r="BG124" s="236"/>
      <c r="BH124" s="236"/>
      <c r="BI124" s="236"/>
      <c r="BJ124" s="236"/>
      <c r="BK124" s="236"/>
      <c r="BL124" s="236"/>
      <c r="BM124" s="236"/>
      <c r="BN124" s="236"/>
      <c r="BO124" s="236"/>
      <c r="BP124" s="236"/>
      <c r="BQ124" s="237"/>
      <c r="BR124" s="238"/>
      <c r="BS124" s="236"/>
      <c r="BT124" s="236"/>
      <c r="BU124" s="236"/>
      <c r="BV124" s="236"/>
      <c r="BW124" s="236"/>
      <c r="BX124" s="236"/>
      <c r="BY124" s="236"/>
      <c r="BZ124" s="236"/>
      <c r="CA124" s="236"/>
      <c r="CB124" s="236"/>
      <c r="CC124" s="237">
        <f t="shared" si="65"/>
        <v>0</v>
      </c>
    </row>
    <row r="125" spans="1:81">
      <c r="A125" s="251"/>
      <c r="B125" s="194" t="s">
        <v>228</v>
      </c>
      <c r="C125" s="195" t="s">
        <v>229</v>
      </c>
      <c r="D125" s="196" t="s">
        <v>128</v>
      </c>
      <c r="E125" s="196">
        <v>0</v>
      </c>
      <c r="F125" s="252"/>
      <c r="G125" s="253">
        <f>E125*F125</f>
        <v>0</v>
      </c>
      <c r="H125" s="254"/>
      <c r="I125" s="255"/>
      <c r="J125" s="256"/>
      <c r="K125" s="257"/>
      <c r="L125" s="257"/>
      <c r="M125" s="257"/>
      <c r="N125" s="257"/>
      <c r="O125" s="257"/>
      <c r="P125" s="257"/>
      <c r="Q125" s="257"/>
      <c r="R125" s="257"/>
      <c r="S125" s="257"/>
      <c r="T125" s="257"/>
      <c r="U125" s="258"/>
      <c r="V125" s="259"/>
      <c r="W125" s="257"/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58"/>
      <c r="AH125" s="259"/>
      <c r="AI125" s="257"/>
      <c r="AJ125" s="257"/>
      <c r="AK125" s="257"/>
      <c r="AL125" s="257"/>
      <c r="AM125" s="257"/>
      <c r="AN125" s="257"/>
      <c r="AO125" s="257"/>
      <c r="AP125" s="257"/>
      <c r="AQ125" s="257"/>
      <c r="AR125" s="257"/>
      <c r="AS125" s="258"/>
      <c r="AT125" s="259"/>
      <c r="AU125" s="257"/>
      <c r="AV125" s="257"/>
      <c r="AW125" s="257"/>
      <c r="AX125" s="257"/>
      <c r="AY125" s="257"/>
      <c r="AZ125" s="257"/>
      <c r="BA125" s="257"/>
      <c r="BB125" s="257"/>
      <c r="BC125" s="257"/>
      <c r="BD125" s="257"/>
      <c r="BE125" s="258"/>
      <c r="BF125" s="259"/>
      <c r="BG125" s="257"/>
      <c r="BH125" s="257"/>
      <c r="BI125" s="257"/>
      <c r="BJ125" s="257"/>
      <c r="BK125" s="257"/>
      <c r="BL125" s="257"/>
      <c r="BM125" s="257"/>
      <c r="BN125" s="257"/>
      <c r="BO125" s="257"/>
      <c r="BP125" s="257"/>
      <c r="BQ125" s="258"/>
      <c r="BR125" s="259"/>
      <c r="BS125" s="257"/>
      <c r="BT125" s="257"/>
      <c r="BU125" s="257"/>
      <c r="BV125" s="257"/>
      <c r="BW125" s="257"/>
      <c r="BX125" s="257"/>
      <c r="BY125" s="257"/>
      <c r="BZ125" s="257"/>
      <c r="CA125" s="257"/>
      <c r="CB125" s="257"/>
      <c r="CC125" s="237"/>
    </row>
    <row r="126" spans="1:81" ht="30">
      <c r="A126" s="141"/>
      <c r="B126" s="57" t="s">
        <v>230</v>
      </c>
      <c r="C126" s="100" t="s">
        <v>231</v>
      </c>
      <c r="D126" s="72" t="s">
        <v>232</v>
      </c>
      <c r="E126" s="72">
        <v>4</v>
      </c>
      <c r="F126" s="306"/>
      <c r="G126" s="122">
        <f t="shared" ref="G126:G140" si="73">+E126*F126</f>
        <v>0</v>
      </c>
      <c r="H126" s="120"/>
      <c r="I126" s="13"/>
      <c r="J126" s="235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7">
        <f t="shared" ref="U126:U139" si="74">G126/2.5</f>
        <v>0</v>
      </c>
      <c r="V126" s="238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7">
        <f t="shared" ref="AG126:AG139" si="75">G126/2.5</f>
        <v>0</v>
      </c>
      <c r="AH126" s="238"/>
      <c r="AI126" s="236"/>
      <c r="AJ126" s="236"/>
      <c r="AK126" s="236"/>
      <c r="AL126" s="236"/>
      <c r="AM126" s="236">
        <f>G126-SUM(H126:AL126)</f>
        <v>0</v>
      </c>
      <c r="AN126" s="236"/>
      <c r="AO126" s="236"/>
      <c r="AP126" s="236"/>
      <c r="AQ126" s="236"/>
      <c r="AR126" s="236"/>
      <c r="AS126" s="237"/>
      <c r="AT126" s="238"/>
      <c r="AU126" s="236"/>
      <c r="AV126" s="236"/>
      <c r="AW126" s="236"/>
      <c r="AX126" s="236"/>
      <c r="AY126" s="236"/>
      <c r="AZ126" s="236"/>
      <c r="BA126" s="236"/>
      <c r="BB126" s="236"/>
      <c r="BC126" s="236"/>
      <c r="BD126" s="236"/>
      <c r="BE126" s="237"/>
      <c r="BF126" s="238"/>
      <c r="BG126" s="236"/>
      <c r="BH126" s="236"/>
      <c r="BI126" s="236"/>
      <c r="BJ126" s="236"/>
      <c r="BK126" s="236"/>
      <c r="BL126" s="236"/>
      <c r="BM126" s="236"/>
      <c r="BN126" s="236"/>
      <c r="BO126" s="236"/>
      <c r="BP126" s="236"/>
      <c r="BQ126" s="237"/>
      <c r="BR126" s="238"/>
      <c r="BS126" s="236"/>
      <c r="BT126" s="236"/>
      <c r="BU126" s="236"/>
      <c r="BV126" s="236"/>
      <c r="BW126" s="236"/>
      <c r="BX126" s="236"/>
      <c r="BY126" s="236"/>
      <c r="BZ126" s="236"/>
      <c r="CA126" s="236"/>
      <c r="CB126" s="236"/>
      <c r="CC126" s="237">
        <f t="shared" si="65"/>
        <v>0</v>
      </c>
    </row>
    <row r="127" spans="1:81" ht="30">
      <c r="A127" s="141"/>
      <c r="B127" s="57" t="s">
        <v>233</v>
      </c>
      <c r="C127" s="66" t="s">
        <v>234</v>
      </c>
      <c r="D127" s="74" t="s">
        <v>128</v>
      </c>
      <c r="E127" s="74">
        <v>1</v>
      </c>
      <c r="F127" s="303"/>
      <c r="G127" s="152">
        <f t="shared" si="73"/>
        <v>0</v>
      </c>
      <c r="H127" s="120"/>
      <c r="I127" s="13"/>
      <c r="J127" s="235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7">
        <f t="shared" si="74"/>
        <v>0</v>
      </c>
      <c r="V127" s="238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7">
        <f t="shared" si="75"/>
        <v>0</v>
      </c>
      <c r="AH127" s="238"/>
      <c r="AI127" s="236"/>
      <c r="AJ127" s="236"/>
      <c r="AK127" s="236"/>
      <c r="AL127" s="236"/>
      <c r="AM127" s="236">
        <f t="shared" ref="AM127:AM139" si="76">G127-SUM(J127:AL127)</f>
        <v>0</v>
      </c>
      <c r="AN127" s="236"/>
      <c r="AO127" s="236"/>
      <c r="AP127" s="236"/>
      <c r="AQ127" s="236"/>
      <c r="AR127" s="236"/>
      <c r="AS127" s="237"/>
      <c r="AT127" s="238"/>
      <c r="AU127" s="236"/>
      <c r="AV127" s="236"/>
      <c r="AW127" s="236"/>
      <c r="AX127" s="236"/>
      <c r="AY127" s="236"/>
      <c r="AZ127" s="236"/>
      <c r="BA127" s="236"/>
      <c r="BB127" s="236"/>
      <c r="BC127" s="236"/>
      <c r="BD127" s="236"/>
      <c r="BE127" s="237"/>
      <c r="BF127" s="238"/>
      <c r="BG127" s="236"/>
      <c r="BH127" s="236"/>
      <c r="BI127" s="236"/>
      <c r="BJ127" s="236"/>
      <c r="BK127" s="236"/>
      <c r="BL127" s="236"/>
      <c r="BM127" s="236"/>
      <c r="BN127" s="236"/>
      <c r="BO127" s="236"/>
      <c r="BP127" s="236"/>
      <c r="BQ127" s="237"/>
      <c r="BR127" s="238"/>
      <c r="BS127" s="236"/>
      <c r="BT127" s="236"/>
      <c r="BU127" s="236"/>
      <c r="BV127" s="236"/>
      <c r="BW127" s="236"/>
      <c r="BX127" s="236"/>
      <c r="BY127" s="236"/>
      <c r="BZ127" s="236"/>
      <c r="CA127" s="236"/>
      <c r="CB127" s="236"/>
      <c r="CC127" s="237">
        <f t="shared" si="65"/>
        <v>0</v>
      </c>
    </row>
    <row r="128" spans="1:81">
      <c r="A128" s="141"/>
      <c r="B128" s="57" t="s">
        <v>235</v>
      </c>
      <c r="C128" s="66" t="s">
        <v>236</v>
      </c>
      <c r="D128" s="74" t="s">
        <v>128</v>
      </c>
      <c r="E128" s="74">
        <v>1</v>
      </c>
      <c r="F128" s="303"/>
      <c r="G128" s="152">
        <f t="shared" si="73"/>
        <v>0</v>
      </c>
      <c r="H128" s="120"/>
      <c r="I128" s="13"/>
      <c r="J128" s="235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7">
        <f t="shared" si="74"/>
        <v>0</v>
      </c>
      <c r="V128" s="238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7">
        <f t="shared" si="75"/>
        <v>0</v>
      </c>
      <c r="AH128" s="238"/>
      <c r="AI128" s="236"/>
      <c r="AJ128" s="236"/>
      <c r="AK128" s="236"/>
      <c r="AL128" s="236"/>
      <c r="AM128" s="236">
        <f t="shared" si="76"/>
        <v>0</v>
      </c>
      <c r="AN128" s="236"/>
      <c r="AO128" s="236"/>
      <c r="AP128" s="236"/>
      <c r="AQ128" s="236"/>
      <c r="AR128" s="236"/>
      <c r="AS128" s="237"/>
      <c r="AT128" s="238"/>
      <c r="AU128" s="236"/>
      <c r="AV128" s="236"/>
      <c r="AW128" s="236"/>
      <c r="AX128" s="236"/>
      <c r="AY128" s="236"/>
      <c r="AZ128" s="236"/>
      <c r="BA128" s="236"/>
      <c r="BB128" s="236"/>
      <c r="BC128" s="236"/>
      <c r="BD128" s="236"/>
      <c r="BE128" s="237"/>
      <c r="BF128" s="238"/>
      <c r="BG128" s="236"/>
      <c r="BH128" s="236"/>
      <c r="BI128" s="236"/>
      <c r="BJ128" s="236"/>
      <c r="BK128" s="236"/>
      <c r="BL128" s="236"/>
      <c r="BM128" s="236"/>
      <c r="BN128" s="236"/>
      <c r="BO128" s="236"/>
      <c r="BP128" s="236"/>
      <c r="BQ128" s="237"/>
      <c r="BR128" s="238"/>
      <c r="BS128" s="236"/>
      <c r="BT128" s="236"/>
      <c r="BU128" s="236"/>
      <c r="BV128" s="236"/>
      <c r="BW128" s="236"/>
      <c r="BX128" s="236"/>
      <c r="BY128" s="236"/>
      <c r="BZ128" s="236"/>
      <c r="CA128" s="236"/>
      <c r="CB128" s="236"/>
      <c r="CC128" s="237">
        <f t="shared" si="65"/>
        <v>0</v>
      </c>
    </row>
    <row r="129" spans="1:81">
      <c r="A129" s="141"/>
      <c r="B129" s="57" t="s">
        <v>237</v>
      </c>
      <c r="C129" s="66" t="s">
        <v>238</v>
      </c>
      <c r="D129" s="74" t="s">
        <v>128</v>
      </c>
      <c r="E129" s="74">
        <v>1</v>
      </c>
      <c r="F129" s="303"/>
      <c r="G129" s="152">
        <f t="shared" si="73"/>
        <v>0</v>
      </c>
      <c r="H129" s="120"/>
      <c r="I129" s="13"/>
      <c r="J129" s="235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7">
        <f t="shared" si="74"/>
        <v>0</v>
      </c>
      <c r="V129" s="238"/>
      <c r="W129" s="236"/>
      <c r="X129" s="236"/>
      <c r="Y129" s="236"/>
      <c r="Z129" s="236"/>
      <c r="AA129" s="236"/>
      <c r="AB129" s="236"/>
      <c r="AC129" s="236"/>
      <c r="AD129" s="236"/>
      <c r="AE129" s="236"/>
      <c r="AF129" s="236"/>
      <c r="AG129" s="237">
        <f t="shared" si="75"/>
        <v>0</v>
      </c>
      <c r="AH129" s="238"/>
      <c r="AI129" s="236"/>
      <c r="AJ129" s="236"/>
      <c r="AK129" s="236"/>
      <c r="AL129" s="236"/>
      <c r="AM129" s="236">
        <f t="shared" si="76"/>
        <v>0</v>
      </c>
      <c r="AN129" s="236"/>
      <c r="AO129" s="236"/>
      <c r="AP129" s="236"/>
      <c r="AQ129" s="236"/>
      <c r="AR129" s="236"/>
      <c r="AS129" s="237"/>
      <c r="AT129" s="238"/>
      <c r="AU129" s="236"/>
      <c r="AV129" s="236"/>
      <c r="AW129" s="236"/>
      <c r="AX129" s="236"/>
      <c r="AY129" s="236"/>
      <c r="AZ129" s="236"/>
      <c r="BA129" s="236"/>
      <c r="BB129" s="236"/>
      <c r="BC129" s="236"/>
      <c r="BD129" s="236"/>
      <c r="BE129" s="237"/>
      <c r="BF129" s="238"/>
      <c r="BG129" s="236"/>
      <c r="BH129" s="236"/>
      <c r="BI129" s="236"/>
      <c r="BJ129" s="236"/>
      <c r="BK129" s="236"/>
      <c r="BL129" s="236"/>
      <c r="BM129" s="236"/>
      <c r="BN129" s="236"/>
      <c r="BO129" s="236"/>
      <c r="BP129" s="236"/>
      <c r="BQ129" s="237"/>
      <c r="BR129" s="238"/>
      <c r="BS129" s="236"/>
      <c r="BT129" s="236"/>
      <c r="BU129" s="236"/>
      <c r="BV129" s="236"/>
      <c r="BW129" s="236"/>
      <c r="BX129" s="236"/>
      <c r="BY129" s="236"/>
      <c r="BZ129" s="236"/>
      <c r="CA129" s="236"/>
      <c r="CB129" s="236"/>
      <c r="CC129" s="237">
        <f t="shared" si="65"/>
        <v>0</v>
      </c>
    </row>
    <row r="130" spans="1:81">
      <c r="A130" s="141"/>
      <c r="B130" s="57" t="s">
        <v>239</v>
      </c>
      <c r="C130" s="66" t="s">
        <v>240</v>
      </c>
      <c r="D130" s="74" t="s">
        <v>128</v>
      </c>
      <c r="E130" s="74">
        <v>1</v>
      </c>
      <c r="F130" s="303"/>
      <c r="G130" s="152">
        <f t="shared" si="73"/>
        <v>0</v>
      </c>
      <c r="H130" s="120"/>
      <c r="I130" s="13"/>
      <c r="J130" s="235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7">
        <f t="shared" si="74"/>
        <v>0</v>
      </c>
      <c r="V130" s="238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7">
        <f t="shared" si="75"/>
        <v>0</v>
      </c>
      <c r="AH130" s="238"/>
      <c r="AI130" s="236"/>
      <c r="AJ130" s="236"/>
      <c r="AK130" s="236"/>
      <c r="AL130" s="236"/>
      <c r="AM130" s="236">
        <f t="shared" si="76"/>
        <v>0</v>
      </c>
      <c r="AN130" s="236"/>
      <c r="AO130" s="236"/>
      <c r="AP130" s="236"/>
      <c r="AQ130" s="236"/>
      <c r="AR130" s="236"/>
      <c r="AS130" s="237"/>
      <c r="AT130" s="238"/>
      <c r="AU130" s="236"/>
      <c r="AV130" s="236"/>
      <c r="AW130" s="236"/>
      <c r="AX130" s="236"/>
      <c r="AY130" s="236"/>
      <c r="AZ130" s="236"/>
      <c r="BA130" s="236"/>
      <c r="BB130" s="236"/>
      <c r="BC130" s="236"/>
      <c r="BD130" s="236"/>
      <c r="BE130" s="237"/>
      <c r="BF130" s="238"/>
      <c r="BG130" s="236"/>
      <c r="BH130" s="236"/>
      <c r="BI130" s="236"/>
      <c r="BJ130" s="236"/>
      <c r="BK130" s="236"/>
      <c r="BL130" s="236"/>
      <c r="BM130" s="236"/>
      <c r="BN130" s="236"/>
      <c r="BO130" s="236"/>
      <c r="BP130" s="236"/>
      <c r="BQ130" s="237"/>
      <c r="BR130" s="238"/>
      <c r="BS130" s="236"/>
      <c r="BT130" s="236"/>
      <c r="BU130" s="236"/>
      <c r="BV130" s="236"/>
      <c r="BW130" s="236"/>
      <c r="BX130" s="236"/>
      <c r="BY130" s="236"/>
      <c r="BZ130" s="236"/>
      <c r="CA130" s="236"/>
      <c r="CB130" s="236"/>
      <c r="CC130" s="237">
        <f t="shared" si="65"/>
        <v>0</v>
      </c>
    </row>
    <row r="131" spans="1:81">
      <c r="A131" s="141"/>
      <c r="B131" s="57" t="s">
        <v>241</v>
      </c>
      <c r="C131" s="66" t="s">
        <v>242</v>
      </c>
      <c r="D131" s="74" t="s">
        <v>128</v>
      </c>
      <c r="E131" s="74">
        <v>1</v>
      </c>
      <c r="F131" s="303"/>
      <c r="G131" s="152">
        <f t="shared" si="73"/>
        <v>0</v>
      </c>
      <c r="H131" s="120"/>
      <c r="I131" s="13"/>
      <c r="J131" s="235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7">
        <f t="shared" si="74"/>
        <v>0</v>
      </c>
      <c r="V131" s="238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7">
        <f t="shared" si="75"/>
        <v>0</v>
      </c>
      <c r="AH131" s="238"/>
      <c r="AI131" s="236"/>
      <c r="AJ131" s="236"/>
      <c r="AK131" s="236"/>
      <c r="AL131" s="236"/>
      <c r="AM131" s="236">
        <f t="shared" si="76"/>
        <v>0</v>
      </c>
      <c r="AN131" s="236"/>
      <c r="AO131" s="236"/>
      <c r="AP131" s="236"/>
      <c r="AQ131" s="236"/>
      <c r="AR131" s="236"/>
      <c r="AS131" s="237"/>
      <c r="AT131" s="238"/>
      <c r="AU131" s="236"/>
      <c r="AV131" s="236"/>
      <c r="AW131" s="236"/>
      <c r="AX131" s="236"/>
      <c r="AY131" s="236"/>
      <c r="AZ131" s="236"/>
      <c r="BA131" s="236"/>
      <c r="BB131" s="236"/>
      <c r="BC131" s="236"/>
      <c r="BD131" s="236"/>
      <c r="BE131" s="237"/>
      <c r="BF131" s="238"/>
      <c r="BG131" s="236"/>
      <c r="BH131" s="236"/>
      <c r="BI131" s="236"/>
      <c r="BJ131" s="236"/>
      <c r="BK131" s="236"/>
      <c r="BL131" s="236"/>
      <c r="BM131" s="236"/>
      <c r="BN131" s="236"/>
      <c r="BO131" s="236"/>
      <c r="BP131" s="236"/>
      <c r="BQ131" s="237"/>
      <c r="BR131" s="238"/>
      <c r="BS131" s="236"/>
      <c r="BT131" s="236"/>
      <c r="BU131" s="236"/>
      <c r="BV131" s="236"/>
      <c r="BW131" s="236"/>
      <c r="BX131" s="236"/>
      <c r="BY131" s="236"/>
      <c r="BZ131" s="236"/>
      <c r="CA131" s="236"/>
      <c r="CB131" s="236"/>
      <c r="CC131" s="237">
        <f t="shared" si="65"/>
        <v>0</v>
      </c>
    </row>
    <row r="132" spans="1:81">
      <c r="A132" s="141"/>
      <c r="B132" s="61" t="s">
        <v>243</v>
      </c>
      <c r="C132" s="66" t="s">
        <v>244</v>
      </c>
      <c r="D132" s="74" t="s">
        <v>128</v>
      </c>
      <c r="E132" s="74">
        <v>1</v>
      </c>
      <c r="F132" s="303"/>
      <c r="G132" s="152">
        <f t="shared" si="73"/>
        <v>0</v>
      </c>
      <c r="H132" s="120"/>
      <c r="I132" s="13"/>
      <c r="J132" s="235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7">
        <f t="shared" si="74"/>
        <v>0</v>
      </c>
      <c r="V132" s="238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7">
        <f t="shared" si="75"/>
        <v>0</v>
      </c>
      <c r="AH132" s="235"/>
      <c r="AI132" s="236"/>
      <c r="AJ132" s="236"/>
      <c r="AK132" s="236"/>
      <c r="AL132" s="236"/>
      <c r="AM132" s="236">
        <f t="shared" si="76"/>
        <v>0</v>
      </c>
      <c r="AN132" s="236"/>
      <c r="AO132" s="236"/>
      <c r="AP132" s="236"/>
      <c r="AQ132" s="236"/>
      <c r="AR132" s="236"/>
      <c r="AS132" s="237"/>
      <c r="AT132" s="238"/>
      <c r="AU132" s="236"/>
      <c r="AV132" s="236"/>
      <c r="AW132" s="236"/>
      <c r="AX132" s="236"/>
      <c r="AY132" s="236"/>
      <c r="AZ132" s="236"/>
      <c r="BA132" s="236"/>
      <c r="BB132" s="236"/>
      <c r="BC132" s="236"/>
      <c r="BD132" s="236"/>
      <c r="BE132" s="237"/>
      <c r="BF132" s="238"/>
      <c r="BG132" s="236"/>
      <c r="BH132" s="236"/>
      <c r="BI132" s="236"/>
      <c r="BJ132" s="236"/>
      <c r="BK132" s="236"/>
      <c r="BL132" s="236"/>
      <c r="BM132" s="236"/>
      <c r="BN132" s="236"/>
      <c r="BO132" s="236"/>
      <c r="BP132" s="236"/>
      <c r="BQ132" s="237"/>
      <c r="BR132" s="238"/>
      <c r="BS132" s="236"/>
      <c r="BT132" s="236"/>
      <c r="BU132" s="236"/>
      <c r="BV132" s="236"/>
      <c r="BW132" s="236"/>
      <c r="BX132" s="236"/>
      <c r="BY132" s="236"/>
      <c r="BZ132" s="236"/>
      <c r="CA132" s="236"/>
      <c r="CB132" s="236"/>
      <c r="CC132" s="237">
        <f t="shared" si="65"/>
        <v>0</v>
      </c>
    </row>
    <row r="133" spans="1:81" ht="28.5" customHeight="1">
      <c r="A133" s="141"/>
      <c r="B133" s="61" t="s">
        <v>245</v>
      </c>
      <c r="C133" s="66" t="s">
        <v>403</v>
      </c>
      <c r="D133" s="74" t="s">
        <v>128</v>
      </c>
      <c r="E133" s="74">
        <v>1</v>
      </c>
      <c r="F133" s="303"/>
      <c r="G133" s="152">
        <f t="shared" si="73"/>
        <v>0</v>
      </c>
      <c r="H133" s="120"/>
      <c r="I133" s="13"/>
      <c r="J133" s="235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7">
        <f t="shared" si="74"/>
        <v>0</v>
      </c>
      <c r="V133" s="238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7">
        <f t="shared" si="75"/>
        <v>0</v>
      </c>
      <c r="AH133" s="235"/>
      <c r="AI133" s="236"/>
      <c r="AJ133" s="236"/>
      <c r="AK133" s="236"/>
      <c r="AL133" s="236"/>
      <c r="AM133" s="236">
        <f t="shared" si="76"/>
        <v>0</v>
      </c>
      <c r="AN133" s="236"/>
      <c r="AO133" s="236"/>
      <c r="AP133" s="236"/>
      <c r="AQ133" s="236"/>
      <c r="AR133" s="236"/>
      <c r="AS133" s="237"/>
      <c r="AT133" s="238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7"/>
      <c r="BF133" s="238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7"/>
      <c r="BR133" s="238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7">
        <f t="shared" si="65"/>
        <v>0</v>
      </c>
    </row>
    <row r="134" spans="1:81">
      <c r="A134" s="141"/>
      <c r="B134" s="61" t="s">
        <v>247</v>
      </c>
      <c r="C134" s="66" t="s">
        <v>248</v>
      </c>
      <c r="D134" s="74" t="s">
        <v>128</v>
      </c>
      <c r="E134" s="74">
        <v>1</v>
      </c>
      <c r="F134" s="303"/>
      <c r="G134" s="152">
        <f t="shared" si="73"/>
        <v>0</v>
      </c>
      <c r="H134" s="120"/>
      <c r="I134" s="13"/>
      <c r="J134" s="235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7">
        <f t="shared" si="74"/>
        <v>0</v>
      </c>
      <c r="V134" s="238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7">
        <f t="shared" si="75"/>
        <v>0</v>
      </c>
      <c r="AH134" s="235"/>
      <c r="AI134" s="236"/>
      <c r="AJ134" s="236"/>
      <c r="AK134" s="236"/>
      <c r="AL134" s="236"/>
      <c r="AM134" s="236">
        <f t="shared" si="76"/>
        <v>0</v>
      </c>
      <c r="AN134" s="236"/>
      <c r="AO134" s="236"/>
      <c r="AP134" s="236"/>
      <c r="AQ134" s="236"/>
      <c r="AR134" s="236"/>
      <c r="AS134" s="237"/>
      <c r="AT134" s="238"/>
      <c r="AU134" s="236"/>
      <c r="AV134" s="236"/>
      <c r="AW134" s="236"/>
      <c r="AX134" s="236"/>
      <c r="AY134" s="236"/>
      <c r="AZ134" s="236"/>
      <c r="BA134" s="236"/>
      <c r="BB134" s="236"/>
      <c r="BC134" s="236"/>
      <c r="BD134" s="236"/>
      <c r="BE134" s="237"/>
      <c r="BF134" s="238"/>
      <c r="BG134" s="236"/>
      <c r="BH134" s="236"/>
      <c r="BI134" s="236"/>
      <c r="BJ134" s="236"/>
      <c r="BK134" s="236"/>
      <c r="BL134" s="236"/>
      <c r="BM134" s="236"/>
      <c r="BN134" s="236"/>
      <c r="BO134" s="236"/>
      <c r="BP134" s="236"/>
      <c r="BQ134" s="237"/>
      <c r="BR134" s="238"/>
      <c r="BS134" s="236"/>
      <c r="BT134" s="236"/>
      <c r="BU134" s="236"/>
      <c r="BV134" s="236"/>
      <c r="BW134" s="236"/>
      <c r="BX134" s="236"/>
      <c r="BY134" s="236"/>
      <c r="BZ134" s="236"/>
      <c r="CA134" s="236"/>
      <c r="CB134" s="236"/>
      <c r="CC134" s="237">
        <f t="shared" si="65"/>
        <v>0</v>
      </c>
    </row>
    <row r="135" spans="1:81">
      <c r="A135" s="141"/>
      <c r="B135" s="61" t="s">
        <v>249</v>
      </c>
      <c r="C135" s="66" t="s">
        <v>250</v>
      </c>
      <c r="D135" s="74" t="s">
        <v>128</v>
      </c>
      <c r="E135" s="74">
        <v>1</v>
      </c>
      <c r="F135" s="303"/>
      <c r="G135" s="152">
        <f t="shared" si="73"/>
        <v>0</v>
      </c>
      <c r="H135" s="120"/>
      <c r="I135" s="13"/>
      <c r="J135" s="235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7">
        <f t="shared" si="74"/>
        <v>0</v>
      </c>
      <c r="V135" s="238"/>
      <c r="W135" s="236"/>
      <c r="X135" s="236"/>
      <c r="Y135" s="236"/>
      <c r="Z135" s="236"/>
      <c r="AA135" s="236"/>
      <c r="AB135" s="236"/>
      <c r="AC135" s="236"/>
      <c r="AD135" s="236"/>
      <c r="AE135" s="236"/>
      <c r="AF135" s="236"/>
      <c r="AG135" s="237">
        <f t="shared" si="75"/>
        <v>0</v>
      </c>
      <c r="AH135" s="235"/>
      <c r="AI135" s="236"/>
      <c r="AJ135" s="236"/>
      <c r="AK135" s="236"/>
      <c r="AL135" s="236"/>
      <c r="AM135" s="236">
        <f t="shared" si="76"/>
        <v>0</v>
      </c>
      <c r="AN135" s="236"/>
      <c r="AO135" s="236"/>
      <c r="AP135" s="236"/>
      <c r="AQ135" s="236"/>
      <c r="AR135" s="236"/>
      <c r="AS135" s="237"/>
      <c r="AT135" s="238"/>
      <c r="AU135" s="236"/>
      <c r="AV135" s="236"/>
      <c r="AW135" s="236"/>
      <c r="AX135" s="236"/>
      <c r="AY135" s="236"/>
      <c r="AZ135" s="236"/>
      <c r="BA135" s="236"/>
      <c r="BB135" s="236"/>
      <c r="BC135" s="236"/>
      <c r="BD135" s="236"/>
      <c r="BE135" s="237"/>
      <c r="BF135" s="238"/>
      <c r="BG135" s="236"/>
      <c r="BH135" s="236"/>
      <c r="BI135" s="236"/>
      <c r="BJ135" s="236"/>
      <c r="BK135" s="236"/>
      <c r="BL135" s="236"/>
      <c r="BM135" s="236"/>
      <c r="BN135" s="236"/>
      <c r="BO135" s="236"/>
      <c r="BP135" s="236"/>
      <c r="BQ135" s="237"/>
      <c r="BR135" s="238"/>
      <c r="BS135" s="236"/>
      <c r="BT135" s="236"/>
      <c r="BU135" s="236"/>
      <c r="BV135" s="236"/>
      <c r="BW135" s="236"/>
      <c r="BX135" s="236"/>
      <c r="BY135" s="236"/>
      <c r="BZ135" s="236"/>
      <c r="CA135" s="236"/>
      <c r="CB135" s="236"/>
      <c r="CC135" s="237">
        <f t="shared" si="65"/>
        <v>0</v>
      </c>
    </row>
    <row r="136" spans="1:81" ht="27" customHeight="1">
      <c r="A136" s="141"/>
      <c r="B136" s="61" t="s">
        <v>251</v>
      </c>
      <c r="C136" s="66" t="s">
        <v>252</v>
      </c>
      <c r="D136" s="74" t="s">
        <v>128</v>
      </c>
      <c r="E136" s="74">
        <v>1</v>
      </c>
      <c r="F136" s="303"/>
      <c r="G136" s="152">
        <f t="shared" si="73"/>
        <v>0</v>
      </c>
      <c r="H136" s="120"/>
      <c r="I136" s="13"/>
      <c r="J136" s="235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7">
        <f t="shared" si="74"/>
        <v>0</v>
      </c>
      <c r="V136" s="238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7">
        <f t="shared" si="75"/>
        <v>0</v>
      </c>
      <c r="AH136" s="235"/>
      <c r="AI136" s="236"/>
      <c r="AJ136" s="236"/>
      <c r="AK136" s="236"/>
      <c r="AL136" s="236"/>
      <c r="AM136" s="236">
        <f t="shared" si="76"/>
        <v>0</v>
      </c>
      <c r="AN136" s="236"/>
      <c r="AO136" s="236"/>
      <c r="AP136" s="236"/>
      <c r="AQ136" s="236"/>
      <c r="AR136" s="236"/>
      <c r="AS136" s="237"/>
      <c r="AT136" s="238"/>
      <c r="AU136" s="236"/>
      <c r="AV136" s="236"/>
      <c r="AW136" s="236"/>
      <c r="AX136" s="236"/>
      <c r="AY136" s="236"/>
      <c r="AZ136" s="236"/>
      <c r="BA136" s="236"/>
      <c r="BB136" s="236"/>
      <c r="BC136" s="236"/>
      <c r="BD136" s="236"/>
      <c r="BE136" s="237"/>
      <c r="BF136" s="238"/>
      <c r="BG136" s="236"/>
      <c r="BH136" s="236"/>
      <c r="BI136" s="236"/>
      <c r="BJ136" s="236"/>
      <c r="BK136" s="236"/>
      <c r="BL136" s="236"/>
      <c r="BM136" s="236"/>
      <c r="BN136" s="236"/>
      <c r="BO136" s="236"/>
      <c r="BP136" s="236"/>
      <c r="BQ136" s="237"/>
      <c r="BR136" s="238"/>
      <c r="BS136" s="236"/>
      <c r="BT136" s="236"/>
      <c r="BU136" s="236"/>
      <c r="BV136" s="236"/>
      <c r="BW136" s="236"/>
      <c r="BX136" s="236"/>
      <c r="BY136" s="236"/>
      <c r="BZ136" s="236"/>
      <c r="CA136" s="236"/>
      <c r="CB136" s="236"/>
      <c r="CC136" s="237">
        <f t="shared" si="65"/>
        <v>0</v>
      </c>
    </row>
    <row r="137" spans="1:81">
      <c r="A137" s="141"/>
      <c r="B137" s="61" t="s">
        <v>253</v>
      </c>
      <c r="C137" s="66" t="s">
        <v>254</v>
      </c>
      <c r="D137" s="74" t="s">
        <v>128</v>
      </c>
      <c r="E137" s="74">
        <v>1</v>
      </c>
      <c r="F137" s="303"/>
      <c r="G137" s="152">
        <f t="shared" si="73"/>
        <v>0</v>
      </c>
      <c r="H137" s="120"/>
      <c r="I137" s="13"/>
      <c r="J137" s="235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7">
        <f t="shared" si="74"/>
        <v>0</v>
      </c>
      <c r="V137" s="238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7">
        <f t="shared" si="75"/>
        <v>0</v>
      </c>
      <c r="AH137" s="235"/>
      <c r="AI137" s="236"/>
      <c r="AJ137" s="236"/>
      <c r="AK137" s="236"/>
      <c r="AL137" s="236"/>
      <c r="AM137" s="236">
        <f t="shared" si="76"/>
        <v>0</v>
      </c>
      <c r="AN137" s="236"/>
      <c r="AO137" s="236"/>
      <c r="AP137" s="236"/>
      <c r="AQ137" s="236"/>
      <c r="AR137" s="236"/>
      <c r="AS137" s="237"/>
      <c r="AT137" s="238"/>
      <c r="AU137" s="236"/>
      <c r="AV137" s="236"/>
      <c r="AW137" s="236"/>
      <c r="AX137" s="236"/>
      <c r="AY137" s="236"/>
      <c r="AZ137" s="236"/>
      <c r="BA137" s="236"/>
      <c r="BB137" s="236"/>
      <c r="BC137" s="236"/>
      <c r="BD137" s="236"/>
      <c r="BE137" s="237"/>
      <c r="BF137" s="238"/>
      <c r="BG137" s="236"/>
      <c r="BH137" s="236"/>
      <c r="BI137" s="236"/>
      <c r="BJ137" s="236"/>
      <c r="BK137" s="236"/>
      <c r="BL137" s="236"/>
      <c r="BM137" s="236"/>
      <c r="BN137" s="236"/>
      <c r="BO137" s="236"/>
      <c r="BP137" s="236"/>
      <c r="BQ137" s="237"/>
      <c r="BR137" s="238"/>
      <c r="BS137" s="236"/>
      <c r="BT137" s="236"/>
      <c r="BU137" s="236"/>
      <c r="BV137" s="236"/>
      <c r="BW137" s="236"/>
      <c r="BX137" s="236"/>
      <c r="BY137" s="236"/>
      <c r="BZ137" s="236"/>
      <c r="CA137" s="236"/>
      <c r="CB137" s="236"/>
      <c r="CC137" s="237">
        <f t="shared" si="65"/>
        <v>0</v>
      </c>
    </row>
    <row r="138" spans="1:81">
      <c r="A138" s="141"/>
      <c r="B138" s="61" t="s">
        <v>255</v>
      </c>
      <c r="C138" s="66" t="s">
        <v>256</v>
      </c>
      <c r="D138" s="74" t="s">
        <v>128</v>
      </c>
      <c r="E138" s="74">
        <v>1</v>
      </c>
      <c r="F138" s="303"/>
      <c r="G138" s="152">
        <f t="shared" si="73"/>
        <v>0</v>
      </c>
      <c r="H138" s="120"/>
      <c r="I138" s="13"/>
      <c r="J138" s="235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7">
        <f t="shared" si="74"/>
        <v>0</v>
      </c>
      <c r="V138" s="238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7">
        <f t="shared" si="75"/>
        <v>0</v>
      </c>
      <c r="AH138" s="235"/>
      <c r="AI138" s="236"/>
      <c r="AJ138" s="236"/>
      <c r="AK138" s="236"/>
      <c r="AL138" s="236"/>
      <c r="AM138" s="236">
        <f t="shared" si="76"/>
        <v>0</v>
      </c>
      <c r="AN138" s="236"/>
      <c r="AO138" s="236"/>
      <c r="AP138" s="236"/>
      <c r="AQ138" s="236"/>
      <c r="AR138" s="236"/>
      <c r="AS138" s="237"/>
      <c r="AT138" s="238"/>
      <c r="AU138" s="236"/>
      <c r="AV138" s="236"/>
      <c r="AW138" s="236"/>
      <c r="AX138" s="236"/>
      <c r="AY138" s="236"/>
      <c r="AZ138" s="236"/>
      <c r="BA138" s="236"/>
      <c r="BB138" s="236"/>
      <c r="BC138" s="236"/>
      <c r="BD138" s="236"/>
      <c r="BE138" s="237"/>
      <c r="BF138" s="238"/>
      <c r="BG138" s="236"/>
      <c r="BH138" s="236"/>
      <c r="BI138" s="236"/>
      <c r="BJ138" s="236"/>
      <c r="BK138" s="236"/>
      <c r="BL138" s="236"/>
      <c r="BM138" s="236"/>
      <c r="BN138" s="236"/>
      <c r="BO138" s="236"/>
      <c r="BP138" s="236"/>
      <c r="BQ138" s="237"/>
      <c r="BR138" s="238"/>
      <c r="BS138" s="236"/>
      <c r="BT138" s="236"/>
      <c r="BU138" s="236"/>
      <c r="BV138" s="236"/>
      <c r="BW138" s="236"/>
      <c r="BX138" s="236"/>
      <c r="BY138" s="236"/>
      <c r="BZ138" s="236"/>
      <c r="CA138" s="236"/>
      <c r="CB138" s="236"/>
      <c r="CC138" s="237">
        <f t="shared" si="65"/>
        <v>0</v>
      </c>
    </row>
    <row r="139" spans="1:81">
      <c r="A139" s="141"/>
      <c r="B139" s="61" t="s">
        <v>257</v>
      </c>
      <c r="C139" s="66" t="s">
        <v>258</v>
      </c>
      <c r="D139" s="74" t="s">
        <v>128</v>
      </c>
      <c r="E139" s="74">
        <v>1</v>
      </c>
      <c r="F139" s="303"/>
      <c r="G139" s="152">
        <f t="shared" si="73"/>
        <v>0</v>
      </c>
      <c r="H139" s="120"/>
      <c r="I139" s="13"/>
      <c r="J139" s="235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7">
        <f t="shared" si="74"/>
        <v>0</v>
      </c>
      <c r="V139" s="238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7">
        <f t="shared" si="75"/>
        <v>0</v>
      </c>
      <c r="AH139" s="238"/>
      <c r="AI139" s="236"/>
      <c r="AJ139" s="236"/>
      <c r="AK139" s="236"/>
      <c r="AL139" s="236"/>
      <c r="AM139" s="236">
        <f t="shared" si="76"/>
        <v>0</v>
      </c>
      <c r="AN139" s="236"/>
      <c r="AO139" s="236"/>
      <c r="AP139" s="236"/>
      <c r="AQ139" s="236"/>
      <c r="AR139" s="236"/>
      <c r="AS139" s="237"/>
      <c r="AT139" s="238"/>
      <c r="AU139" s="236"/>
      <c r="AV139" s="236"/>
      <c r="AW139" s="236"/>
      <c r="AX139" s="236"/>
      <c r="AY139" s="236"/>
      <c r="AZ139" s="236"/>
      <c r="BA139" s="236"/>
      <c r="BB139" s="236"/>
      <c r="BC139" s="236"/>
      <c r="BD139" s="236"/>
      <c r="BE139" s="237"/>
      <c r="BF139" s="238"/>
      <c r="BG139" s="236"/>
      <c r="BH139" s="236"/>
      <c r="BI139" s="236"/>
      <c r="BJ139" s="236"/>
      <c r="BK139" s="236"/>
      <c r="BL139" s="236"/>
      <c r="BM139" s="236"/>
      <c r="BN139" s="236"/>
      <c r="BO139" s="236"/>
      <c r="BP139" s="236"/>
      <c r="BQ139" s="237"/>
      <c r="BR139" s="238"/>
      <c r="BS139" s="236"/>
      <c r="BT139" s="236"/>
      <c r="BU139" s="236"/>
      <c r="BV139" s="236"/>
      <c r="BW139" s="236"/>
      <c r="BX139" s="236"/>
      <c r="BY139" s="236"/>
      <c r="BZ139" s="236"/>
      <c r="CA139" s="236"/>
      <c r="CB139" s="236"/>
      <c r="CC139" s="237">
        <f t="shared" si="65"/>
        <v>0</v>
      </c>
    </row>
    <row r="140" spans="1:81">
      <c r="A140" s="251"/>
      <c r="B140" s="194" t="s">
        <v>260</v>
      </c>
      <c r="C140" s="195" t="s">
        <v>261</v>
      </c>
      <c r="D140" s="196" t="s">
        <v>262</v>
      </c>
      <c r="E140" s="196">
        <v>0</v>
      </c>
      <c r="F140" s="252"/>
      <c r="G140" s="253">
        <f t="shared" si="73"/>
        <v>0</v>
      </c>
      <c r="H140" s="254"/>
      <c r="I140" s="255"/>
      <c r="J140" s="256"/>
      <c r="K140" s="257"/>
      <c r="L140" s="257"/>
      <c r="M140" s="257"/>
      <c r="N140" s="257"/>
      <c r="O140" s="257"/>
      <c r="P140" s="257"/>
      <c r="Q140" s="257"/>
      <c r="R140" s="257"/>
      <c r="S140" s="257"/>
      <c r="T140" s="257"/>
      <c r="U140" s="258"/>
      <c r="V140" s="259"/>
      <c r="W140" s="257"/>
      <c r="X140" s="257"/>
      <c r="Y140" s="257"/>
      <c r="Z140" s="257"/>
      <c r="AA140" s="257"/>
      <c r="AB140" s="257"/>
      <c r="AC140" s="257"/>
      <c r="AD140" s="257"/>
      <c r="AE140" s="257"/>
      <c r="AF140" s="257"/>
      <c r="AG140" s="258"/>
      <c r="AH140" s="259"/>
      <c r="AI140" s="257"/>
      <c r="AJ140" s="257"/>
      <c r="AK140" s="257"/>
      <c r="AL140" s="257"/>
      <c r="AM140" s="257"/>
      <c r="AN140" s="257"/>
      <c r="AO140" s="257"/>
      <c r="AP140" s="257"/>
      <c r="AQ140" s="257"/>
      <c r="AR140" s="257"/>
      <c r="AS140" s="258"/>
      <c r="AT140" s="259"/>
      <c r="AU140" s="257"/>
      <c r="AV140" s="257"/>
      <c r="AW140" s="257"/>
      <c r="AX140" s="257"/>
      <c r="AY140" s="257"/>
      <c r="AZ140" s="257"/>
      <c r="BA140" s="257"/>
      <c r="BB140" s="257"/>
      <c r="BC140" s="257"/>
      <c r="BD140" s="257"/>
      <c r="BE140" s="258"/>
      <c r="BF140" s="259"/>
      <c r="BG140" s="257"/>
      <c r="BH140" s="257"/>
      <c r="BI140" s="257"/>
      <c r="BJ140" s="257"/>
      <c r="BK140" s="257"/>
      <c r="BL140" s="257"/>
      <c r="BM140" s="257"/>
      <c r="BN140" s="257"/>
      <c r="BO140" s="257"/>
      <c r="BP140" s="257"/>
      <c r="BQ140" s="258"/>
      <c r="BR140" s="259"/>
      <c r="BS140" s="257"/>
      <c r="BT140" s="257"/>
      <c r="BU140" s="257"/>
      <c r="BV140" s="257"/>
      <c r="BW140" s="257"/>
      <c r="BX140" s="257"/>
      <c r="BY140" s="257"/>
      <c r="BZ140" s="257"/>
      <c r="CA140" s="257"/>
      <c r="CB140" s="257"/>
      <c r="CC140" s="237"/>
    </row>
    <row r="141" spans="1:81">
      <c r="A141" s="251"/>
      <c r="B141" s="194" t="s">
        <v>263</v>
      </c>
      <c r="C141" s="195" t="s">
        <v>264</v>
      </c>
      <c r="D141" s="196" t="s">
        <v>128</v>
      </c>
      <c r="E141" s="196">
        <v>0</v>
      </c>
      <c r="F141" s="252"/>
      <c r="G141" s="253">
        <f>E141*F141</f>
        <v>0</v>
      </c>
      <c r="H141" s="254"/>
      <c r="I141" s="255"/>
      <c r="J141" s="256"/>
      <c r="K141" s="257"/>
      <c r="L141" s="257"/>
      <c r="M141" s="257"/>
      <c r="N141" s="257"/>
      <c r="O141" s="257"/>
      <c r="P141" s="257"/>
      <c r="Q141" s="257"/>
      <c r="R141" s="257"/>
      <c r="S141" s="257"/>
      <c r="T141" s="257"/>
      <c r="U141" s="258"/>
      <c r="V141" s="259"/>
      <c r="W141" s="257"/>
      <c r="X141" s="257"/>
      <c r="Y141" s="257"/>
      <c r="Z141" s="257"/>
      <c r="AA141" s="257"/>
      <c r="AB141" s="257"/>
      <c r="AC141" s="257"/>
      <c r="AD141" s="257"/>
      <c r="AE141" s="257"/>
      <c r="AF141" s="257"/>
      <c r="AG141" s="258"/>
      <c r="AH141" s="259"/>
      <c r="AI141" s="257"/>
      <c r="AJ141" s="257"/>
      <c r="AK141" s="257"/>
      <c r="AL141" s="257"/>
      <c r="AM141" s="257"/>
      <c r="AN141" s="257"/>
      <c r="AO141" s="257"/>
      <c r="AP141" s="257"/>
      <c r="AQ141" s="257"/>
      <c r="AR141" s="257"/>
      <c r="AS141" s="258"/>
      <c r="AT141" s="259"/>
      <c r="AU141" s="257"/>
      <c r="AV141" s="257"/>
      <c r="AW141" s="257"/>
      <c r="AX141" s="257"/>
      <c r="AY141" s="257"/>
      <c r="AZ141" s="257"/>
      <c r="BA141" s="257"/>
      <c r="BB141" s="257"/>
      <c r="BC141" s="257"/>
      <c r="BD141" s="257"/>
      <c r="BE141" s="258"/>
      <c r="BF141" s="259"/>
      <c r="BG141" s="257"/>
      <c r="BH141" s="257"/>
      <c r="BI141" s="257"/>
      <c r="BJ141" s="257"/>
      <c r="BK141" s="257"/>
      <c r="BL141" s="257"/>
      <c r="BM141" s="257"/>
      <c r="BN141" s="257"/>
      <c r="BO141" s="257"/>
      <c r="BP141" s="257"/>
      <c r="BQ141" s="258"/>
      <c r="BR141" s="259"/>
      <c r="BS141" s="257"/>
      <c r="BT141" s="257"/>
      <c r="BU141" s="257"/>
      <c r="BV141" s="257"/>
      <c r="BW141" s="257"/>
      <c r="BX141" s="257"/>
      <c r="BY141" s="257"/>
      <c r="BZ141" s="257"/>
      <c r="CA141" s="257"/>
      <c r="CB141" s="257"/>
      <c r="CC141" s="237"/>
    </row>
    <row r="142" spans="1:81">
      <c r="A142" s="251"/>
      <c r="B142" s="194" t="s">
        <v>265</v>
      </c>
      <c r="C142" s="195" t="s">
        <v>266</v>
      </c>
      <c r="D142" s="196" t="s">
        <v>128</v>
      </c>
      <c r="E142" s="196">
        <v>0</v>
      </c>
      <c r="F142" s="252"/>
      <c r="G142" s="253">
        <f>E142*F142</f>
        <v>0</v>
      </c>
      <c r="H142" s="254"/>
      <c r="I142" s="255"/>
      <c r="J142" s="256"/>
      <c r="K142" s="257"/>
      <c r="L142" s="257"/>
      <c r="M142" s="257"/>
      <c r="N142" s="257"/>
      <c r="O142" s="257"/>
      <c r="P142" s="257"/>
      <c r="Q142" s="257"/>
      <c r="R142" s="257"/>
      <c r="S142" s="257"/>
      <c r="T142" s="257"/>
      <c r="U142" s="258"/>
      <c r="V142" s="259"/>
      <c r="W142" s="257"/>
      <c r="X142" s="257"/>
      <c r="Y142" s="257"/>
      <c r="Z142" s="257"/>
      <c r="AA142" s="257"/>
      <c r="AB142" s="257"/>
      <c r="AC142" s="257"/>
      <c r="AD142" s="257"/>
      <c r="AE142" s="257"/>
      <c r="AF142" s="257"/>
      <c r="AG142" s="258"/>
      <c r="AH142" s="259"/>
      <c r="AI142" s="257"/>
      <c r="AJ142" s="257"/>
      <c r="AK142" s="257"/>
      <c r="AL142" s="257"/>
      <c r="AM142" s="257"/>
      <c r="AN142" s="257"/>
      <c r="AO142" s="257"/>
      <c r="AP142" s="257"/>
      <c r="AQ142" s="257"/>
      <c r="AR142" s="257"/>
      <c r="AS142" s="258"/>
      <c r="AT142" s="259"/>
      <c r="AU142" s="257"/>
      <c r="AV142" s="257"/>
      <c r="AW142" s="257"/>
      <c r="AX142" s="257"/>
      <c r="AY142" s="257"/>
      <c r="AZ142" s="257"/>
      <c r="BA142" s="257"/>
      <c r="BB142" s="257"/>
      <c r="BC142" s="257"/>
      <c r="BD142" s="257"/>
      <c r="BE142" s="258"/>
      <c r="BF142" s="259"/>
      <c r="BG142" s="257"/>
      <c r="BH142" s="257"/>
      <c r="BI142" s="257"/>
      <c r="BJ142" s="257"/>
      <c r="BK142" s="257"/>
      <c r="BL142" s="257"/>
      <c r="BM142" s="257"/>
      <c r="BN142" s="257"/>
      <c r="BO142" s="257"/>
      <c r="BP142" s="257"/>
      <c r="BQ142" s="258"/>
      <c r="BR142" s="259"/>
      <c r="BS142" s="257"/>
      <c r="BT142" s="257"/>
      <c r="BU142" s="257"/>
      <c r="BV142" s="257"/>
      <c r="BW142" s="257"/>
      <c r="BX142" s="257"/>
      <c r="BY142" s="257"/>
      <c r="BZ142" s="257"/>
      <c r="CA142" s="257"/>
      <c r="CB142" s="257"/>
      <c r="CC142" s="237"/>
    </row>
    <row r="143" spans="1:81">
      <c r="A143" s="141"/>
      <c r="B143" s="61" t="s">
        <v>267</v>
      </c>
      <c r="C143" s="66" t="s">
        <v>268</v>
      </c>
      <c r="D143" s="74" t="s">
        <v>128</v>
      </c>
      <c r="E143" s="74">
        <v>1</v>
      </c>
      <c r="F143" s="303"/>
      <c r="G143" s="152">
        <f>+E143*F143</f>
        <v>0</v>
      </c>
      <c r="H143" s="120"/>
      <c r="I143" s="13"/>
      <c r="J143" s="235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7">
        <f>G143/2.5</f>
        <v>0</v>
      </c>
      <c r="V143" s="238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7">
        <f>G143/2.5</f>
        <v>0</v>
      </c>
      <c r="AH143" s="238"/>
      <c r="AI143" s="236"/>
      <c r="AJ143" s="236"/>
      <c r="AK143" s="236"/>
      <c r="AL143" s="236"/>
      <c r="AM143" s="236">
        <f>G143-SUM(J143:AL143)</f>
        <v>0</v>
      </c>
      <c r="AN143" s="236"/>
      <c r="AO143" s="236"/>
      <c r="AP143" s="236"/>
      <c r="AQ143" s="236"/>
      <c r="AR143" s="236"/>
      <c r="AS143" s="237"/>
      <c r="AT143" s="238"/>
      <c r="AU143" s="236"/>
      <c r="AV143" s="236"/>
      <c r="AW143" s="236"/>
      <c r="AX143" s="236"/>
      <c r="AY143" s="236"/>
      <c r="AZ143" s="236"/>
      <c r="BA143" s="236"/>
      <c r="BB143" s="236"/>
      <c r="BC143" s="236"/>
      <c r="BD143" s="236"/>
      <c r="BE143" s="237"/>
      <c r="BF143" s="238"/>
      <c r="BG143" s="236"/>
      <c r="BH143" s="236"/>
      <c r="BI143" s="236"/>
      <c r="BJ143" s="236"/>
      <c r="BK143" s="236"/>
      <c r="BL143" s="236"/>
      <c r="BM143" s="236"/>
      <c r="BN143" s="236"/>
      <c r="BO143" s="236"/>
      <c r="BP143" s="236"/>
      <c r="BQ143" s="237"/>
      <c r="BR143" s="238"/>
      <c r="BS143" s="236"/>
      <c r="BT143" s="236"/>
      <c r="BU143" s="236"/>
      <c r="BV143" s="236"/>
      <c r="BW143" s="236"/>
      <c r="BX143" s="236"/>
      <c r="BY143" s="236"/>
      <c r="BZ143" s="236"/>
      <c r="CA143" s="236"/>
      <c r="CB143" s="236"/>
      <c r="CC143" s="237">
        <f t="shared" si="65"/>
        <v>0</v>
      </c>
    </row>
    <row r="144" spans="1:81">
      <c r="A144" s="141">
        <v>5</v>
      </c>
      <c r="B144" s="193" t="s">
        <v>269</v>
      </c>
      <c r="C144" s="197" t="s">
        <v>270</v>
      </c>
      <c r="D144" s="196" t="s">
        <v>128</v>
      </c>
      <c r="E144" s="196">
        <v>0</v>
      </c>
      <c r="F144" s="252"/>
      <c r="G144" s="253">
        <f>E144*F144</f>
        <v>0</v>
      </c>
      <c r="H144" s="120"/>
      <c r="I144" s="13"/>
      <c r="J144" s="235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7"/>
      <c r="V144" s="238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7"/>
      <c r="AH144" s="238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7"/>
      <c r="AT144" s="238"/>
      <c r="AU144" s="236"/>
      <c r="AV144" s="236"/>
      <c r="AW144" s="236"/>
      <c r="AX144" s="236"/>
      <c r="AY144" s="236"/>
      <c r="AZ144" s="236"/>
      <c r="BA144" s="236"/>
      <c r="BB144" s="236"/>
      <c r="BC144" s="236"/>
      <c r="BD144" s="236"/>
      <c r="BE144" s="237"/>
      <c r="BF144" s="235"/>
      <c r="BG144" s="236"/>
      <c r="BH144" s="236"/>
      <c r="BI144" s="236"/>
      <c r="BJ144" s="236"/>
      <c r="BK144" s="236"/>
      <c r="BL144" s="236"/>
      <c r="BM144" s="236"/>
      <c r="BN144" s="236"/>
      <c r="BO144" s="236"/>
      <c r="BP144" s="236"/>
      <c r="BQ144" s="237"/>
      <c r="BR144" s="238"/>
      <c r="BS144" s="236"/>
      <c r="BT144" s="236"/>
      <c r="BU144" s="236"/>
      <c r="BV144" s="236"/>
      <c r="BW144" s="236"/>
      <c r="BX144" s="236"/>
      <c r="BY144" s="236"/>
      <c r="BZ144" s="236"/>
      <c r="CA144" s="236"/>
      <c r="CB144" s="236"/>
      <c r="CC144" s="237"/>
    </row>
    <row r="145" spans="1:81">
      <c r="A145" s="141"/>
      <c r="B145" s="193" t="s">
        <v>271</v>
      </c>
      <c r="C145" s="197" t="s">
        <v>272</v>
      </c>
      <c r="D145" s="196" t="s">
        <v>53</v>
      </c>
      <c r="E145" s="196">
        <v>0</v>
      </c>
      <c r="F145" s="252"/>
      <c r="G145" s="234">
        <f t="shared" ref="G145" si="77">+SUM(H145:CC145)</f>
        <v>0</v>
      </c>
      <c r="H145" s="120"/>
      <c r="I145" s="13"/>
      <c r="J145" s="120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3"/>
      <c r="V145" s="14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3"/>
      <c r="AH145" s="14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3"/>
      <c r="AT145" s="14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3"/>
      <c r="BF145" s="14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3"/>
      <c r="BR145" s="14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3"/>
    </row>
    <row r="146" spans="1:81">
      <c r="A146" s="141">
        <v>5</v>
      </c>
      <c r="B146" s="193" t="s">
        <v>273</v>
      </c>
      <c r="C146" s="197" t="s">
        <v>274</v>
      </c>
      <c r="D146" s="196" t="s">
        <v>128</v>
      </c>
      <c r="E146" s="196">
        <v>0</v>
      </c>
      <c r="F146" s="252"/>
      <c r="G146" s="253">
        <f>E146*F146</f>
        <v>0</v>
      </c>
      <c r="H146" s="120"/>
      <c r="I146" s="13"/>
      <c r="J146" s="235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7"/>
      <c r="V146" s="238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7"/>
      <c r="AH146" s="238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7"/>
      <c r="AT146" s="238"/>
      <c r="AU146" s="236"/>
      <c r="AV146" s="236"/>
      <c r="AW146" s="236"/>
      <c r="AX146" s="236"/>
      <c r="AY146" s="236"/>
      <c r="AZ146" s="236"/>
      <c r="BA146" s="236"/>
      <c r="BB146" s="236"/>
      <c r="BC146" s="236"/>
      <c r="BD146" s="236"/>
      <c r="BE146" s="237"/>
      <c r="BF146" s="235"/>
      <c r="BG146" s="236"/>
      <c r="BH146" s="236"/>
      <c r="BI146" s="236"/>
      <c r="BJ146" s="236"/>
      <c r="BK146" s="236"/>
      <c r="BL146" s="236"/>
      <c r="BM146" s="236"/>
      <c r="BN146" s="236"/>
      <c r="BO146" s="236"/>
      <c r="BP146" s="236"/>
      <c r="BQ146" s="237"/>
      <c r="BR146" s="238"/>
      <c r="BS146" s="236"/>
      <c r="BT146" s="236"/>
      <c r="BU146" s="236"/>
      <c r="BV146" s="236"/>
      <c r="BW146" s="236"/>
      <c r="BX146" s="236"/>
      <c r="BY146" s="236"/>
      <c r="BZ146" s="236"/>
      <c r="CA146" s="236"/>
      <c r="CB146" s="236"/>
      <c r="CC146" s="237"/>
    </row>
    <row r="147" spans="1:81">
      <c r="A147" s="141">
        <v>5</v>
      </c>
      <c r="B147" s="193" t="s">
        <v>275</v>
      </c>
      <c r="C147" s="197" t="s">
        <v>276</v>
      </c>
      <c r="D147" s="196" t="s">
        <v>128</v>
      </c>
      <c r="E147" s="196">
        <v>0</v>
      </c>
      <c r="F147" s="252"/>
      <c r="G147" s="253">
        <f t="shared" ref="G147" si="78">E147*F147</f>
        <v>0</v>
      </c>
      <c r="H147" s="120"/>
      <c r="I147" s="13"/>
      <c r="J147" s="235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7"/>
      <c r="V147" s="238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7"/>
      <c r="AH147" s="238"/>
      <c r="AI147" s="236"/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7"/>
      <c r="AT147" s="238"/>
      <c r="AU147" s="236"/>
      <c r="AV147" s="236"/>
      <c r="AW147" s="236"/>
      <c r="AX147" s="236"/>
      <c r="AY147" s="236"/>
      <c r="AZ147" s="236"/>
      <c r="BA147" s="236"/>
      <c r="BB147" s="236"/>
      <c r="BC147" s="236"/>
      <c r="BD147" s="236"/>
      <c r="BE147" s="237"/>
      <c r="BF147" s="235"/>
      <c r="BG147" s="236"/>
      <c r="BH147" s="236"/>
      <c r="BI147" s="236"/>
      <c r="BJ147" s="236"/>
      <c r="BK147" s="236"/>
      <c r="BL147" s="236"/>
      <c r="BM147" s="236"/>
      <c r="BN147" s="236"/>
      <c r="BO147" s="236"/>
      <c r="BP147" s="236"/>
      <c r="BQ147" s="237"/>
      <c r="BR147" s="238"/>
      <c r="BS147" s="236"/>
      <c r="BT147" s="236"/>
      <c r="BU147" s="236"/>
      <c r="BV147" s="236"/>
      <c r="BW147" s="236"/>
      <c r="BX147" s="236"/>
      <c r="BY147" s="236"/>
      <c r="BZ147" s="236"/>
      <c r="CA147" s="236"/>
      <c r="CB147" s="236"/>
      <c r="CC147" s="237"/>
    </row>
    <row r="148" spans="1:81">
      <c r="A148" s="260"/>
      <c r="B148" s="193" t="s">
        <v>277</v>
      </c>
      <c r="C148" s="197" t="s">
        <v>278</v>
      </c>
      <c r="D148" s="198" t="s">
        <v>128</v>
      </c>
      <c r="E148" s="261">
        <v>0</v>
      </c>
      <c r="F148" s="262"/>
      <c r="G148" s="263">
        <f>E148*F148</f>
        <v>0</v>
      </c>
      <c r="H148" s="120"/>
      <c r="I148" s="13"/>
      <c r="J148" s="235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7"/>
      <c r="V148" s="238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7"/>
      <c r="AH148" s="238"/>
      <c r="AI148" s="236"/>
      <c r="AJ148" s="236"/>
      <c r="AK148" s="236"/>
      <c r="AL148" s="236"/>
      <c r="AM148" s="236"/>
      <c r="AN148" s="236"/>
      <c r="AO148" s="236"/>
      <c r="AP148" s="236"/>
      <c r="AQ148" s="236"/>
      <c r="AR148" s="236"/>
      <c r="AS148" s="237"/>
      <c r="AT148" s="238"/>
      <c r="AU148" s="236"/>
      <c r="AV148" s="236"/>
      <c r="AW148" s="236"/>
      <c r="AX148" s="236"/>
      <c r="AY148" s="236"/>
      <c r="AZ148" s="236"/>
      <c r="BA148" s="236"/>
      <c r="BB148" s="236"/>
      <c r="BC148" s="236"/>
      <c r="BD148" s="236"/>
      <c r="BE148" s="237"/>
      <c r="BF148" s="238"/>
      <c r="BG148" s="236"/>
      <c r="BH148" s="236"/>
      <c r="BI148" s="236"/>
      <c r="BJ148" s="236"/>
      <c r="BK148" s="236"/>
      <c r="BL148" s="236"/>
      <c r="BM148" s="236"/>
      <c r="BN148" s="236"/>
      <c r="BO148" s="236"/>
      <c r="BP148" s="236"/>
      <c r="BQ148" s="237"/>
      <c r="BR148" s="238"/>
      <c r="BS148" s="236"/>
      <c r="BT148" s="236"/>
      <c r="BU148" s="236"/>
      <c r="BV148" s="236"/>
      <c r="BW148" s="236"/>
      <c r="BX148" s="236"/>
      <c r="BY148" s="236"/>
      <c r="BZ148" s="236"/>
      <c r="CA148" s="236"/>
      <c r="CB148" s="236"/>
      <c r="CC148" s="237"/>
    </row>
    <row r="149" spans="1:81" ht="30">
      <c r="A149" s="260"/>
      <c r="B149" s="199" t="s">
        <v>279</v>
      </c>
      <c r="C149" s="200" t="s">
        <v>280</v>
      </c>
      <c r="D149" s="201" t="s">
        <v>262</v>
      </c>
      <c r="E149" s="264">
        <v>0</v>
      </c>
      <c r="F149" s="252"/>
      <c r="G149" s="263">
        <f>+E149*F149</f>
        <v>0</v>
      </c>
      <c r="H149" s="120"/>
      <c r="I149" s="13"/>
      <c r="J149" s="235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7"/>
      <c r="V149" s="238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7"/>
      <c r="AH149" s="238"/>
      <c r="AI149" s="236"/>
      <c r="AJ149" s="236"/>
      <c r="AK149" s="236"/>
      <c r="AL149" s="236"/>
      <c r="AM149" s="236"/>
      <c r="AN149" s="236"/>
      <c r="AO149" s="236"/>
      <c r="AP149" s="236"/>
      <c r="AQ149" s="236"/>
      <c r="AR149" s="236"/>
      <c r="AS149" s="237"/>
      <c r="AT149" s="238"/>
      <c r="AU149" s="236"/>
      <c r="AV149" s="236"/>
      <c r="AW149" s="236"/>
      <c r="AX149" s="236"/>
      <c r="AY149" s="236"/>
      <c r="AZ149" s="236"/>
      <c r="BA149" s="236"/>
      <c r="BB149" s="236"/>
      <c r="BC149" s="236"/>
      <c r="BD149" s="236"/>
      <c r="BE149" s="237"/>
      <c r="BF149" s="238"/>
      <c r="BG149" s="236"/>
      <c r="BH149" s="236"/>
      <c r="BI149" s="236"/>
      <c r="BJ149" s="236"/>
      <c r="BK149" s="236"/>
      <c r="BL149" s="236"/>
      <c r="BM149" s="236"/>
      <c r="BN149" s="236"/>
      <c r="BO149" s="236"/>
      <c r="BP149" s="236"/>
      <c r="BQ149" s="237"/>
      <c r="BR149" s="238"/>
      <c r="BS149" s="236"/>
      <c r="BT149" s="236"/>
      <c r="BU149" s="236"/>
      <c r="BV149" s="236"/>
      <c r="BW149" s="236"/>
      <c r="BX149" s="236"/>
      <c r="BY149" s="236"/>
      <c r="BZ149" s="236"/>
      <c r="CA149" s="236"/>
      <c r="CB149" s="236"/>
      <c r="CC149" s="237"/>
    </row>
    <row r="150" spans="1:81">
      <c r="B150" s="55" t="s">
        <v>281</v>
      </c>
      <c r="C150" s="56" t="s">
        <v>282</v>
      </c>
      <c r="D150" s="71"/>
      <c r="E150" s="71"/>
      <c r="F150" s="229"/>
      <c r="G150" s="169">
        <f>+SUM(G151:G165)</f>
        <v>0</v>
      </c>
      <c r="H150" s="123">
        <f t="shared" ref="H150:AL150" si="79">+SUM(H151:H165)</f>
        <v>0</v>
      </c>
      <c r="I150" s="20">
        <f t="shared" si="79"/>
        <v>0</v>
      </c>
      <c r="J150" s="123">
        <f t="shared" si="79"/>
        <v>0</v>
      </c>
      <c r="K150" s="19">
        <f t="shared" si="79"/>
        <v>0</v>
      </c>
      <c r="L150" s="19">
        <f t="shared" si="79"/>
        <v>0</v>
      </c>
      <c r="M150" s="19">
        <f>+SUM(M151:M165)</f>
        <v>0</v>
      </c>
      <c r="N150" s="19">
        <f t="shared" si="79"/>
        <v>0</v>
      </c>
      <c r="O150" s="19">
        <f t="shared" si="79"/>
        <v>0</v>
      </c>
      <c r="P150" s="19">
        <f t="shared" si="79"/>
        <v>0</v>
      </c>
      <c r="Q150" s="19">
        <f t="shared" si="79"/>
        <v>0</v>
      </c>
      <c r="R150" s="19">
        <f t="shared" si="79"/>
        <v>0</v>
      </c>
      <c r="S150" s="19">
        <f t="shared" si="79"/>
        <v>0</v>
      </c>
      <c r="T150" s="19">
        <f t="shared" si="79"/>
        <v>0</v>
      </c>
      <c r="U150" s="20">
        <f t="shared" si="79"/>
        <v>0</v>
      </c>
      <c r="V150" s="21">
        <f t="shared" si="79"/>
        <v>0</v>
      </c>
      <c r="W150" s="19">
        <f t="shared" si="79"/>
        <v>0</v>
      </c>
      <c r="X150" s="19">
        <f t="shared" si="79"/>
        <v>0</v>
      </c>
      <c r="Y150" s="19">
        <f t="shared" si="79"/>
        <v>0</v>
      </c>
      <c r="Z150" s="19">
        <f t="shared" si="79"/>
        <v>0</v>
      </c>
      <c r="AA150" s="19">
        <f t="shared" si="79"/>
        <v>0</v>
      </c>
      <c r="AB150" s="19">
        <f t="shared" si="79"/>
        <v>0</v>
      </c>
      <c r="AC150" s="19">
        <f t="shared" si="79"/>
        <v>0</v>
      </c>
      <c r="AD150" s="19">
        <f t="shared" si="79"/>
        <v>0</v>
      </c>
      <c r="AE150" s="19">
        <f t="shared" si="79"/>
        <v>0</v>
      </c>
      <c r="AF150" s="19">
        <f t="shared" si="79"/>
        <v>0</v>
      </c>
      <c r="AG150" s="20">
        <f t="shared" si="79"/>
        <v>0</v>
      </c>
      <c r="AH150" s="21">
        <f t="shared" si="79"/>
        <v>0</v>
      </c>
      <c r="AI150" s="19">
        <f t="shared" si="79"/>
        <v>0</v>
      </c>
      <c r="AJ150" s="19">
        <f t="shared" si="79"/>
        <v>0</v>
      </c>
      <c r="AK150" s="19">
        <f t="shared" si="79"/>
        <v>0</v>
      </c>
      <c r="AL150" s="19">
        <f t="shared" si="79"/>
        <v>0</v>
      </c>
      <c r="AM150" s="19">
        <f t="shared" ref="AM150:BR150" si="80">+SUM(AM151:AM165)</f>
        <v>0</v>
      </c>
      <c r="AN150" s="19">
        <f t="shared" si="80"/>
        <v>0</v>
      </c>
      <c r="AO150" s="19">
        <f t="shared" si="80"/>
        <v>0</v>
      </c>
      <c r="AP150" s="19">
        <f t="shared" si="80"/>
        <v>0</v>
      </c>
      <c r="AQ150" s="19">
        <f t="shared" si="80"/>
        <v>0</v>
      </c>
      <c r="AR150" s="19">
        <f t="shared" si="80"/>
        <v>0</v>
      </c>
      <c r="AS150" s="20">
        <f t="shared" si="80"/>
        <v>0</v>
      </c>
      <c r="AT150" s="21">
        <f t="shared" si="80"/>
        <v>0</v>
      </c>
      <c r="AU150" s="19">
        <f t="shared" si="80"/>
        <v>0</v>
      </c>
      <c r="AV150" s="19">
        <f t="shared" si="80"/>
        <v>0</v>
      </c>
      <c r="AW150" s="19">
        <f t="shared" si="80"/>
        <v>0</v>
      </c>
      <c r="AX150" s="19">
        <f t="shared" si="80"/>
        <v>0</v>
      </c>
      <c r="AY150" s="19">
        <f t="shared" si="80"/>
        <v>0</v>
      </c>
      <c r="AZ150" s="19">
        <f t="shared" si="80"/>
        <v>0</v>
      </c>
      <c r="BA150" s="19">
        <f t="shared" si="80"/>
        <v>0</v>
      </c>
      <c r="BB150" s="19">
        <f t="shared" si="80"/>
        <v>0</v>
      </c>
      <c r="BC150" s="19">
        <f t="shared" si="80"/>
        <v>0</v>
      </c>
      <c r="BD150" s="19">
        <f t="shared" si="80"/>
        <v>0</v>
      </c>
      <c r="BE150" s="20">
        <f t="shared" si="80"/>
        <v>0</v>
      </c>
      <c r="BF150" s="21">
        <f t="shared" si="80"/>
        <v>0</v>
      </c>
      <c r="BG150" s="19">
        <f t="shared" si="80"/>
        <v>0</v>
      </c>
      <c r="BH150" s="19">
        <f t="shared" si="80"/>
        <v>0</v>
      </c>
      <c r="BI150" s="19">
        <f t="shared" si="80"/>
        <v>0</v>
      </c>
      <c r="BJ150" s="19">
        <f t="shared" si="80"/>
        <v>0</v>
      </c>
      <c r="BK150" s="19">
        <f t="shared" si="80"/>
        <v>0</v>
      </c>
      <c r="BL150" s="19">
        <f t="shared" si="80"/>
        <v>0</v>
      </c>
      <c r="BM150" s="19">
        <f t="shared" si="80"/>
        <v>0</v>
      </c>
      <c r="BN150" s="19">
        <f t="shared" si="80"/>
        <v>0</v>
      </c>
      <c r="BO150" s="19">
        <f t="shared" si="80"/>
        <v>0</v>
      </c>
      <c r="BP150" s="19">
        <f t="shared" si="80"/>
        <v>0</v>
      </c>
      <c r="BQ150" s="20">
        <f t="shared" si="80"/>
        <v>0</v>
      </c>
      <c r="BR150" s="21">
        <f t="shared" si="80"/>
        <v>0</v>
      </c>
      <c r="BS150" s="19">
        <f t="shared" ref="BS150:CC150" si="81">+SUM(BS151:BS165)</f>
        <v>0</v>
      </c>
      <c r="BT150" s="19">
        <f t="shared" si="81"/>
        <v>0</v>
      </c>
      <c r="BU150" s="19">
        <f t="shared" si="81"/>
        <v>0</v>
      </c>
      <c r="BV150" s="19">
        <f t="shared" si="81"/>
        <v>0</v>
      </c>
      <c r="BW150" s="19">
        <f t="shared" si="81"/>
        <v>0</v>
      </c>
      <c r="BX150" s="19">
        <f t="shared" si="81"/>
        <v>0</v>
      </c>
      <c r="BY150" s="19">
        <f t="shared" si="81"/>
        <v>0</v>
      </c>
      <c r="BZ150" s="19">
        <f t="shared" si="81"/>
        <v>0</v>
      </c>
      <c r="CA150" s="19">
        <f t="shared" si="81"/>
        <v>0</v>
      </c>
      <c r="CB150" s="19">
        <f t="shared" si="81"/>
        <v>0</v>
      </c>
      <c r="CC150" s="20">
        <f t="shared" si="81"/>
        <v>0</v>
      </c>
    </row>
    <row r="151" spans="1:81">
      <c r="A151" s="141"/>
      <c r="B151" s="57" t="s">
        <v>283</v>
      </c>
      <c r="C151" s="100" t="s">
        <v>398</v>
      </c>
      <c r="D151" s="72" t="s">
        <v>232</v>
      </c>
      <c r="E151" s="72">
        <v>12</v>
      </c>
      <c r="F151" s="306"/>
      <c r="G151" s="122">
        <f t="shared" ref="G151:G165" si="82">+E151*F151</f>
        <v>0</v>
      </c>
      <c r="H151" s="120"/>
      <c r="I151" s="13"/>
      <c r="J151" s="120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3">
        <f>G151/2.5</f>
        <v>0</v>
      </c>
      <c r="V151" s="14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3">
        <f>G151/2.5</f>
        <v>0</v>
      </c>
      <c r="AH151" s="14"/>
      <c r="AI151" s="12"/>
      <c r="AJ151" s="12"/>
      <c r="AK151" s="12"/>
      <c r="AL151" s="12"/>
      <c r="AM151" s="12">
        <f>G151-SUM(H151:AL151)</f>
        <v>0</v>
      </c>
      <c r="AN151" s="12"/>
      <c r="AO151" s="12"/>
      <c r="AP151" s="12"/>
      <c r="AQ151" s="12"/>
      <c r="AR151" s="12"/>
      <c r="AS151" s="13"/>
      <c r="AT151" s="14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3"/>
      <c r="BF151" s="14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3"/>
      <c r="BR151" s="14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237">
        <f t="shared" si="65"/>
        <v>0</v>
      </c>
    </row>
    <row r="152" spans="1:81">
      <c r="A152" s="141"/>
      <c r="B152" s="57" t="s">
        <v>285</v>
      </c>
      <c r="C152" s="100" t="s">
        <v>286</v>
      </c>
      <c r="D152" s="72" t="s">
        <v>232</v>
      </c>
      <c r="E152" s="72">
        <v>12</v>
      </c>
      <c r="F152" s="306"/>
      <c r="G152" s="122">
        <f t="shared" si="82"/>
        <v>0</v>
      </c>
      <c r="H152" s="120"/>
      <c r="I152" s="13"/>
      <c r="J152" s="120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3">
        <f>G152/2.5</f>
        <v>0</v>
      </c>
      <c r="V152" s="14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3">
        <f>G152/2.5</f>
        <v>0</v>
      </c>
      <c r="AH152" s="14"/>
      <c r="AI152" s="12"/>
      <c r="AJ152" s="12"/>
      <c r="AK152" s="12"/>
      <c r="AL152" s="12"/>
      <c r="AM152" s="12">
        <f t="shared" ref="AM152:AM164" si="83">G152-SUM(H152:AL152)</f>
        <v>0</v>
      </c>
      <c r="AN152" s="12"/>
      <c r="AO152" s="12"/>
      <c r="AP152" s="12"/>
      <c r="AQ152" s="12"/>
      <c r="AR152" s="12"/>
      <c r="AS152" s="13"/>
      <c r="AT152" s="14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3"/>
      <c r="BF152" s="14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3"/>
      <c r="BR152" s="14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237">
        <f t="shared" si="65"/>
        <v>0</v>
      </c>
    </row>
    <row r="153" spans="1:81">
      <c r="A153" s="141"/>
      <c r="B153" s="193" t="s">
        <v>287</v>
      </c>
      <c r="C153" s="197" t="s">
        <v>288</v>
      </c>
      <c r="D153" s="196" t="s">
        <v>232</v>
      </c>
      <c r="E153" s="196">
        <v>0</v>
      </c>
      <c r="F153" s="252"/>
      <c r="G153" s="253"/>
      <c r="H153" s="120"/>
      <c r="I153" s="13"/>
      <c r="J153" s="120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237"/>
      <c r="V153" s="14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3"/>
      <c r="AH153" s="14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3"/>
      <c r="AT153" s="14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3"/>
      <c r="BF153" s="14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3"/>
      <c r="BR153" s="14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237"/>
    </row>
    <row r="154" spans="1:81" ht="28.5" customHeight="1">
      <c r="A154" s="141"/>
      <c r="B154" s="57" t="s">
        <v>289</v>
      </c>
      <c r="C154" s="100" t="s">
        <v>290</v>
      </c>
      <c r="D154" s="72" t="s">
        <v>232</v>
      </c>
      <c r="E154" s="72">
        <v>4</v>
      </c>
      <c r="F154" s="306"/>
      <c r="G154" s="122">
        <f t="shared" si="82"/>
        <v>0</v>
      </c>
      <c r="H154" s="120"/>
      <c r="I154" s="13"/>
      <c r="J154" s="120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3">
        <f>G154/2.5</f>
        <v>0</v>
      </c>
      <c r="V154" s="14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3">
        <f>G154/2.5</f>
        <v>0</v>
      </c>
      <c r="AH154" s="14"/>
      <c r="AI154" s="12"/>
      <c r="AJ154" s="12"/>
      <c r="AK154" s="12"/>
      <c r="AL154" s="12"/>
      <c r="AM154" s="12">
        <f t="shared" si="83"/>
        <v>0</v>
      </c>
      <c r="AN154" s="12"/>
      <c r="AO154" s="12"/>
      <c r="AP154" s="12"/>
      <c r="AQ154" s="12"/>
      <c r="AR154" s="12"/>
      <c r="AS154" s="13"/>
      <c r="AT154" s="14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3"/>
      <c r="BF154" s="14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3"/>
      <c r="BR154" s="14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237">
        <f t="shared" si="65"/>
        <v>0</v>
      </c>
    </row>
    <row r="155" spans="1:81" ht="30" customHeight="1">
      <c r="A155" s="141"/>
      <c r="B155" s="57" t="s">
        <v>291</v>
      </c>
      <c r="C155" s="100" t="s">
        <v>292</v>
      </c>
      <c r="D155" s="72" t="s">
        <v>232</v>
      </c>
      <c r="E155" s="72">
        <v>1</v>
      </c>
      <c r="F155" s="306"/>
      <c r="G155" s="122">
        <f t="shared" si="82"/>
        <v>0</v>
      </c>
      <c r="H155" s="120"/>
      <c r="I155" s="13"/>
      <c r="J155" s="120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3">
        <f t="shared" ref="U155:U162" si="84">G155/2.5</f>
        <v>0</v>
      </c>
      <c r="V155" s="14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3">
        <f t="shared" ref="AG155:AG162" si="85">G155/2.5</f>
        <v>0</v>
      </c>
      <c r="AH155" s="14"/>
      <c r="AI155" s="12"/>
      <c r="AJ155" s="12"/>
      <c r="AK155" s="12"/>
      <c r="AL155" s="12"/>
      <c r="AM155" s="12">
        <f t="shared" si="83"/>
        <v>0</v>
      </c>
      <c r="AN155" s="12"/>
      <c r="AO155" s="12"/>
      <c r="AP155" s="12"/>
      <c r="AQ155" s="12"/>
      <c r="AR155" s="12"/>
      <c r="AS155" s="13"/>
      <c r="AT155" s="14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3"/>
      <c r="BF155" s="14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3"/>
      <c r="BR155" s="14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237">
        <f t="shared" si="65"/>
        <v>0</v>
      </c>
    </row>
    <row r="156" spans="1:81">
      <c r="A156" s="141"/>
      <c r="B156" s="57" t="s">
        <v>293</v>
      </c>
      <c r="C156" s="100" t="s">
        <v>294</v>
      </c>
      <c r="D156" s="72" t="s">
        <v>128</v>
      </c>
      <c r="E156" s="72">
        <v>1</v>
      </c>
      <c r="F156" s="303"/>
      <c r="G156" s="122">
        <f t="shared" si="82"/>
        <v>0</v>
      </c>
      <c r="H156" s="120"/>
      <c r="I156" s="13"/>
      <c r="J156" s="120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3">
        <f t="shared" si="84"/>
        <v>0</v>
      </c>
      <c r="V156" s="14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3">
        <f t="shared" si="85"/>
        <v>0</v>
      </c>
      <c r="AH156" s="14"/>
      <c r="AI156" s="12"/>
      <c r="AJ156" s="12"/>
      <c r="AK156" s="12"/>
      <c r="AL156" s="12"/>
      <c r="AM156" s="12">
        <f t="shared" si="83"/>
        <v>0</v>
      </c>
      <c r="AN156" s="12"/>
      <c r="AO156" s="12"/>
      <c r="AP156" s="12"/>
      <c r="AQ156" s="12"/>
      <c r="AR156" s="12"/>
      <c r="AS156" s="13"/>
      <c r="AT156" s="14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3"/>
      <c r="BF156" s="14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3"/>
      <c r="BR156" s="14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237">
        <f t="shared" si="65"/>
        <v>0</v>
      </c>
    </row>
    <row r="157" spans="1:81">
      <c r="A157" s="141"/>
      <c r="B157" s="57" t="s">
        <v>295</v>
      </c>
      <c r="C157" s="100" t="s">
        <v>296</v>
      </c>
      <c r="D157" s="72" t="s">
        <v>128</v>
      </c>
      <c r="E157" s="72">
        <v>1</v>
      </c>
      <c r="F157" s="303"/>
      <c r="G157" s="122">
        <f t="shared" si="82"/>
        <v>0</v>
      </c>
      <c r="H157" s="120"/>
      <c r="I157" s="13"/>
      <c r="J157" s="120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3">
        <f t="shared" si="84"/>
        <v>0</v>
      </c>
      <c r="V157" s="14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3">
        <f t="shared" si="85"/>
        <v>0</v>
      </c>
      <c r="AH157" s="14"/>
      <c r="AI157" s="12"/>
      <c r="AJ157" s="12"/>
      <c r="AK157" s="12"/>
      <c r="AL157" s="12"/>
      <c r="AM157" s="12">
        <f t="shared" si="83"/>
        <v>0</v>
      </c>
      <c r="AN157" s="12"/>
      <c r="AO157" s="12"/>
      <c r="AP157" s="12"/>
      <c r="AQ157" s="12"/>
      <c r="AR157" s="12"/>
      <c r="AS157" s="13"/>
      <c r="AT157" s="14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3"/>
      <c r="BF157" s="14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3"/>
      <c r="BR157" s="14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237">
        <f t="shared" si="65"/>
        <v>0</v>
      </c>
    </row>
    <row r="158" spans="1:81">
      <c r="A158" s="141"/>
      <c r="B158" s="57" t="s">
        <v>297</v>
      </c>
      <c r="C158" s="100" t="s">
        <v>298</v>
      </c>
      <c r="D158" s="72" t="s">
        <v>128</v>
      </c>
      <c r="E158" s="72">
        <v>1</v>
      </c>
      <c r="F158" s="303"/>
      <c r="G158" s="122">
        <f t="shared" si="82"/>
        <v>0</v>
      </c>
      <c r="H158" s="120"/>
      <c r="I158" s="13"/>
      <c r="J158" s="120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3">
        <f t="shared" si="84"/>
        <v>0</v>
      </c>
      <c r="V158" s="14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3">
        <f t="shared" si="85"/>
        <v>0</v>
      </c>
      <c r="AH158" s="14"/>
      <c r="AI158" s="12"/>
      <c r="AJ158" s="12"/>
      <c r="AK158" s="12"/>
      <c r="AL158" s="12"/>
      <c r="AM158" s="12">
        <f t="shared" si="83"/>
        <v>0</v>
      </c>
      <c r="AN158" s="12"/>
      <c r="AO158" s="12"/>
      <c r="AP158" s="12"/>
      <c r="AQ158" s="12"/>
      <c r="AR158" s="12"/>
      <c r="AS158" s="13"/>
      <c r="AT158" s="14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3"/>
      <c r="BF158" s="14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3"/>
      <c r="BR158" s="14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237">
        <f t="shared" ref="CC158:CC164" si="86">G158-SUM(H158:CB158)</f>
        <v>0</v>
      </c>
    </row>
    <row r="159" spans="1:81" ht="27.75" customHeight="1">
      <c r="A159" s="266"/>
      <c r="B159" s="193" t="s">
        <v>299</v>
      </c>
      <c r="C159" s="197" t="s">
        <v>300</v>
      </c>
      <c r="D159" s="196" t="s">
        <v>232</v>
      </c>
      <c r="E159" s="196">
        <v>0</v>
      </c>
      <c r="F159" s="252"/>
      <c r="G159" s="253">
        <f t="shared" si="82"/>
        <v>0</v>
      </c>
      <c r="H159" s="120"/>
      <c r="I159" s="13"/>
      <c r="J159" s="120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237"/>
      <c r="V159" s="14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3"/>
      <c r="AH159" s="14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3"/>
      <c r="AT159" s="14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3"/>
      <c r="BF159" s="14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3"/>
      <c r="BR159" s="14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237"/>
    </row>
    <row r="160" spans="1:81">
      <c r="A160" s="217"/>
      <c r="B160" s="193" t="s">
        <v>301</v>
      </c>
      <c r="C160" s="197" t="s">
        <v>302</v>
      </c>
      <c r="D160" s="196" t="s">
        <v>232</v>
      </c>
      <c r="E160" s="196">
        <v>0</v>
      </c>
      <c r="F160" s="252"/>
      <c r="G160" s="253">
        <f t="shared" si="82"/>
        <v>0</v>
      </c>
      <c r="H160" s="120"/>
      <c r="I160" s="13"/>
      <c r="J160" s="120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237"/>
      <c r="V160" s="14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3"/>
      <c r="AH160" s="14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3"/>
      <c r="AT160" s="14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3"/>
      <c r="BF160" s="14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3"/>
      <c r="BR160" s="14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237"/>
    </row>
    <row r="161" spans="1:81">
      <c r="A161" s="217"/>
      <c r="B161" s="193" t="s">
        <v>303</v>
      </c>
      <c r="C161" s="197" t="s">
        <v>304</v>
      </c>
      <c r="D161" s="196" t="s">
        <v>232</v>
      </c>
      <c r="E161" s="196">
        <v>0</v>
      </c>
      <c r="F161" s="252"/>
      <c r="G161" s="253">
        <f t="shared" si="82"/>
        <v>0</v>
      </c>
      <c r="H161" s="272"/>
      <c r="I161" s="273"/>
      <c r="J161" s="272"/>
      <c r="K161" s="274"/>
      <c r="L161" s="274"/>
      <c r="M161" s="274"/>
      <c r="N161" s="274"/>
      <c r="O161" s="274"/>
      <c r="P161" s="274"/>
      <c r="Q161" s="274"/>
      <c r="R161" s="274"/>
      <c r="S161" s="274"/>
      <c r="T161" s="274"/>
      <c r="U161" s="237"/>
      <c r="V161" s="275"/>
      <c r="W161" s="274"/>
      <c r="X161" s="274"/>
      <c r="Y161" s="274"/>
      <c r="Z161" s="274"/>
      <c r="AA161" s="274"/>
      <c r="AB161" s="274"/>
      <c r="AC161" s="274"/>
      <c r="AD161" s="274"/>
      <c r="AE161" s="274"/>
      <c r="AF161" s="274"/>
      <c r="AG161" s="273"/>
      <c r="AH161" s="275"/>
      <c r="AI161" s="274"/>
      <c r="AJ161" s="274"/>
      <c r="AK161" s="274"/>
      <c r="AL161" s="274"/>
      <c r="AM161" s="12"/>
      <c r="AN161" s="274"/>
      <c r="AO161" s="274"/>
      <c r="AP161" s="274"/>
      <c r="AQ161" s="274"/>
      <c r="AR161" s="274"/>
      <c r="AS161" s="273"/>
      <c r="AT161" s="275"/>
      <c r="AU161" s="274"/>
      <c r="AV161" s="274"/>
      <c r="AW161" s="274"/>
      <c r="AX161" s="274"/>
      <c r="AY161" s="274"/>
      <c r="AZ161" s="274"/>
      <c r="BA161" s="274"/>
      <c r="BB161" s="274"/>
      <c r="BC161" s="274"/>
      <c r="BD161" s="274"/>
      <c r="BE161" s="273"/>
      <c r="BF161" s="275"/>
      <c r="BG161" s="274"/>
      <c r="BH161" s="274"/>
      <c r="BI161" s="274"/>
      <c r="BJ161" s="274"/>
      <c r="BK161" s="274"/>
      <c r="BL161" s="274"/>
      <c r="BM161" s="274"/>
      <c r="BN161" s="274"/>
      <c r="BO161" s="274"/>
      <c r="BP161" s="274"/>
      <c r="BQ161" s="273"/>
      <c r="BR161" s="275"/>
      <c r="BS161" s="274"/>
      <c r="BT161" s="274"/>
      <c r="BU161" s="274"/>
      <c r="BV161" s="274"/>
      <c r="BW161" s="274"/>
      <c r="BX161" s="274"/>
      <c r="BY161" s="274"/>
      <c r="BZ161" s="274"/>
      <c r="CA161" s="274"/>
      <c r="CB161" s="274"/>
      <c r="CC161" s="237"/>
    </row>
    <row r="162" spans="1:81" ht="27.75" customHeight="1">
      <c r="A162" s="124"/>
      <c r="B162" s="57" t="s">
        <v>305</v>
      </c>
      <c r="C162" s="175" t="s">
        <v>306</v>
      </c>
      <c r="D162" s="72" t="s">
        <v>232</v>
      </c>
      <c r="E162" s="72">
        <v>2</v>
      </c>
      <c r="F162" s="306"/>
      <c r="G162" s="271">
        <f t="shared" si="82"/>
        <v>0</v>
      </c>
      <c r="H162" s="272"/>
      <c r="I162" s="273"/>
      <c r="J162" s="272"/>
      <c r="K162" s="274"/>
      <c r="L162" s="274"/>
      <c r="M162" s="274"/>
      <c r="N162" s="274"/>
      <c r="O162" s="274"/>
      <c r="P162" s="274"/>
      <c r="Q162" s="274"/>
      <c r="R162" s="274"/>
      <c r="S162" s="274"/>
      <c r="T162" s="274"/>
      <c r="U162" s="273">
        <f t="shared" si="84"/>
        <v>0</v>
      </c>
      <c r="V162" s="275"/>
      <c r="W162" s="274"/>
      <c r="X162" s="274"/>
      <c r="Y162" s="274"/>
      <c r="Z162" s="274"/>
      <c r="AA162" s="274"/>
      <c r="AB162" s="274"/>
      <c r="AC162" s="274"/>
      <c r="AD162" s="274"/>
      <c r="AE162" s="274"/>
      <c r="AF162" s="274"/>
      <c r="AG162" s="273">
        <f t="shared" si="85"/>
        <v>0</v>
      </c>
      <c r="AH162" s="275"/>
      <c r="AI162" s="274"/>
      <c r="AJ162" s="274"/>
      <c r="AK162" s="274"/>
      <c r="AL162" s="274"/>
      <c r="AM162" s="12">
        <f t="shared" si="83"/>
        <v>0</v>
      </c>
      <c r="AN162" s="274"/>
      <c r="AO162" s="274"/>
      <c r="AP162" s="274"/>
      <c r="AQ162" s="274"/>
      <c r="AR162" s="274"/>
      <c r="AS162" s="273"/>
      <c r="AT162" s="275"/>
      <c r="AU162" s="274"/>
      <c r="AV162" s="274"/>
      <c r="AW162" s="274"/>
      <c r="AX162" s="274"/>
      <c r="AY162" s="274"/>
      <c r="AZ162" s="274"/>
      <c r="BA162" s="274"/>
      <c r="BB162" s="274"/>
      <c r="BC162" s="274"/>
      <c r="BD162" s="274"/>
      <c r="BE162" s="273"/>
      <c r="BF162" s="275"/>
      <c r="BG162" s="274"/>
      <c r="BH162" s="274"/>
      <c r="BI162" s="274"/>
      <c r="BJ162" s="274"/>
      <c r="BK162" s="274"/>
      <c r="BL162" s="274"/>
      <c r="BM162" s="274"/>
      <c r="BN162" s="274"/>
      <c r="BO162" s="274"/>
      <c r="BP162" s="274"/>
      <c r="BQ162" s="273"/>
      <c r="BR162" s="275"/>
      <c r="BS162" s="274"/>
      <c r="BT162" s="274"/>
      <c r="BU162" s="274"/>
      <c r="BV162" s="274"/>
      <c r="BW162" s="274"/>
      <c r="BX162" s="274"/>
      <c r="BY162" s="274"/>
      <c r="BZ162" s="274"/>
      <c r="CA162" s="274"/>
      <c r="CB162" s="274"/>
      <c r="CC162" s="237">
        <f t="shared" si="86"/>
        <v>0</v>
      </c>
    </row>
    <row r="163" spans="1:81">
      <c r="A163" s="124"/>
      <c r="B163" s="57" t="s">
        <v>307</v>
      </c>
      <c r="C163" s="175" t="s">
        <v>308</v>
      </c>
      <c r="D163" s="121" t="s">
        <v>128</v>
      </c>
      <c r="E163" s="270">
        <v>1</v>
      </c>
      <c r="F163" s="303"/>
      <c r="G163" s="239">
        <f t="shared" si="82"/>
        <v>0</v>
      </c>
      <c r="H163" s="272"/>
      <c r="I163" s="273"/>
      <c r="J163" s="272"/>
      <c r="K163" s="274"/>
      <c r="L163" s="274"/>
      <c r="M163" s="274"/>
      <c r="N163" s="274"/>
      <c r="O163" s="274"/>
      <c r="P163" s="274"/>
      <c r="Q163" s="274"/>
      <c r="R163" s="274"/>
      <c r="S163" s="274"/>
      <c r="T163" s="274"/>
      <c r="U163" s="273">
        <f>G163/2.5</f>
        <v>0</v>
      </c>
      <c r="V163" s="275"/>
      <c r="W163" s="274"/>
      <c r="X163" s="274"/>
      <c r="Y163" s="274"/>
      <c r="Z163" s="274"/>
      <c r="AA163" s="274"/>
      <c r="AB163" s="274"/>
      <c r="AC163" s="274"/>
      <c r="AD163" s="274"/>
      <c r="AE163" s="274"/>
      <c r="AF163" s="274"/>
      <c r="AG163" s="273">
        <f>G163/2.5</f>
        <v>0</v>
      </c>
      <c r="AH163" s="275"/>
      <c r="AI163" s="274"/>
      <c r="AJ163" s="274"/>
      <c r="AK163" s="274"/>
      <c r="AL163" s="274"/>
      <c r="AM163" s="12">
        <f t="shared" si="83"/>
        <v>0</v>
      </c>
      <c r="AN163" s="274"/>
      <c r="AO163" s="274"/>
      <c r="AP163" s="274"/>
      <c r="AQ163" s="274"/>
      <c r="AR163" s="274"/>
      <c r="AS163" s="273"/>
      <c r="AT163" s="272"/>
      <c r="AU163" s="274"/>
      <c r="AV163" s="274"/>
      <c r="AW163" s="274"/>
      <c r="AX163" s="274"/>
      <c r="AY163" s="274"/>
      <c r="AZ163" s="274"/>
      <c r="BA163" s="274"/>
      <c r="BB163" s="274"/>
      <c r="BC163" s="274"/>
      <c r="BD163" s="274"/>
      <c r="BE163" s="273"/>
      <c r="BF163" s="275"/>
      <c r="BG163" s="274"/>
      <c r="BH163" s="274"/>
      <c r="BI163" s="274"/>
      <c r="BJ163" s="274"/>
      <c r="BK163" s="274"/>
      <c r="BL163" s="274"/>
      <c r="BM163" s="274"/>
      <c r="BN163" s="274"/>
      <c r="BO163" s="274"/>
      <c r="BP163" s="274"/>
      <c r="BQ163" s="273"/>
      <c r="BR163" s="275"/>
      <c r="BS163" s="274"/>
      <c r="BT163" s="274"/>
      <c r="BU163" s="274"/>
      <c r="BV163" s="274"/>
      <c r="BW163" s="274"/>
      <c r="BX163" s="274"/>
      <c r="BY163" s="274"/>
      <c r="BZ163" s="274"/>
      <c r="CA163" s="274"/>
      <c r="CB163" s="274"/>
      <c r="CC163" s="237">
        <f t="shared" si="86"/>
        <v>0</v>
      </c>
    </row>
    <row r="164" spans="1:81">
      <c r="A164" s="124"/>
      <c r="B164" s="57" t="s">
        <v>309</v>
      </c>
      <c r="C164" s="175" t="s">
        <v>310</v>
      </c>
      <c r="D164" s="121" t="s">
        <v>128</v>
      </c>
      <c r="E164" s="270">
        <v>1</v>
      </c>
      <c r="F164" s="303"/>
      <c r="G164" s="239">
        <f t="shared" si="82"/>
        <v>0</v>
      </c>
      <c r="H164" s="272"/>
      <c r="I164" s="273"/>
      <c r="J164" s="272"/>
      <c r="K164" s="274"/>
      <c r="L164" s="274"/>
      <c r="M164" s="274"/>
      <c r="N164" s="274"/>
      <c r="O164" s="274"/>
      <c r="P164" s="274"/>
      <c r="Q164" s="274"/>
      <c r="R164" s="274"/>
      <c r="S164" s="274"/>
      <c r="T164" s="274"/>
      <c r="U164" s="273">
        <f>G164/2.5</f>
        <v>0</v>
      </c>
      <c r="V164" s="275"/>
      <c r="W164" s="274"/>
      <c r="X164" s="274"/>
      <c r="Y164" s="274"/>
      <c r="Z164" s="274"/>
      <c r="AA164" s="274"/>
      <c r="AB164" s="274"/>
      <c r="AC164" s="274"/>
      <c r="AD164" s="274"/>
      <c r="AE164" s="274"/>
      <c r="AF164" s="274"/>
      <c r="AG164" s="273">
        <f>G164/2.5</f>
        <v>0</v>
      </c>
      <c r="AH164" s="275"/>
      <c r="AI164" s="274"/>
      <c r="AJ164" s="274"/>
      <c r="AK164" s="274"/>
      <c r="AL164" s="274"/>
      <c r="AM164" s="12">
        <f t="shared" si="83"/>
        <v>0</v>
      </c>
      <c r="AN164" s="274"/>
      <c r="AO164" s="274"/>
      <c r="AP164" s="274"/>
      <c r="AQ164" s="274"/>
      <c r="AR164" s="274"/>
      <c r="AS164" s="273"/>
      <c r="AT164" s="272"/>
      <c r="AU164" s="274"/>
      <c r="AV164" s="274"/>
      <c r="AW164" s="274"/>
      <c r="AX164" s="274"/>
      <c r="AY164" s="274"/>
      <c r="AZ164" s="274"/>
      <c r="BA164" s="274"/>
      <c r="BB164" s="274"/>
      <c r="BC164" s="274"/>
      <c r="BD164" s="274"/>
      <c r="BE164" s="273"/>
      <c r="BF164" s="275"/>
      <c r="BG164" s="274"/>
      <c r="BH164" s="274"/>
      <c r="BI164" s="274"/>
      <c r="BJ164" s="274"/>
      <c r="BK164" s="274"/>
      <c r="BL164" s="274"/>
      <c r="BM164" s="274"/>
      <c r="BN164" s="274"/>
      <c r="BO164" s="274"/>
      <c r="BP164" s="274"/>
      <c r="BQ164" s="273"/>
      <c r="BR164" s="275"/>
      <c r="BS164" s="274"/>
      <c r="BT164" s="274"/>
      <c r="BU164" s="274"/>
      <c r="BV164" s="274"/>
      <c r="BW164" s="274"/>
      <c r="BX164" s="274"/>
      <c r="BY164" s="274"/>
      <c r="BZ164" s="274"/>
      <c r="CA164" s="274"/>
      <c r="CB164" s="274"/>
      <c r="CC164" s="237">
        <f t="shared" si="86"/>
        <v>0</v>
      </c>
    </row>
    <row r="165" spans="1:81">
      <c r="A165" s="124"/>
      <c r="B165" s="193" t="s">
        <v>311</v>
      </c>
      <c r="C165" s="197" t="s">
        <v>312</v>
      </c>
      <c r="D165" s="196" t="s">
        <v>232</v>
      </c>
      <c r="E165" s="196">
        <v>0</v>
      </c>
      <c r="F165" s="252"/>
      <c r="G165" s="253">
        <f t="shared" si="82"/>
        <v>0</v>
      </c>
      <c r="H165" s="272"/>
      <c r="I165" s="273"/>
      <c r="J165" s="272"/>
      <c r="K165" s="274"/>
      <c r="L165" s="274"/>
      <c r="M165" s="274"/>
      <c r="N165" s="274"/>
      <c r="O165" s="274"/>
      <c r="P165" s="274"/>
      <c r="Q165" s="274"/>
      <c r="R165" s="274"/>
      <c r="S165" s="274"/>
      <c r="T165" s="274"/>
      <c r="U165" s="237"/>
      <c r="V165" s="275"/>
      <c r="W165" s="274"/>
      <c r="X165" s="274"/>
      <c r="Y165" s="274"/>
      <c r="Z165" s="274"/>
      <c r="AA165" s="274"/>
      <c r="AB165" s="274"/>
      <c r="AC165" s="274"/>
      <c r="AD165" s="274"/>
      <c r="AE165" s="274"/>
      <c r="AF165" s="274"/>
      <c r="AG165" s="273"/>
      <c r="AH165" s="275"/>
      <c r="AI165" s="274"/>
      <c r="AJ165" s="274"/>
      <c r="AK165" s="274"/>
      <c r="AL165" s="274"/>
      <c r="AM165" s="12"/>
      <c r="AN165" s="274"/>
      <c r="AO165" s="274"/>
      <c r="AP165" s="274"/>
      <c r="AQ165" s="274"/>
      <c r="AR165" s="274"/>
      <c r="AS165" s="273"/>
      <c r="AT165" s="272"/>
      <c r="AU165" s="274"/>
      <c r="AV165" s="274"/>
      <c r="AW165" s="274"/>
      <c r="AX165" s="274"/>
      <c r="AY165" s="274"/>
      <c r="AZ165" s="274"/>
      <c r="BA165" s="274"/>
      <c r="BB165" s="274"/>
      <c r="BC165" s="274"/>
      <c r="BD165" s="274"/>
      <c r="BE165" s="273"/>
      <c r="BF165" s="275"/>
      <c r="BG165" s="274"/>
      <c r="BH165" s="274"/>
      <c r="BI165" s="274"/>
      <c r="BJ165" s="274"/>
      <c r="BK165" s="274"/>
      <c r="BL165" s="274"/>
      <c r="BM165" s="274"/>
      <c r="BN165" s="274"/>
      <c r="BO165" s="274"/>
      <c r="BP165" s="274"/>
      <c r="BQ165" s="273"/>
      <c r="BR165" s="275"/>
      <c r="BS165" s="274"/>
      <c r="BT165" s="274"/>
      <c r="BU165" s="274"/>
      <c r="BV165" s="274"/>
      <c r="BW165" s="274"/>
      <c r="BX165" s="274"/>
      <c r="BY165" s="274"/>
      <c r="BZ165" s="274"/>
      <c r="CA165" s="274"/>
      <c r="CB165" s="274"/>
      <c r="CC165" s="237"/>
    </row>
    <row r="166" spans="1:81">
      <c r="B166" s="55" t="s">
        <v>313</v>
      </c>
      <c r="C166" s="56" t="s">
        <v>40</v>
      </c>
      <c r="D166" s="71"/>
      <c r="E166" s="276"/>
      <c r="F166" s="229"/>
      <c r="G166" s="169">
        <f>SUM(G167:G172)</f>
        <v>2200000</v>
      </c>
      <c r="H166" s="123">
        <f t="shared" ref="H166:BS166" si="87">SUM(H167:H172)</f>
        <v>0</v>
      </c>
      <c r="I166" s="20">
        <f t="shared" si="87"/>
        <v>0</v>
      </c>
      <c r="J166" s="123">
        <f t="shared" si="87"/>
        <v>0</v>
      </c>
      <c r="K166" s="19">
        <f t="shared" si="87"/>
        <v>0</v>
      </c>
      <c r="L166" s="19">
        <f t="shared" si="87"/>
        <v>0</v>
      </c>
      <c r="M166" s="19">
        <f t="shared" si="87"/>
        <v>0</v>
      </c>
      <c r="N166" s="19">
        <f t="shared" si="87"/>
        <v>0</v>
      </c>
      <c r="O166" s="19">
        <f t="shared" si="87"/>
        <v>0</v>
      </c>
      <c r="P166" s="19">
        <f t="shared" si="87"/>
        <v>0</v>
      </c>
      <c r="Q166" s="19">
        <f t="shared" si="87"/>
        <v>0</v>
      </c>
      <c r="R166" s="19">
        <f t="shared" si="87"/>
        <v>0</v>
      </c>
      <c r="S166" s="19">
        <f t="shared" si="87"/>
        <v>0</v>
      </c>
      <c r="T166" s="19">
        <f t="shared" si="87"/>
        <v>0</v>
      </c>
      <c r="U166" s="20">
        <f t="shared" si="87"/>
        <v>0</v>
      </c>
      <c r="V166" s="21">
        <f t="shared" si="87"/>
        <v>0</v>
      </c>
      <c r="W166" s="19">
        <f t="shared" si="87"/>
        <v>0</v>
      </c>
      <c r="X166" s="19">
        <f t="shared" si="87"/>
        <v>0</v>
      </c>
      <c r="Y166" s="19">
        <f t="shared" si="87"/>
        <v>0</v>
      </c>
      <c r="Z166" s="19">
        <f t="shared" si="87"/>
        <v>0</v>
      </c>
      <c r="AA166" s="19">
        <f t="shared" si="87"/>
        <v>0</v>
      </c>
      <c r="AB166" s="19">
        <f t="shared" si="87"/>
        <v>0</v>
      </c>
      <c r="AC166" s="19">
        <f t="shared" si="87"/>
        <v>0</v>
      </c>
      <c r="AD166" s="19">
        <f t="shared" si="87"/>
        <v>0</v>
      </c>
      <c r="AE166" s="19">
        <f t="shared" si="87"/>
        <v>0</v>
      </c>
      <c r="AF166" s="19">
        <f t="shared" si="87"/>
        <v>0</v>
      </c>
      <c r="AG166" s="20">
        <f t="shared" si="87"/>
        <v>260000</v>
      </c>
      <c r="AH166" s="21">
        <f t="shared" si="87"/>
        <v>0</v>
      </c>
      <c r="AI166" s="19">
        <f t="shared" si="87"/>
        <v>0</v>
      </c>
      <c r="AJ166" s="19">
        <f t="shared" si="87"/>
        <v>0</v>
      </c>
      <c r="AK166" s="19">
        <f t="shared" si="87"/>
        <v>0</v>
      </c>
      <c r="AL166" s="19">
        <f t="shared" si="87"/>
        <v>0</v>
      </c>
      <c r="AM166" s="19">
        <f t="shared" si="87"/>
        <v>0</v>
      </c>
      <c r="AN166" s="19">
        <f t="shared" si="87"/>
        <v>0</v>
      </c>
      <c r="AO166" s="19">
        <f t="shared" si="87"/>
        <v>0</v>
      </c>
      <c r="AP166" s="19">
        <f t="shared" si="87"/>
        <v>0</v>
      </c>
      <c r="AQ166" s="19">
        <f t="shared" si="87"/>
        <v>0</v>
      </c>
      <c r="AR166" s="19">
        <f t="shared" si="87"/>
        <v>0</v>
      </c>
      <c r="AS166" s="20">
        <f t="shared" si="87"/>
        <v>260000</v>
      </c>
      <c r="AT166" s="21">
        <f t="shared" si="87"/>
        <v>0</v>
      </c>
      <c r="AU166" s="19">
        <f t="shared" si="87"/>
        <v>0</v>
      </c>
      <c r="AV166" s="19">
        <f t="shared" si="87"/>
        <v>0</v>
      </c>
      <c r="AW166" s="19">
        <f t="shared" si="87"/>
        <v>0</v>
      </c>
      <c r="AX166" s="19">
        <f t="shared" si="87"/>
        <v>0</v>
      </c>
      <c r="AY166" s="19">
        <f t="shared" si="87"/>
        <v>0</v>
      </c>
      <c r="AZ166" s="19">
        <f t="shared" si="87"/>
        <v>0</v>
      </c>
      <c r="BA166" s="19">
        <f t="shared" si="87"/>
        <v>0</v>
      </c>
      <c r="BB166" s="19">
        <f t="shared" si="87"/>
        <v>0</v>
      </c>
      <c r="BC166" s="19">
        <f t="shared" si="87"/>
        <v>0</v>
      </c>
      <c r="BD166" s="19">
        <f t="shared" si="87"/>
        <v>0</v>
      </c>
      <c r="BE166" s="20">
        <f t="shared" si="87"/>
        <v>460000</v>
      </c>
      <c r="BF166" s="21">
        <f t="shared" si="87"/>
        <v>0</v>
      </c>
      <c r="BG166" s="19">
        <f t="shared" si="87"/>
        <v>0</v>
      </c>
      <c r="BH166" s="19">
        <f t="shared" si="87"/>
        <v>0</v>
      </c>
      <c r="BI166" s="19">
        <f t="shared" si="87"/>
        <v>0</v>
      </c>
      <c r="BJ166" s="19">
        <f t="shared" si="87"/>
        <v>0</v>
      </c>
      <c r="BK166" s="19">
        <f t="shared" si="87"/>
        <v>0</v>
      </c>
      <c r="BL166" s="19">
        <f t="shared" si="87"/>
        <v>0</v>
      </c>
      <c r="BM166" s="19">
        <f t="shared" si="87"/>
        <v>0</v>
      </c>
      <c r="BN166" s="19">
        <f t="shared" si="87"/>
        <v>0</v>
      </c>
      <c r="BO166" s="19">
        <f t="shared" si="87"/>
        <v>0</v>
      </c>
      <c r="BP166" s="19">
        <f t="shared" si="87"/>
        <v>0</v>
      </c>
      <c r="BQ166" s="20">
        <f t="shared" si="87"/>
        <v>710000</v>
      </c>
      <c r="BR166" s="21">
        <f t="shared" si="87"/>
        <v>0</v>
      </c>
      <c r="BS166" s="19">
        <f t="shared" si="87"/>
        <v>0</v>
      </c>
      <c r="BT166" s="19">
        <f t="shared" ref="BT166:CC166" si="88">SUM(BT167:BT172)</f>
        <v>0</v>
      </c>
      <c r="BU166" s="19">
        <f t="shared" si="88"/>
        <v>0</v>
      </c>
      <c r="BV166" s="19">
        <f t="shared" si="88"/>
        <v>0</v>
      </c>
      <c r="BW166" s="19">
        <f t="shared" si="88"/>
        <v>0</v>
      </c>
      <c r="BX166" s="19">
        <f t="shared" si="88"/>
        <v>0</v>
      </c>
      <c r="BY166" s="19">
        <f t="shared" si="88"/>
        <v>0</v>
      </c>
      <c r="BZ166" s="19">
        <f t="shared" si="88"/>
        <v>0</v>
      </c>
      <c r="CA166" s="19">
        <f t="shared" si="88"/>
        <v>0</v>
      </c>
      <c r="CB166" s="19">
        <f t="shared" si="88"/>
        <v>0</v>
      </c>
      <c r="CC166" s="20">
        <f t="shared" si="88"/>
        <v>510000</v>
      </c>
    </row>
    <row r="167" spans="1:81" ht="30" customHeight="1">
      <c r="A167" s="17"/>
      <c r="B167" s="61" t="s">
        <v>314</v>
      </c>
      <c r="C167" s="66" t="str">
        <f>"Provision for the Installation and Upgrade of Toll System Assets - Provision for the installation and upgrade of Toll System Assets (" &amp; TEXT(F167,"### ###") &amp;")"</f>
        <v>Provision for the Installation and Upgrade of Toll System Assets - Provision for the installation and upgrade of Toll System Assets (1 300 000)</v>
      </c>
      <c r="D167" s="74" t="s">
        <v>156</v>
      </c>
      <c r="E167" s="72">
        <v>1</v>
      </c>
      <c r="F167" s="250">
        <v>1300000</v>
      </c>
      <c r="G167" s="152">
        <f t="shared" ref="G167:G172" si="89">+E167*F167</f>
        <v>1300000</v>
      </c>
      <c r="H167" s="120"/>
      <c r="I167" s="13"/>
      <c r="J167" s="120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3"/>
      <c r="V167" s="14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3">
        <f>$G167/5</f>
        <v>260000</v>
      </c>
      <c r="AH167" s="14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3">
        <f>$G167/5</f>
        <v>260000</v>
      </c>
      <c r="AT167" s="14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3">
        <f>$G167/5</f>
        <v>260000</v>
      </c>
      <c r="BF167" s="14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3">
        <f>$G167/5</f>
        <v>260000</v>
      </c>
      <c r="BR167" s="14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237">
        <f t="shared" ref="CC167:CC172" si="90">G167-SUM(H167:CB167)</f>
        <v>260000</v>
      </c>
    </row>
    <row r="168" spans="1:81" ht="28" customHeight="1">
      <c r="A168" s="142"/>
      <c r="B168" s="63" t="s">
        <v>315</v>
      </c>
      <c r="C168" s="65" t="str">
        <f>"Provision for the Installation and Upgrade of Toll System Assets - Overhead charges and profit in respect of B-6003a (" &amp; TEXT(F168,"###%") &amp; ")"</f>
        <v>Provision for the Installation and Upgrade of Toll System Assets - Overhead charges and profit in respect of B-6003a (%)</v>
      </c>
      <c r="D168" s="75" t="s">
        <v>158</v>
      </c>
      <c r="E168" s="246">
        <f>+F167</f>
        <v>1300000</v>
      </c>
      <c r="F168" s="219"/>
      <c r="G168" s="277">
        <f t="shared" si="89"/>
        <v>0</v>
      </c>
      <c r="H168" s="231"/>
      <c r="I168" s="232"/>
      <c r="J168" s="231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32"/>
      <c r="V168" s="248"/>
      <c r="W168" s="247"/>
      <c r="X168" s="247"/>
      <c r="Y168" s="247"/>
      <c r="Z168" s="247"/>
      <c r="AA168" s="247"/>
      <c r="AB168" s="247"/>
      <c r="AC168" s="247"/>
      <c r="AD168" s="247"/>
      <c r="AE168" s="247"/>
      <c r="AF168" s="247"/>
      <c r="AG168" s="232">
        <f>$G168/5</f>
        <v>0</v>
      </c>
      <c r="AH168" s="248"/>
      <c r="AI168" s="247"/>
      <c r="AJ168" s="247"/>
      <c r="AK168" s="247"/>
      <c r="AL168" s="247"/>
      <c r="AM168" s="247"/>
      <c r="AN168" s="247"/>
      <c r="AO168" s="247"/>
      <c r="AP168" s="247"/>
      <c r="AQ168" s="247"/>
      <c r="AR168" s="247"/>
      <c r="AS168" s="232">
        <f>$G168/5</f>
        <v>0</v>
      </c>
      <c r="AT168" s="248"/>
      <c r="AU168" s="247"/>
      <c r="AV168" s="247"/>
      <c r="AW168" s="247"/>
      <c r="AX168" s="247"/>
      <c r="AY168" s="247"/>
      <c r="AZ168" s="247"/>
      <c r="BA168" s="247"/>
      <c r="BB168" s="247"/>
      <c r="BC168" s="247"/>
      <c r="BD168" s="247"/>
      <c r="BE168" s="232">
        <f>$G168/5</f>
        <v>0</v>
      </c>
      <c r="BF168" s="248"/>
      <c r="BG168" s="247"/>
      <c r="BH168" s="247"/>
      <c r="BI168" s="247"/>
      <c r="BJ168" s="247"/>
      <c r="BK168" s="247"/>
      <c r="BL168" s="247"/>
      <c r="BM168" s="247"/>
      <c r="BN168" s="247"/>
      <c r="BO168" s="247"/>
      <c r="BP168" s="247"/>
      <c r="BQ168" s="232">
        <f>$G168/5</f>
        <v>0</v>
      </c>
      <c r="BR168" s="248"/>
      <c r="BS168" s="247"/>
      <c r="BT168" s="247"/>
      <c r="BU168" s="247"/>
      <c r="BV168" s="247"/>
      <c r="BW168" s="247"/>
      <c r="BX168" s="247"/>
      <c r="BY168" s="247"/>
      <c r="BZ168" s="247"/>
      <c r="CA168" s="247"/>
      <c r="CB168" s="247"/>
      <c r="CC168" s="237">
        <f t="shared" si="90"/>
        <v>0</v>
      </c>
    </row>
    <row r="169" spans="1:81">
      <c r="A169" s="17"/>
      <c r="B169" s="61" t="s">
        <v>317</v>
      </c>
      <c r="C169" s="308" t="str">
        <f>"Provision for an EMVCO card reader system, over and above B-3014 - Provisional Sum ("&amp; TEXT(F169,"### ###") &amp;")"</f>
        <v>Provision for an EMVCO card reader system, over and above B-3014 - Provisional Sum (400 000)</v>
      </c>
      <c r="D169" s="74" t="s">
        <v>156</v>
      </c>
      <c r="E169" s="278">
        <v>1</v>
      </c>
      <c r="F169" s="250">
        <v>400000</v>
      </c>
      <c r="G169" s="152">
        <f t="shared" si="89"/>
        <v>400000</v>
      </c>
      <c r="H169" s="120"/>
      <c r="I169" s="13"/>
      <c r="J169" s="120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3"/>
      <c r="V169" s="14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3"/>
      <c r="AH169" s="14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3"/>
      <c r="AT169" s="14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3">
        <f>$G169/2</f>
        <v>200000</v>
      </c>
      <c r="BF169" s="14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3">
        <f>$G169/2</f>
        <v>200000</v>
      </c>
      <c r="BR169" s="14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237">
        <f t="shared" si="90"/>
        <v>0</v>
      </c>
    </row>
    <row r="170" spans="1:81">
      <c r="A170" s="142"/>
      <c r="B170" s="63" t="s">
        <v>318</v>
      </c>
      <c r="C170" s="309" t="str">
        <f>"Provision for an EMVCO card reader system, over and above B-3014 - Overhead charges and Profit in respect of B-6009a ("&amp; TEXT(F170,"###%") &amp; ")"</f>
        <v>Provision for an EMVCO card reader system, over and above B-3014 - Overhead charges and Profit in respect of B-6009a (%)</v>
      </c>
      <c r="D170" s="75" t="s">
        <v>158</v>
      </c>
      <c r="E170" s="246">
        <f>+F169</f>
        <v>400000</v>
      </c>
      <c r="F170" s="219"/>
      <c r="G170" s="277">
        <f t="shared" si="89"/>
        <v>0</v>
      </c>
      <c r="H170" s="231"/>
      <c r="I170" s="232"/>
      <c r="J170" s="231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32"/>
      <c r="V170" s="248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32"/>
      <c r="AH170" s="248"/>
      <c r="AI170" s="247"/>
      <c r="AJ170" s="247"/>
      <c r="AK170" s="247"/>
      <c r="AL170" s="247"/>
      <c r="AM170" s="247"/>
      <c r="AN170" s="247"/>
      <c r="AO170" s="247"/>
      <c r="AP170" s="247"/>
      <c r="AQ170" s="247"/>
      <c r="AR170" s="247"/>
      <c r="AS170" s="232"/>
      <c r="AT170" s="248"/>
      <c r="AU170" s="247"/>
      <c r="AV170" s="247"/>
      <c r="AW170" s="247"/>
      <c r="AX170" s="247"/>
      <c r="AY170" s="247"/>
      <c r="AZ170" s="247"/>
      <c r="BA170" s="247"/>
      <c r="BB170" s="247"/>
      <c r="BC170" s="247"/>
      <c r="BD170" s="247"/>
      <c r="BE170" s="232">
        <f>$G170/2</f>
        <v>0</v>
      </c>
      <c r="BF170" s="248"/>
      <c r="BG170" s="247"/>
      <c r="BH170" s="247"/>
      <c r="BI170" s="247"/>
      <c r="BJ170" s="247"/>
      <c r="BK170" s="247"/>
      <c r="BL170" s="247"/>
      <c r="BM170" s="247"/>
      <c r="BN170" s="247"/>
      <c r="BO170" s="247"/>
      <c r="BP170" s="247"/>
      <c r="BQ170" s="232">
        <f>$G170/2</f>
        <v>0</v>
      </c>
      <c r="BR170" s="248"/>
      <c r="BS170" s="247"/>
      <c r="BT170" s="247"/>
      <c r="BU170" s="247"/>
      <c r="BV170" s="247"/>
      <c r="BW170" s="247"/>
      <c r="BX170" s="247"/>
      <c r="BY170" s="247"/>
      <c r="BZ170" s="247"/>
      <c r="CA170" s="247"/>
      <c r="CB170" s="247"/>
      <c r="CC170" s="237">
        <f t="shared" si="90"/>
        <v>0</v>
      </c>
    </row>
    <row r="171" spans="1:81" ht="30">
      <c r="A171" s="17"/>
      <c r="B171" s="61" t="s">
        <v>320</v>
      </c>
      <c r="C171" s="66" t="str">
        <f>"Provision for the design, modification, development, integration and installation to enable the Toll System to interface with to the Employer's MIS - Provisional Sum ("&amp; TEXT(G171,"# ### ###") &amp;")"</f>
        <v>Provision for the design, modification, development, integration and installation to enable the Toll System to interface with to the Employer's MIS - Provisional Sum (500 000)</v>
      </c>
      <c r="D171" s="74" t="s">
        <v>156</v>
      </c>
      <c r="E171" s="278">
        <v>1</v>
      </c>
      <c r="F171" s="250">
        <v>500000</v>
      </c>
      <c r="G171" s="152">
        <f t="shared" si="89"/>
        <v>500000</v>
      </c>
      <c r="H171" s="120"/>
      <c r="I171" s="13"/>
      <c r="J171" s="120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3"/>
      <c r="V171" s="14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3"/>
      <c r="AH171" s="14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3"/>
      <c r="AT171" s="14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3"/>
      <c r="BF171" s="14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3">
        <f>$G171/2</f>
        <v>250000</v>
      </c>
      <c r="BR171" s="14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237">
        <f t="shared" si="90"/>
        <v>250000</v>
      </c>
    </row>
    <row r="172" spans="1:81">
      <c r="A172" s="141"/>
      <c r="B172" s="279" t="s">
        <v>321</v>
      </c>
      <c r="C172" s="65" t="str">
        <f>"Provision for the interface to the SANRAL MIS - Overhead charges and Profit in respect of B-6010a ("&amp; TEXT(F172,"###%") &amp; ")"</f>
        <v>Provision for the interface to the SANRAL MIS - Overhead charges and Profit in respect of B-6010a (%)</v>
      </c>
      <c r="D172" s="75" t="s">
        <v>158</v>
      </c>
      <c r="E172" s="246">
        <f>+F171</f>
        <v>500000</v>
      </c>
      <c r="F172" s="219"/>
      <c r="G172" s="277">
        <f t="shared" si="89"/>
        <v>0</v>
      </c>
      <c r="H172" s="235"/>
      <c r="I172" s="237"/>
      <c r="J172" s="235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13"/>
      <c r="V172" s="238"/>
      <c r="W172" s="236"/>
      <c r="X172" s="236"/>
      <c r="Y172" s="236"/>
      <c r="Z172" s="236"/>
      <c r="AA172" s="236"/>
      <c r="AB172" s="12"/>
      <c r="AC172" s="12"/>
      <c r="AD172" s="236"/>
      <c r="AE172" s="236"/>
      <c r="AF172" s="12"/>
      <c r="AG172" s="13"/>
      <c r="AH172" s="14"/>
      <c r="AI172" s="236"/>
      <c r="AJ172" s="236"/>
      <c r="AK172" s="236"/>
      <c r="AL172" s="236"/>
      <c r="AM172" s="236"/>
      <c r="AN172" s="236"/>
      <c r="AO172" s="236"/>
      <c r="AP172" s="236"/>
      <c r="AQ172" s="236"/>
      <c r="AR172" s="236"/>
      <c r="AS172" s="237"/>
      <c r="AT172" s="14"/>
      <c r="AU172" s="236"/>
      <c r="AV172" s="236"/>
      <c r="AW172" s="236"/>
      <c r="AX172" s="236"/>
      <c r="AY172" s="236"/>
      <c r="AZ172" s="236"/>
      <c r="BA172" s="236"/>
      <c r="BB172" s="236"/>
      <c r="BC172" s="236"/>
      <c r="BD172" s="236"/>
      <c r="BE172" s="237"/>
      <c r="BF172" s="14"/>
      <c r="BG172" s="236"/>
      <c r="BH172" s="236"/>
      <c r="BI172" s="236"/>
      <c r="BJ172" s="236"/>
      <c r="BK172" s="236"/>
      <c r="BL172" s="236"/>
      <c r="BM172" s="236"/>
      <c r="BN172" s="236"/>
      <c r="BO172" s="236"/>
      <c r="BP172" s="236"/>
      <c r="BQ172" s="232">
        <f>$G172/2</f>
        <v>0</v>
      </c>
      <c r="BR172" s="14"/>
      <c r="BS172" s="236"/>
      <c r="BT172" s="236"/>
      <c r="BU172" s="236"/>
      <c r="BV172" s="236"/>
      <c r="BW172" s="236"/>
      <c r="BX172" s="236"/>
      <c r="BY172" s="236"/>
      <c r="BZ172" s="236"/>
      <c r="CA172" s="236"/>
      <c r="CB172" s="236"/>
      <c r="CC172" s="237">
        <f t="shared" si="90"/>
        <v>0</v>
      </c>
    </row>
    <row r="173" spans="1:81">
      <c r="B173" s="30"/>
      <c r="C173" s="31"/>
      <c r="D173" s="76"/>
      <c r="E173" s="76"/>
      <c r="F173" s="76"/>
      <c r="G173" s="171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</row>
    <row r="174" spans="1:81">
      <c r="B174" s="53" t="s">
        <v>323</v>
      </c>
      <c r="C174" s="54" t="s">
        <v>324</v>
      </c>
      <c r="D174" s="70"/>
      <c r="E174" s="70"/>
      <c r="F174" s="228"/>
      <c r="G174" s="168">
        <f t="shared" ref="G174:AL174" si="91">SUM(G175:G207)</f>
        <v>800000</v>
      </c>
      <c r="H174" s="130">
        <f t="shared" si="91"/>
        <v>0</v>
      </c>
      <c r="I174" s="26">
        <f t="shared" si="91"/>
        <v>0</v>
      </c>
      <c r="J174" s="130">
        <f t="shared" si="91"/>
        <v>0</v>
      </c>
      <c r="K174" s="25">
        <f t="shared" si="91"/>
        <v>0</v>
      </c>
      <c r="L174" s="25">
        <f t="shared" si="91"/>
        <v>0</v>
      </c>
      <c r="M174" s="25">
        <f t="shared" si="91"/>
        <v>0</v>
      </c>
      <c r="N174" s="25">
        <f t="shared" si="91"/>
        <v>0</v>
      </c>
      <c r="O174" s="25">
        <f t="shared" si="91"/>
        <v>0</v>
      </c>
      <c r="P174" s="25">
        <f t="shared" si="91"/>
        <v>0</v>
      </c>
      <c r="Q174" s="25">
        <f t="shared" si="91"/>
        <v>0</v>
      </c>
      <c r="R174" s="25">
        <f t="shared" si="91"/>
        <v>0</v>
      </c>
      <c r="S174" s="25">
        <f t="shared" si="91"/>
        <v>0</v>
      </c>
      <c r="T174" s="25">
        <f t="shared" si="91"/>
        <v>0</v>
      </c>
      <c r="U174" s="26">
        <f t="shared" si="91"/>
        <v>133333.35</v>
      </c>
      <c r="V174" s="27">
        <f t="shared" si="91"/>
        <v>0</v>
      </c>
      <c r="W174" s="25">
        <f t="shared" si="91"/>
        <v>0</v>
      </c>
      <c r="X174" s="25">
        <f t="shared" si="91"/>
        <v>0</v>
      </c>
      <c r="Y174" s="25">
        <f t="shared" si="91"/>
        <v>0</v>
      </c>
      <c r="Z174" s="25">
        <f t="shared" si="91"/>
        <v>0</v>
      </c>
      <c r="AA174" s="25">
        <f t="shared" si="91"/>
        <v>0</v>
      </c>
      <c r="AB174" s="25">
        <f t="shared" si="91"/>
        <v>0</v>
      </c>
      <c r="AC174" s="25">
        <f t="shared" si="91"/>
        <v>0</v>
      </c>
      <c r="AD174" s="25">
        <f t="shared" si="91"/>
        <v>0</v>
      </c>
      <c r="AE174" s="25">
        <f t="shared" si="91"/>
        <v>0</v>
      </c>
      <c r="AF174" s="25">
        <f t="shared" si="91"/>
        <v>0</v>
      </c>
      <c r="AG174" s="26">
        <f t="shared" si="91"/>
        <v>133333.35</v>
      </c>
      <c r="AH174" s="27">
        <f t="shared" si="91"/>
        <v>0</v>
      </c>
      <c r="AI174" s="25">
        <f t="shared" si="91"/>
        <v>0</v>
      </c>
      <c r="AJ174" s="25">
        <f t="shared" si="91"/>
        <v>0</v>
      </c>
      <c r="AK174" s="25">
        <f t="shared" si="91"/>
        <v>0</v>
      </c>
      <c r="AL174" s="25">
        <f t="shared" si="91"/>
        <v>0</v>
      </c>
      <c r="AM174" s="25">
        <f t="shared" ref="AM174:CC174" si="92">SUM(AM175:AM207)</f>
        <v>0</v>
      </c>
      <c r="AN174" s="25">
        <f t="shared" si="92"/>
        <v>0</v>
      </c>
      <c r="AO174" s="25">
        <f t="shared" si="92"/>
        <v>0</v>
      </c>
      <c r="AP174" s="25">
        <f t="shared" si="92"/>
        <v>0</v>
      </c>
      <c r="AQ174" s="25">
        <f t="shared" si="92"/>
        <v>0</v>
      </c>
      <c r="AR174" s="25">
        <f t="shared" si="92"/>
        <v>0</v>
      </c>
      <c r="AS174" s="26">
        <f t="shared" si="92"/>
        <v>133333.35</v>
      </c>
      <c r="AT174" s="27">
        <f t="shared" si="92"/>
        <v>0</v>
      </c>
      <c r="AU174" s="25">
        <f t="shared" si="92"/>
        <v>0</v>
      </c>
      <c r="AV174" s="25">
        <f t="shared" si="92"/>
        <v>0</v>
      </c>
      <c r="AW174" s="25">
        <f t="shared" si="92"/>
        <v>0</v>
      </c>
      <c r="AX174" s="25">
        <f t="shared" si="92"/>
        <v>0</v>
      </c>
      <c r="AY174" s="25">
        <f t="shared" si="92"/>
        <v>0</v>
      </c>
      <c r="AZ174" s="25">
        <f t="shared" si="92"/>
        <v>0</v>
      </c>
      <c r="BA174" s="25">
        <f t="shared" si="92"/>
        <v>0</v>
      </c>
      <c r="BB174" s="25">
        <f t="shared" si="92"/>
        <v>0</v>
      </c>
      <c r="BC174" s="25">
        <f t="shared" si="92"/>
        <v>0</v>
      </c>
      <c r="BD174" s="25">
        <f t="shared" si="92"/>
        <v>0</v>
      </c>
      <c r="BE174" s="26">
        <f t="shared" si="92"/>
        <v>133333.35</v>
      </c>
      <c r="BF174" s="27">
        <f t="shared" si="92"/>
        <v>0</v>
      </c>
      <c r="BG174" s="25">
        <f t="shared" si="92"/>
        <v>0</v>
      </c>
      <c r="BH174" s="25">
        <f t="shared" si="92"/>
        <v>0</v>
      </c>
      <c r="BI174" s="25">
        <f t="shared" si="92"/>
        <v>0</v>
      </c>
      <c r="BJ174" s="25">
        <f t="shared" si="92"/>
        <v>0</v>
      </c>
      <c r="BK174" s="25">
        <f t="shared" si="92"/>
        <v>0</v>
      </c>
      <c r="BL174" s="25">
        <f t="shared" si="92"/>
        <v>0</v>
      </c>
      <c r="BM174" s="25">
        <f t="shared" si="92"/>
        <v>0</v>
      </c>
      <c r="BN174" s="25">
        <f t="shared" si="92"/>
        <v>0</v>
      </c>
      <c r="BO174" s="25">
        <f t="shared" si="92"/>
        <v>0</v>
      </c>
      <c r="BP174" s="25">
        <f t="shared" si="92"/>
        <v>0</v>
      </c>
      <c r="BQ174" s="26">
        <f t="shared" si="92"/>
        <v>133333.35</v>
      </c>
      <c r="BR174" s="27">
        <f t="shared" si="92"/>
        <v>0</v>
      </c>
      <c r="BS174" s="25">
        <f t="shared" si="92"/>
        <v>0</v>
      </c>
      <c r="BT174" s="25">
        <f t="shared" si="92"/>
        <v>0</v>
      </c>
      <c r="BU174" s="25">
        <f t="shared" si="92"/>
        <v>0</v>
      </c>
      <c r="BV174" s="25">
        <f t="shared" si="92"/>
        <v>0</v>
      </c>
      <c r="BW174" s="25">
        <f t="shared" si="92"/>
        <v>0</v>
      </c>
      <c r="BX174" s="25">
        <f t="shared" si="92"/>
        <v>0</v>
      </c>
      <c r="BY174" s="25">
        <f t="shared" si="92"/>
        <v>0</v>
      </c>
      <c r="BZ174" s="25">
        <f t="shared" si="92"/>
        <v>0</v>
      </c>
      <c r="CA174" s="25">
        <f t="shared" si="92"/>
        <v>0</v>
      </c>
      <c r="CB174" s="25">
        <f t="shared" si="92"/>
        <v>0</v>
      </c>
      <c r="CC174" s="26">
        <f t="shared" si="92"/>
        <v>133333.25</v>
      </c>
    </row>
    <row r="175" spans="1:81">
      <c r="B175" s="182" t="s">
        <v>325</v>
      </c>
      <c r="C175" s="183" t="s">
        <v>326</v>
      </c>
      <c r="D175" s="186" t="s">
        <v>327</v>
      </c>
      <c r="E175" s="280">
        <v>1</v>
      </c>
      <c r="F175" s="361">
        <v>400000</v>
      </c>
      <c r="G175" s="152">
        <f>+E175*F175</f>
        <v>400000</v>
      </c>
      <c r="H175" s="120"/>
      <c r="I175" s="13"/>
      <c r="J175" s="272"/>
      <c r="K175" s="274"/>
      <c r="L175" s="274"/>
      <c r="M175" s="274"/>
      <c r="N175" s="274"/>
      <c r="O175" s="274"/>
      <c r="P175" s="274"/>
      <c r="Q175" s="274"/>
      <c r="R175" s="274"/>
      <c r="S175" s="274"/>
      <c r="T175" s="274"/>
      <c r="U175" s="273">
        <f>G175/6</f>
        <v>66666.67</v>
      </c>
      <c r="V175" s="275"/>
      <c r="W175" s="274"/>
      <c r="X175" s="274"/>
      <c r="Y175" s="274"/>
      <c r="Z175" s="274"/>
      <c r="AA175" s="274"/>
      <c r="AB175" s="274"/>
      <c r="AC175" s="274"/>
      <c r="AD175" s="274"/>
      <c r="AE175" s="274"/>
      <c r="AF175" s="274"/>
      <c r="AG175" s="273">
        <f>G175/6</f>
        <v>66666.67</v>
      </c>
      <c r="AH175" s="275"/>
      <c r="AI175" s="274"/>
      <c r="AJ175" s="274"/>
      <c r="AK175" s="274"/>
      <c r="AL175" s="274"/>
      <c r="AM175" s="274"/>
      <c r="AN175" s="274"/>
      <c r="AO175" s="274"/>
      <c r="AP175" s="274"/>
      <c r="AQ175" s="274"/>
      <c r="AR175" s="274"/>
      <c r="AS175" s="273">
        <f>G175/6</f>
        <v>66666.67</v>
      </c>
      <c r="AT175" s="275"/>
      <c r="AU175" s="274"/>
      <c r="AV175" s="274"/>
      <c r="AW175" s="274"/>
      <c r="AX175" s="274"/>
      <c r="AY175" s="274"/>
      <c r="AZ175" s="274"/>
      <c r="BA175" s="274"/>
      <c r="BB175" s="274"/>
      <c r="BC175" s="274"/>
      <c r="BD175" s="274"/>
      <c r="BE175" s="273">
        <f>G175/6</f>
        <v>66666.67</v>
      </c>
      <c r="BF175" s="275"/>
      <c r="BG175" s="274"/>
      <c r="BH175" s="274"/>
      <c r="BI175" s="274"/>
      <c r="BJ175" s="274"/>
      <c r="BK175" s="274"/>
      <c r="BL175" s="274"/>
      <c r="BM175" s="274"/>
      <c r="BN175" s="274"/>
      <c r="BO175" s="274"/>
      <c r="BP175" s="274"/>
      <c r="BQ175" s="273">
        <f>G175/6</f>
        <v>66666.67</v>
      </c>
      <c r="BR175" s="275"/>
      <c r="BS175" s="274"/>
      <c r="BT175" s="274"/>
      <c r="BU175" s="274"/>
      <c r="BV175" s="274"/>
      <c r="BW175" s="274"/>
      <c r="BX175" s="274"/>
      <c r="BY175" s="274"/>
      <c r="BZ175" s="274"/>
      <c r="CA175" s="274"/>
      <c r="CB175" s="274"/>
      <c r="CC175" s="237">
        <f t="shared" ref="CC175" si="93">G175-SUM(H175:CB175)</f>
        <v>66666.649999999994</v>
      </c>
    </row>
    <row r="176" spans="1:81">
      <c r="B176" s="180" t="s">
        <v>328</v>
      </c>
      <c r="C176" s="181" t="s">
        <v>329</v>
      </c>
      <c r="D176" s="202"/>
      <c r="E176" s="287"/>
      <c r="F176" s="250"/>
      <c r="G176" s="263"/>
      <c r="H176" s="120"/>
      <c r="I176" s="13"/>
      <c r="J176" s="272"/>
      <c r="K176" s="274"/>
      <c r="L176" s="274"/>
      <c r="M176" s="274"/>
      <c r="N176" s="274"/>
      <c r="O176" s="274"/>
      <c r="P176" s="274"/>
      <c r="Q176" s="274"/>
      <c r="R176" s="274"/>
      <c r="S176" s="274"/>
      <c r="T176" s="274"/>
      <c r="U176" s="273"/>
      <c r="V176" s="272"/>
      <c r="W176" s="274"/>
      <c r="X176" s="274"/>
      <c r="Y176" s="274"/>
      <c r="Z176" s="274"/>
      <c r="AA176" s="274"/>
      <c r="AB176" s="274"/>
      <c r="AC176" s="274"/>
      <c r="AD176" s="274"/>
      <c r="AE176" s="274"/>
      <c r="AF176" s="274"/>
      <c r="AG176" s="273"/>
      <c r="AH176" s="275"/>
      <c r="AI176" s="274"/>
      <c r="AJ176" s="274"/>
      <c r="AK176" s="274"/>
      <c r="AL176" s="274"/>
      <c r="AM176" s="274"/>
      <c r="AN176" s="274"/>
      <c r="AO176" s="274"/>
      <c r="AP176" s="274"/>
      <c r="AQ176" s="274"/>
      <c r="AR176" s="274"/>
      <c r="AS176" s="273"/>
      <c r="AT176" s="275"/>
      <c r="AU176" s="274"/>
      <c r="AV176" s="274"/>
      <c r="AW176" s="274"/>
      <c r="AX176" s="274"/>
      <c r="AY176" s="274"/>
      <c r="AZ176" s="274"/>
      <c r="BA176" s="274"/>
      <c r="BB176" s="274"/>
      <c r="BC176" s="274"/>
      <c r="BD176" s="274"/>
      <c r="BE176" s="273"/>
      <c r="BF176" s="275"/>
      <c r="BG176" s="274"/>
      <c r="BH176" s="274"/>
      <c r="BI176" s="274"/>
      <c r="BJ176" s="274"/>
      <c r="BK176" s="274"/>
      <c r="BL176" s="274"/>
      <c r="BM176" s="274"/>
      <c r="BN176" s="274"/>
      <c r="BO176" s="274"/>
      <c r="BP176" s="274"/>
      <c r="BQ176" s="273"/>
      <c r="BR176" s="275"/>
      <c r="BS176" s="274"/>
      <c r="BT176" s="274"/>
      <c r="BU176" s="274"/>
      <c r="BV176" s="274"/>
      <c r="BW176" s="274"/>
      <c r="BX176" s="274"/>
      <c r="BY176" s="274"/>
      <c r="BZ176" s="274"/>
      <c r="CA176" s="274"/>
      <c r="CB176" s="274"/>
      <c r="CC176" s="273"/>
    </row>
    <row r="177" spans="1:81">
      <c r="B177" s="180" t="s">
        <v>331</v>
      </c>
      <c r="C177" s="181" t="s">
        <v>332</v>
      </c>
      <c r="D177" s="202" t="s">
        <v>327</v>
      </c>
      <c r="E177" s="287">
        <v>0</v>
      </c>
      <c r="F177" s="250"/>
      <c r="G177" s="263">
        <f>+E177*F177</f>
        <v>0</v>
      </c>
      <c r="H177" s="120"/>
      <c r="I177" s="13"/>
      <c r="J177" s="272"/>
      <c r="K177" s="274"/>
      <c r="L177" s="274"/>
      <c r="M177" s="274"/>
      <c r="N177" s="274"/>
      <c r="O177" s="274"/>
      <c r="P177" s="274"/>
      <c r="Q177" s="274"/>
      <c r="R177" s="274"/>
      <c r="S177" s="274"/>
      <c r="T177" s="274"/>
      <c r="U177" s="273"/>
      <c r="V177" s="275"/>
      <c r="W177" s="274"/>
      <c r="X177" s="274"/>
      <c r="Y177" s="274"/>
      <c r="Z177" s="274"/>
      <c r="AA177" s="274"/>
      <c r="AB177" s="274"/>
      <c r="AC177" s="274"/>
      <c r="AD177" s="274"/>
      <c r="AE177" s="274"/>
      <c r="AF177" s="274"/>
      <c r="AG177" s="273"/>
      <c r="AH177" s="275"/>
      <c r="AI177" s="274"/>
      <c r="AJ177" s="274"/>
      <c r="AK177" s="274"/>
      <c r="AL177" s="274"/>
      <c r="AM177" s="274"/>
      <c r="AN177" s="274"/>
      <c r="AO177" s="274"/>
      <c r="AP177" s="274"/>
      <c r="AQ177" s="274"/>
      <c r="AR177" s="274"/>
      <c r="AS177" s="273"/>
      <c r="AT177" s="275"/>
      <c r="AU177" s="274"/>
      <c r="AV177" s="274"/>
      <c r="AW177" s="274"/>
      <c r="AX177" s="274"/>
      <c r="AY177" s="274"/>
      <c r="AZ177" s="274"/>
      <c r="BA177" s="274"/>
      <c r="BB177" s="274"/>
      <c r="BC177" s="274"/>
      <c r="BD177" s="274"/>
      <c r="BE177" s="273"/>
      <c r="BF177" s="275"/>
      <c r="BG177" s="274"/>
      <c r="BH177" s="274"/>
      <c r="BI177" s="274"/>
      <c r="BJ177" s="274"/>
      <c r="BK177" s="274"/>
      <c r="BL177" s="274"/>
      <c r="BM177" s="274"/>
      <c r="BN177" s="274"/>
      <c r="BO177" s="274"/>
      <c r="BP177" s="274"/>
      <c r="BQ177" s="273"/>
      <c r="BR177" s="275"/>
      <c r="BS177" s="274"/>
      <c r="BT177" s="274"/>
      <c r="BU177" s="274"/>
      <c r="BV177" s="274"/>
      <c r="BW177" s="274"/>
      <c r="BX177" s="274"/>
      <c r="BY177" s="274"/>
      <c r="BZ177" s="274"/>
      <c r="CA177" s="274"/>
      <c r="CB177" s="274"/>
      <c r="CC177" s="237"/>
    </row>
    <row r="178" spans="1:81">
      <c r="B178" s="180" t="s">
        <v>333</v>
      </c>
      <c r="C178" s="181" t="str">
        <f>"Handling cost and profit in respect of sub-item D10.02(a) ("&amp; TEXT(F178,"###%") &amp; ")"</f>
        <v>Handling cost and profit in respect of sub-item D10.02(a) (%)</v>
      </c>
      <c r="D178" s="202" t="s">
        <v>158</v>
      </c>
      <c r="E178" s="287">
        <f>+F177</f>
        <v>0</v>
      </c>
      <c r="F178" s="250"/>
      <c r="G178" s="353">
        <f>+E178*F178</f>
        <v>0</v>
      </c>
      <c r="H178" s="120"/>
      <c r="I178" s="13"/>
      <c r="J178" s="272"/>
      <c r="K178" s="274"/>
      <c r="L178" s="274"/>
      <c r="M178" s="274"/>
      <c r="N178" s="274"/>
      <c r="O178" s="274"/>
      <c r="P178" s="274"/>
      <c r="Q178" s="274"/>
      <c r="R178" s="274"/>
      <c r="S178" s="274"/>
      <c r="T178" s="274"/>
      <c r="U178" s="273"/>
      <c r="V178" s="275"/>
      <c r="W178" s="274"/>
      <c r="X178" s="274"/>
      <c r="Y178" s="274"/>
      <c r="Z178" s="274"/>
      <c r="AA178" s="274"/>
      <c r="AB178" s="274"/>
      <c r="AC178" s="274"/>
      <c r="AD178" s="274"/>
      <c r="AE178" s="274"/>
      <c r="AF178" s="274"/>
      <c r="AG178" s="273"/>
      <c r="AH178" s="275"/>
      <c r="AI178" s="274"/>
      <c r="AJ178" s="274"/>
      <c r="AK178" s="274"/>
      <c r="AL178" s="274"/>
      <c r="AM178" s="274"/>
      <c r="AN178" s="274"/>
      <c r="AO178" s="274"/>
      <c r="AP178" s="274"/>
      <c r="AQ178" s="274"/>
      <c r="AR178" s="274"/>
      <c r="AS178" s="273"/>
      <c r="AT178" s="275"/>
      <c r="AU178" s="274"/>
      <c r="AV178" s="274"/>
      <c r="AW178" s="274"/>
      <c r="AX178" s="274"/>
      <c r="AY178" s="274"/>
      <c r="AZ178" s="274"/>
      <c r="BA178" s="274"/>
      <c r="BB178" s="274"/>
      <c r="BC178" s="274"/>
      <c r="BD178" s="274"/>
      <c r="BE178" s="273"/>
      <c r="BF178" s="275"/>
      <c r="BG178" s="274"/>
      <c r="BH178" s="274"/>
      <c r="BI178" s="274"/>
      <c r="BJ178" s="274"/>
      <c r="BK178" s="274"/>
      <c r="BL178" s="274"/>
      <c r="BM178" s="274"/>
      <c r="BN178" s="274"/>
      <c r="BO178" s="274"/>
      <c r="BP178" s="274"/>
      <c r="BQ178" s="273"/>
      <c r="BR178" s="275"/>
      <c r="BS178" s="274"/>
      <c r="BT178" s="274"/>
      <c r="BU178" s="274"/>
      <c r="BV178" s="274"/>
      <c r="BW178" s="274"/>
      <c r="BX178" s="274"/>
      <c r="BY178" s="274"/>
      <c r="BZ178" s="274"/>
      <c r="CA178" s="274"/>
      <c r="CB178" s="274"/>
      <c r="CC178" s="237"/>
    </row>
    <row r="179" spans="1:81">
      <c r="B179" s="182" t="s">
        <v>335</v>
      </c>
      <c r="C179" s="183" t="s">
        <v>336</v>
      </c>
      <c r="D179" s="186"/>
      <c r="E179" s="281"/>
      <c r="F179" s="230"/>
      <c r="G179" s="356"/>
      <c r="H179" s="120"/>
      <c r="I179" s="13"/>
      <c r="J179" s="272"/>
      <c r="K179" s="274"/>
      <c r="L179" s="274"/>
      <c r="M179" s="274"/>
      <c r="N179" s="274"/>
      <c r="O179" s="274"/>
      <c r="P179" s="274"/>
      <c r="Q179" s="274"/>
      <c r="R179" s="274"/>
      <c r="S179" s="274"/>
      <c r="T179" s="274"/>
      <c r="U179" s="273"/>
      <c r="V179" s="272"/>
      <c r="W179" s="274"/>
      <c r="X179" s="274"/>
      <c r="Y179" s="274"/>
      <c r="Z179" s="274"/>
      <c r="AA179" s="274"/>
      <c r="AB179" s="274"/>
      <c r="AC179" s="274"/>
      <c r="AD179" s="274"/>
      <c r="AE179" s="274"/>
      <c r="AF179" s="274"/>
      <c r="AG179" s="273"/>
      <c r="AH179" s="275"/>
      <c r="AI179" s="274"/>
      <c r="AJ179" s="274"/>
      <c r="AK179" s="274"/>
      <c r="AL179" s="274"/>
      <c r="AM179" s="274"/>
      <c r="AN179" s="274"/>
      <c r="AO179" s="274"/>
      <c r="AP179" s="274"/>
      <c r="AQ179" s="274"/>
      <c r="AR179" s="274"/>
      <c r="AS179" s="273"/>
      <c r="AT179" s="275"/>
      <c r="AU179" s="274"/>
      <c r="AV179" s="274"/>
      <c r="AW179" s="274"/>
      <c r="AX179" s="274"/>
      <c r="AY179" s="274"/>
      <c r="AZ179" s="274"/>
      <c r="BA179" s="274"/>
      <c r="BB179" s="274"/>
      <c r="BC179" s="274"/>
      <c r="BD179" s="274"/>
      <c r="BE179" s="273"/>
      <c r="BF179" s="275"/>
      <c r="BG179" s="274"/>
      <c r="BH179" s="274"/>
      <c r="BI179" s="274"/>
      <c r="BJ179" s="274"/>
      <c r="BK179" s="274"/>
      <c r="BL179" s="274"/>
      <c r="BM179" s="274"/>
      <c r="BN179" s="274"/>
      <c r="BO179" s="274"/>
      <c r="BP179" s="274"/>
      <c r="BQ179" s="273"/>
      <c r="BR179" s="275"/>
      <c r="BS179" s="274"/>
      <c r="BT179" s="274"/>
      <c r="BU179" s="274"/>
      <c r="BV179" s="274"/>
      <c r="BW179" s="274"/>
      <c r="BX179" s="274"/>
      <c r="BY179" s="274"/>
      <c r="BZ179" s="274"/>
      <c r="CA179" s="274"/>
      <c r="CB179" s="274"/>
      <c r="CC179" s="273"/>
    </row>
    <row r="180" spans="1:81">
      <c r="B180" s="182" t="s">
        <v>337</v>
      </c>
      <c r="C180" s="183" t="s">
        <v>338</v>
      </c>
      <c r="D180" s="186"/>
      <c r="E180" s="281"/>
      <c r="F180" s="230"/>
      <c r="G180" s="356"/>
      <c r="H180" s="120"/>
      <c r="I180" s="13"/>
      <c r="J180" s="272"/>
      <c r="K180" s="274"/>
      <c r="L180" s="274"/>
      <c r="M180" s="274"/>
      <c r="N180" s="274"/>
      <c r="O180" s="274"/>
      <c r="P180" s="274"/>
      <c r="Q180" s="274"/>
      <c r="R180" s="274"/>
      <c r="S180" s="274"/>
      <c r="T180" s="274"/>
      <c r="U180" s="273"/>
      <c r="V180" s="272"/>
      <c r="W180" s="274"/>
      <c r="X180" s="274"/>
      <c r="Y180" s="274"/>
      <c r="Z180" s="274"/>
      <c r="AA180" s="274"/>
      <c r="AB180" s="274"/>
      <c r="AC180" s="274"/>
      <c r="AD180" s="274"/>
      <c r="AE180" s="274"/>
      <c r="AF180" s="274"/>
      <c r="AG180" s="273"/>
      <c r="AH180" s="275"/>
      <c r="AI180" s="274"/>
      <c r="AJ180" s="274"/>
      <c r="AK180" s="274"/>
      <c r="AL180" s="274"/>
      <c r="AM180" s="274"/>
      <c r="AN180" s="274"/>
      <c r="AO180" s="274"/>
      <c r="AP180" s="274"/>
      <c r="AQ180" s="274"/>
      <c r="AR180" s="274"/>
      <c r="AS180" s="273"/>
      <c r="AT180" s="275"/>
      <c r="AU180" s="274"/>
      <c r="AV180" s="274"/>
      <c r="AW180" s="274"/>
      <c r="AX180" s="274"/>
      <c r="AY180" s="274"/>
      <c r="AZ180" s="274"/>
      <c r="BA180" s="274"/>
      <c r="BB180" s="274"/>
      <c r="BC180" s="274"/>
      <c r="BD180" s="274"/>
      <c r="BE180" s="273"/>
      <c r="BF180" s="275"/>
      <c r="BG180" s="274"/>
      <c r="BH180" s="274"/>
      <c r="BI180" s="274"/>
      <c r="BJ180" s="274"/>
      <c r="BK180" s="274"/>
      <c r="BL180" s="274"/>
      <c r="BM180" s="274"/>
      <c r="BN180" s="274"/>
      <c r="BO180" s="274"/>
      <c r="BP180" s="274"/>
      <c r="BQ180" s="273"/>
      <c r="BR180" s="275"/>
      <c r="BS180" s="274"/>
      <c r="BT180" s="274"/>
      <c r="BU180" s="274"/>
      <c r="BV180" s="274"/>
      <c r="BW180" s="274"/>
      <c r="BX180" s="274"/>
      <c r="BY180" s="274"/>
      <c r="BZ180" s="274"/>
      <c r="CA180" s="274"/>
      <c r="CB180" s="274"/>
      <c r="CC180" s="273"/>
    </row>
    <row r="181" spans="1:81">
      <c r="A181" s="214" t="s">
        <v>395</v>
      </c>
      <c r="B181" s="182" t="s">
        <v>339</v>
      </c>
      <c r="C181" s="183" t="s">
        <v>340</v>
      </c>
      <c r="D181" s="186" t="s">
        <v>232</v>
      </c>
      <c r="E181" s="278">
        <v>2</v>
      </c>
      <c r="F181" s="306"/>
      <c r="G181" s="356">
        <f>+E181*F181</f>
        <v>0</v>
      </c>
      <c r="H181" s="282"/>
      <c r="I181" s="283"/>
      <c r="J181" s="272"/>
      <c r="K181" s="274"/>
      <c r="L181" s="274"/>
      <c r="M181" s="274"/>
      <c r="N181" s="274"/>
      <c r="O181" s="274"/>
      <c r="P181" s="274"/>
      <c r="Q181" s="274"/>
      <c r="R181" s="274"/>
      <c r="S181" s="274"/>
      <c r="T181" s="274"/>
      <c r="U181" s="273">
        <f>G181/6</f>
        <v>0</v>
      </c>
      <c r="V181" s="275"/>
      <c r="W181" s="274"/>
      <c r="X181" s="274"/>
      <c r="Y181" s="274"/>
      <c r="Z181" s="274"/>
      <c r="AA181" s="274"/>
      <c r="AB181" s="274"/>
      <c r="AC181" s="274"/>
      <c r="AD181" s="274"/>
      <c r="AE181" s="274"/>
      <c r="AF181" s="274"/>
      <c r="AG181" s="273">
        <f>G181/6</f>
        <v>0</v>
      </c>
      <c r="AH181" s="275"/>
      <c r="AI181" s="274"/>
      <c r="AJ181" s="274"/>
      <c r="AK181" s="274"/>
      <c r="AL181" s="274"/>
      <c r="AM181" s="274"/>
      <c r="AN181" s="274"/>
      <c r="AO181" s="274"/>
      <c r="AP181" s="274"/>
      <c r="AQ181" s="274"/>
      <c r="AR181" s="274"/>
      <c r="AS181" s="273">
        <f>G181/6</f>
        <v>0</v>
      </c>
      <c r="AT181" s="275"/>
      <c r="AU181" s="274"/>
      <c r="AV181" s="274"/>
      <c r="AW181" s="274"/>
      <c r="AX181" s="274"/>
      <c r="AY181" s="274"/>
      <c r="AZ181" s="274"/>
      <c r="BA181" s="274"/>
      <c r="BB181" s="274"/>
      <c r="BC181" s="274"/>
      <c r="BD181" s="274"/>
      <c r="BE181" s="273">
        <f>G181/6</f>
        <v>0</v>
      </c>
      <c r="BF181" s="275"/>
      <c r="BG181" s="274"/>
      <c r="BH181" s="274"/>
      <c r="BI181" s="274"/>
      <c r="BJ181" s="274"/>
      <c r="BK181" s="274"/>
      <c r="BL181" s="274"/>
      <c r="BM181" s="274"/>
      <c r="BN181" s="274"/>
      <c r="BO181" s="274"/>
      <c r="BP181" s="274"/>
      <c r="BQ181" s="273">
        <f>G181/6</f>
        <v>0</v>
      </c>
      <c r="BR181" s="275"/>
      <c r="BS181" s="274"/>
      <c r="BT181" s="274"/>
      <c r="BU181" s="274"/>
      <c r="BV181" s="274"/>
      <c r="BW181" s="274"/>
      <c r="BX181" s="274"/>
      <c r="BY181" s="274"/>
      <c r="BZ181" s="274"/>
      <c r="CA181" s="274"/>
      <c r="CB181" s="274"/>
      <c r="CC181" s="237">
        <f t="shared" ref="CC181:CC184" si="94">G181-SUM(H181:CB181)</f>
        <v>0</v>
      </c>
    </row>
    <row r="182" spans="1:81">
      <c r="A182" s="214" t="s">
        <v>395</v>
      </c>
      <c r="B182" s="182" t="s">
        <v>341</v>
      </c>
      <c r="C182" s="183" t="s">
        <v>342</v>
      </c>
      <c r="D182" s="186" t="s">
        <v>232</v>
      </c>
      <c r="E182" s="278">
        <v>1</v>
      </c>
      <c r="F182" s="306"/>
      <c r="G182" s="356">
        <f>+E182*F182</f>
        <v>0</v>
      </c>
      <c r="H182" s="282"/>
      <c r="I182" s="283"/>
      <c r="J182" s="272"/>
      <c r="K182" s="274"/>
      <c r="L182" s="274"/>
      <c r="M182" s="274"/>
      <c r="N182" s="274"/>
      <c r="O182" s="274"/>
      <c r="P182" s="274"/>
      <c r="Q182" s="274"/>
      <c r="R182" s="274"/>
      <c r="S182" s="274"/>
      <c r="T182" s="274"/>
      <c r="U182" s="273">
        <f>G182/6</f>
        <v>0</v>
      </c>
      <c r="V182" s="275"/>
      <c r="W182" s="274"/>
      <c r="X182" s="274"/>
      <c r="Y182" s="274"/>
      <c r="Z182" s="274"/>
      <c r="AA182" s="274"/>
      <c r="AB182" s="274"/>
      <c r="AC182" s="274"/>
      <c r="AD182" s="274"/>
      <c r="AE182" s="274"/>
      <c r="AF182" s="274"/>
      <c r="AG182" s="273">
        <f>G182/6</f>
        <v>0</v>
      </c>
      <c r="AH182" s="275"/>
      <c r="AI182" s="274"/>
      <c r="AJ182" s="274"/>
      <c r="AK182" s="274"/>
      <c r="AL182" s="274"/>
      <c r="AM182" s="274"/>
      <c r="AN182" s="274"/>
      <c r="AO182" s="274"/>
      <c r="AP182" s="274"/>
      <c r="AQ182" s="274"/>
      <c r="AR182" s="274"/>
      <c r="AS182" s="273">
        <f>G182/6</f>
        <v>0</v>
      </c>
      <c r="AT182" s="275"/>
      <c r="AU182" s="274"/>
      <c r="AV182" s="274"/>
      <c r="AW182" s="274"/>
      <c r="AX182" s="274"/>
      <c r="AY182" s="274"/>
      <c r="AZ182" s="274"/>
      <c r="BA182" s="274"/>
      <c r="BB182" s="274"/>
      <c r="BC182" s="274"/>
      <c r="BD182" s="274"/>
      <c r="BE182" s="273">
        <f>G182/6</f>
        <v>0</v>
      </c>
      <c r="BF182" s="275"/>
      <c r="BG182" s="274"/>
      <c r="BH182" s="274"/>
      <c r="BI182" s="274"/>
      <c r="BJ182" s="274"/>
      <c r="BK182" s="274"/>
      <c r="BL182" s="274"/>
      <c r="BM182" s="274"/>
      <c r="BN182" s="274"/>
      <c r="BO182" s="274"/>
      <c r="BP182" s="274"/>
      <c r="BQ182" s="273">
        <f>G182/6</f>
        <v>0</v>
      </c>
      <c r="BR182" s="275"/>
      <c r="BS182" s="274"/>
      <c r="BT182" s="274"/>
      <c r="BU182" s="274"/>
      <c r="BV182" s="274"/>
      <c r="BW182" s="274"/>
      <c r="BX182" s="274"/>
      <c r="BY182" s="274"/>
      <c r="BZ182" s="274"/>
      <c r="CA182" s="274"/>
      <c r="CB182" s="274"/>
      <c r="CC182" s="237">
        <f t="shared" si="94"/>
        <v>0</v>
      </c>
    </row>
    <row r="183" spans="1:81">
      <c r="A183" s="214" t="s">
        <v>395</v>
      </c>
      <c r="B183" s="182" t="s">
        <v>343</v>
      </c>
      <c r="C183" s="183" t="s">
        <v>344</v>
      </c>
      <c r="D183" s="186" t="s">
        <v>232</v>
      </c>
      <c r="E183" s="278">
        <v>1</v>
      </c>
      <c r="F183" s="306"/>
      <c r="G183" s="356">
        <f>+E183*F183</f>
        <v>0</v>
      </c>
      <c r="H183" s="282"/>
      <c r="I183" s="283"/>
      <c r="J183" s="272"/>
      <c r="K183" s="274"/>
      <c r="L183" s="274"/>
      <c r="M183" s="274"/>
      <c r="N183" s="274"/>
      <c r="O183" s="274"/>
      <c r="P183" s="274"/>
      <c r="Q183" s="274"/>
      <c r="R183" s="274"/>
      <c r="S183" s="274"/>
      <c r="T183" s="274"/>
      <c r="U183" s="273">
        <f>G183/6</f>
        <v>0</v>
      </c>
      <c r="V183" s="275"/>
      <c r="W183" s="274"/>
      <c r="X183" s="274"/>
      <c r="Y183" s="274"/>
      <c r="Z183" s="274"/>
      <c r="AA183" s="274"/>
      <c r="AB183" s="274"/>
      <c r="AC183" s="274"/>
      <c r="AD183" s="274"/>
      <c r="AE183" s="274"/>
      <c r="AF183" s="274"/>
      <c r="AG183" s="273">
        <f>G183/6</f>
        <v>0</v>
      </c>
      <c r="AH183" s="275"/>
      <c r="AI183" s="274"/>
      <c r="AJ183" s="274"/>
      <c r="AK183" s="274"/>
      <c r="AL183" s="274"/>
      <c r="AM183" s="274"/>
      <c r="AN183" s="274"/>
      <c r="AO183" s="274"/>
      <c r="AP183" s="274"/>
      <c r="AQ183" s="274"/>
      <c r="AR183" s="274"/>
      <c r="AS183" s="273">
        <f>G183/6</f>
        <v>0</v>
      </c>
      <c r="AT183" s="275"/>
      <c r="AU183" s="274"/>
      <c r="AV183" s="274"/>
      <c r="AW183" s="274"/>
      <c r="AX183" s="274"/>
      <c r="AY183" s="274"/>
      <c r="AZ183" s="274"/>
      <c r="BA183" s="274"/>
      <c r="BB183" s="274"/>
      <c r="BC183" s="274"/>
      <c r="BD183" s="274"/>
      <c r="BE183" s="273">
        <f>G183/6</f>
        <v>0</v>
      </c>
      <c r="BF183" s="275"/>
      <c r="BG183" s="274"/>
      <c r="BH183" s="274"/>
      <c r="BI183" s="274"/>
      <c r="BJ183" s="274"/>
      <c r="BK183" s="274"/>
      <c r="BL183" s="274"/>
      <c r="BM183" s="274"/>
      <c r="BN183" s="274"/>
      <c r="BO183" s="274"/>
      <c r="BP183" s="274"/>
      <c r="BQ183" s="273">
        <f>G183/6</f>
        <v>0</v>
      </c>
      <c r="BR183" s="275"/>
      <c r="BS183" s="274"/>
      <c r="BT183" s="274"/>
      <c r="BU183" s="274"/>
      <c r="BV183" s="274"/>
      <c r="BW183" s="274"/>
      <c r="BX183" s="274"/>
      <c r="BY183" s="274"/>
      <c r="BZ183" s="274"/>
      <c r="CA183" s="274"/>
      <c r="CB183" s="274"/>
      <c r="CC183" s="237">
        <f t="shared" si="94"/>
        <v>0</v>
      </c>
    </row>
    <row r="184" spans="1:81">
      <c r="A184" s="15" t="s">
        <v>395</v>
      </c>
      <c r="B184" s="182" t="s">
        <v>345</v>
      </c>
      <c r="C184" s="183" t="s">
        <v>346</v>
      </c>
      <c r="D184" s="186" t="s">
        <v>232</v>
      </c>
      <c r="E184" s="278">
        <v>1</v>
      </c>
      <c r="F184" s="306"/>
      <c r="G184" s="356">
        <f>+E184*F184</f>
        <v>0</v>
      </c>
      <c r="H184" s="120"/>
      <c r="I184" s="13"/>
      <c r="J184" s="272"/>
      <c r="K184" s="274"/>
      <c r="L184" s="274"/>
      <c r="M184" s="274"/>
      <c r="N184" s="274"/>
      <c r="O184" s="274"/>
      <c r="P184" s="274"/>
      <c r="Q184" s="274"/>
      <c r="R184" s="274"/>
      <c r="S184" s="274"/>
      <c r="T184" s="274"/>
      <c r="U184" s="273">
        <f>G184/6</f>
        <v>0</v>
      </c>
      <c r="V184" s="275"/>
      <c r="W184" s="274"/>
      <c r="X184" s="274"/>
      <c r="Y184" s="274"/>
      <c r="Z184" s="274"/>
      <c r="AA184" s="274"/>
      <c r="AB184" s="274"/>
      <c r="AC184" s="274"/>
      <c r="AD184" s="274"/>
      <c r="AE184" s="274"/>
      <c r="AF184" s="274"/>
      <c r="AG184" s="273">
        <f>G184/6</f>
        <v>0</v>
      </c>
      <c r="AH184" s="275"/>
      <c r="AI184" s="274"/>
      <c r="AJ184" s="274"/>
      <c r="AK184" s="274"/>
      <c r="AL184" s="274"/>
      <c r="AM184" s="274"/>
      <c r="AN184" s="274"/>
      <c r="AO184" s="274"/>
      <c r="AP184" s="274"/>
      <c r="AQ184" s="274"/>
      <c r="AR184" s="274"/>
      <c r="AS184" s="273">
        <f>G184/6</f>
        <v>0</v>
      </c>
      <c r="AT184" s="275"/>
      <c r="AU184" s="274"/>
      <c r="AV184" s="274"/>
      <c r="AW184" s="274"/>
      <c r="AX184" s="274"/>
      <c r="AY184" s="274"/>
      <c r="AZ184" s="274"/>
      <c r="BA184" s="274"/>
      <c r="BB184" s="274"/>
      <c r="BC184" s="274"/>
      <c r="BD184" s="274"/>
      <c r="BE184" s="273">
        <f>G184/6</f>
        <v>0</v>
      </c>
      <c r="BF184" s="275"/>
      <c r="BG184" s="274"/>
      <c r="BH184" s="274"/>
      <c r="BI184" s="274"/>
      <c r="BJ184" s="274"/>
      <c r="BK184" s="274"/>
      <c r="BL184" s="274"/>
      <c r="BM184" s="274"/>
      <c r="BN184" s="274"/>
      <c r="BO184" s="274"/>
      <c r="BP184" s="274"/>
      <c r="BQ184" s="273">
        <f>G184/6</f>
        <v>0</v>
      </c>
      <c r="BR184" s="275"/>
      <c r="BS184" s="274"/>
      <c r="BT184" s="274"/>
      <c r="BU184" s="274"/>
      <c r="BV184" s="274"/>
      <c r="BW184" s="274"/>
      <c r="BX184" s="274"/>
      <c r="BY184" s="274"/>
      <c r="BZ184" s="274"/>
      <c r="CA184" s="274"/>
      <c r="CB184" s="274"/>
      <c r="CC184" s="237">
        <f t="shared" si="94"/>
        <v>0</v>
      </c>
    </row>
    <row r="185" spans="1:81">
      <c r="A185" s="17"/>
      <c r="B185" s="180" t="s">
        <v>347</v>
      </c>
      <c r="C185" s="181" t="s">
        <v>348</v>
      </c>
      <c r="D185" s="202" t="s">
        <v>53</v>
      </c>
      <c r="E185" s="287">
        <v>0</v>
      </c>
      <c r="F185" s="250"/>
      <c r="G185" s="353">
        <f>+SUM(H185:CC185)</f>
        <v>0</v>
      </c>
      <c r="H185" s="120"/>
      <c r="I185" s="13"/>
      <c r="J185" s="288"/>
      <c r="K185" s="289"/>
      <c r="L185" s="289"/>
      <c r="M185" s="289"/>
      <c r="N185" s="289"/>
      <c r="O185" s="289"/>
      <c r="P185" s="289"/>
      <c r="Q185" s="289"/>
      <c r="R185" s="289"/>
      <c r="S185" s="289"/>
      <c r="T185" s="289"/>
      <c r="U185" s="290"/>
      <c r="V185" s="288"/>
      <c r="W185" s="289"/>
      <c r="X185" s="289"/>
      <c r="Y185" s="289"/>
      <c r="Z185" s="289"/>
      <c r="AA185" s="289"/>
      <c r="AB185" s="289"/>
      <c r="AC185" s="289"/>
      <c r="AD185" s="289"/>
      <c r="AE185" s="289"/>
      <c r="AF185" s="289"/>
      <c r="AG185" s="290"/>
      <c r="AH185" s="291"/>
      <c r="AI185" s="289"/>
      <c r="AJ185" s="289"/>
      <c r="AK185" s="289"/>
      <c r="AL185" s="289"/>
      <c r="AM185" s="289"/>
      <c r="AN185" s="289"/>
      <c r="AO185" s="289"/>
      <c r="AP185" s="289"/>
      <c r="AQ185" s="289"/>
      <c r="AR185" s="289"/>
      <c r="AS185" s="290"/>
      <c r="AT185" s="291"/>
      <c r="AU185" s="289"/>
      <c r="AV185" s="289"/>
      <c r="AW185" s="289"/>
      <c r="AX185" s="289"/>
      <c r="AY185" s="289"/>
      <c r="AZ185" s="289"/>
      <c r="BA185" s="289"/>
      <c r="BB185" s="289"/>
      <c r="BC185" s="289"/>
      <c r="BD185" s="289"/>
      <c r="BE185" s="290"/>
      <c r="BF185" s="291"/>
      <c r="BG185" s="289"/>
      <c r="BH185" s="289"/>
      <c r="BI185" s="289"/>
      <c r="BJ185" s="289"/>
      <c r="BK185" s="289"/>
      <c r="BL185" s="289"/>
      <c r="BM185" s="289"/>
      <c r="BN185" s="289"/>
      <c r="BO185" s="289"/>
      <c r="BP185" s="289"/>
      <c r="BQ185" s="290"/>
      <c r="BR185" s="291"/>
      <c r="BS185" s="289"/>
      <c r="BT185" s="289"/>
      <c r="BU185" s="289"/>
      <c r="BV185" s="289"/>
      <c r="BW185" s="289"/>
      <c r="BX185" s="289"/>
      <c r="BY185" s="289"/>
      <c r="BZ185" s="289"/>
      <c r="CA185" s="289"/>
      <c r="CB185" s="289"/>
      <c r="CC185" s="13"/>
    </row>
    <row r="186" spans="1:81">
      <c r="A186" s="17"/>
      <c r="B186" s="61" t="s">
        <v>349</v>
      </c>
      <c r="C186" s="66" t="s">
        <v>350</v>
      </c>
      <c r="D186" s="72"/>
      <c r="E186" s="72"/>
      <c r="F186" s="250"/>
      <c r="G186" s="358"/>
      <c r="H186" s="272"/>
      <c r="I186" s="273"/>
      <c r="J186" s="272"/>
      <c r="K186" s="274"/>
      <c r="L186" s="274"/>
      <c r="M186" s="274"/>
      <c r="N186" s="274"/>
      <c r="O186" s="274"/>
      <c r="P186" s="274"/>
      <c r="Q186" s="274"/>
      <c r="R186" s="274"/>
      <c r="S186" s="274"/>
      <c r="T186" s="274"/>
      <c r="U186" s="273"/>
      <c r="V186" s="272"/>
      <c r="W186" s="274"/>
      <c r="X186" s="274"/>
      <c r="Y186" s="274"/>
      <c r="Z186" s="274"/>
      <c r="AA186" s="274"/>
      <c r="AB186" s="274"/>
      <c r="AC186" s="274"/>
      <c r="AD186" s="274"/>
      <c r="AE186" s="274"/>
      <c r="AF186" s="274"/>
      <c r="AG186" s="273"/>
      <c r="AH186" s="275"/>
      <c r="AI186" s="274"/>
      <c r="AJ186" s="274"/>
      <c r="AK186" s="274"/>
      <c r="AL186" s="274"/>
      <c r="AM186" s="274"/>
      <c r="AN186" s="274"/>
      <c r="AO186" s="274"/>
      <c r="AP186" s="274"/>
      <c r="AQ186" s="274"/>
      <c r="AR186" s="274"/>
      <c r="AS186" s="273"/>
      <c r="AT186" s="275"/>
      <c r="AU186" s="274"/>
      <c r="AV186" s="274"/>
      <c r="AW186" s="274"/>
      <c r="AX186" s="274"/>
      <c r="AY186" s="274"/>
      <c r="AZ186" s="274"/>
      <c r="BA186" s="274"/>
      <c r="BB186" s="274"/>
      <c r="BC186" s="274"/>
      <c r="BD186" s="274"/>
      <c r="BE186" s="273"/>
      <c r="BF186" s="275"/>
      <c r="BG186" s="274"/>
      <c r="BH186" s="274"/>
      <c r="BI186" s="274"/>
      <c r="BJ186" s="274"/>
      <c r="BK186" s="274"/>
      <c r="BL186" s="274"/>
      <c r="BM186" s="274"/>
      <c r="BN186" s="274"/>
      <c r="BO186" s="274"/>
      <c r="BP186" s="274"/>
      <c r="BQ186" s="273"/>
      <c r="BR186" s="275"/>
      <c r="BS186" s="274"/>
      <c r="BT186" s="274"/>
      <c r="BU186" s="274"/>
      <c r="BV186" s="274"/>
      <c r="BW186" s="274"/>
      <c r="BX186" s="274"/>
      <c r="BY186" s="274"/>
      <c r="BZ186" s="274"/>
      <c r="CA186" s="274"/>
      <c r="CB186" s="274"/>
      <c r="CC186" s="273"/>
    </row>
    <row r="187" spans="1:81" ht="30">
      <c r="A187" s="17"/>
      <c r="B187" s="61" t="s">
        <v>351</v>
      </c>
      <c r="C187" s="66" t="s">
        <v>352</v>
      </c>
      <c r="D187" s="72" t="s">
        <v>53</v>
      </c>
      <c r="E187" s="72">
        <v>72</v>
      </c>
      <c r="F187" s="250"/>
      <c r="G187" s="356">
        <f>+SUM(H187:CC187)</f>
        <v>0</v>
      </c>
      <c r="H187" s="272"/>
      <c r="I187" s="273"/>
      <c r="J187" s="299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1"/>
      <c r="V187" s="302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  <c r="AG187" s="301"/>
      <c r="AH187" s="302"/>
      <c r="AI187" s="300"/>
      <c r="AJ187" s="300"/>
      <c r="AK187" s="300"/>
      <c r="AL187" s="300"/>
      <c r="AM187" s="300"/>
      <c r="AN187" s="300"/>
      <c r="AO187" s="300"/>
      <c r="AP187" s="300"/>
      <c r="AQ187" s="300"/>
      <c r="AR187" s="300"/>
      <c r="AS187" s="301"/>
      <c r="AT187" s="302"/>
      <c r="AU187" s="300"/>
      <c r="AV187" s="300"/>
      <c r="AW187" s="300"/>
      <c r="AX187" s="300"/>
      <c r="AY187" s="300"/>
      <c r="AZ187" s="300"/>
      <c r="BA187" s="300"/>
      <c r="BB187" s="300"/>
      <c r="BC187" s="300"/>
      <c r="BD187" s="300"/>
      <c r="BE187" s="301"/>
      <c r="BF187" s="302"/>
      <c r="BG187" s="300"/>
      <c r="BH187" s="300"/>
      <c r="BI187" s="300"/>
      <c r="BJ187" s="300"/>
      <c r="BK187" s="300"/>
      <c r="BL187" s="300"/>
      <c r="BM187" s="300"/>
      <c r="BN187" s="300"/>
      <c r="BO187" s="300"/>
      <c r="BP187" s="300"/>
      <c r="BQ187" s="301"/>
      <c r="BR187" s="302"/>
      <c r="BS187" s="300"/>
      <c r="BT187" s="300"/>
      <c r="BU187" s="300"/>
      <c r="BV187" s="300"/>
      <c r="BW187" s="300"/>
      <c r="BX187" s="300"/>
      <c r="BY187" s="300"/>
      <c r="BZ187" s="300"/>
      <c r="CA187" s="300"/>
      <c r="CB187" s="300"/>
      <c r="CC187" s="301"/>
    </row>
    <row r="188" spans="1:81">
      <c r="B188" s="180" t="s">
        <v>353</v>
      </c>
      <c r="C188" s="181" t="s">
        <v>399</v>
      </c>
      <c r="D188" s="202" t="s">
        <v>355</v>
      </c>
      <c r="E188" s="287">
        <v>0</v>
      </c>
      <c r="F188" s="250"/>
      <c r="G188" s="353">
        <f>+SUM(H188:CC188)</f>
        <v>0</v>
      </c>
      <c r="H188" s="120"/>
      <c r="I188" s="13"/>
      <c r="J188" s="288"/>
      <c r="K188" s="289"/>
      <c r="L188" s="289"/>
      <c r="M188" s="289"/>
      <c r="N188" s="289"/>
      <c r="O188" s="289"/>
      <c r="P188" s="289"/>
      <c r="Q188" s="289"/>
      <c r="R188" s="289"/>
      <c r="S188" s="289"/>
      <c r="T188" s="289"/>
      <c r="U188" s="290"/>
      <c r="V188" s="288"/>
      <c r="W188" s="289"/>
      <c r="X188" s="289"/>
      <c r="Y188" s="289"/>
      <c r="Z188" s="289"/>
      <c r="AA188" s="289"/>
      <c r="AB188" s="289"/>
      <c r="AC188" s="289"/>
      <c r="AD188" s="289"/>
      <c r="AE188" s="289"/>
      <c r="AF188" s="289"/>
      <c r="AG188" s="290"/>
      <c r="AH188" s="291"/>
      <c r="AI188" s="289"/>
      <c r="AJ188" s="289"/>
      <c r="AK188" s="289"/>
      <c r="AL188" s="289"/>
      <c r="AM188" s="289"/>
      <c r="AN188" s="289"/>
      <c r="AO188" s="289"/>
      <c r="AP188" s="289"/>
      <c r="AQ188" s="289"/>
      <c r="AR188" s="289"/>
      <c r="AS188" s="290"/>
      <c r="AT188" s="291"/>
      <c r="AU188" s="289"/>
      <c r="AV188" s="289"/>
      <c r="AW188" s="289"/>
      <c r="AX188" s="289"/>
      <c r="AY188" s="289"/>
      <c r="AZ188" s="289"/>
      <c r="BA188" s="289"/>
      <c r="BB188" s="289"/>
      <c r="BC188" s="289"/>
      <c r="BD188" s="289"/>
      <c r="BE188" s="290"/>
      <c r="BF188" s="291"/>
      <c r="BG188" s="289"/>
      <c r="BH188" s="289"/>
      <c r="BI188" s="289"/>
      <c r="BJ188" s="289"/>
      <c r="BK188" s="289"/>
      <c r="BL188" s="289"/>
      <c r="BM188" s="289"/>
      <c r="BN188" s="289"/>
      <c r="BO188" s="289"/>
      <c r="BP188" s="289"/>
      <c r="BQ188" s="290"/>
      <c r="BR188" s="291"/>
      <c r="BS188" s="289"/>
      <c r="BT188" s="289"/>
      <c r="BU188" s="289"/>
      <c r="BV188" s="289"/>
      <c r="BW188" s="289"/>
      <c r="BX188" s="289"/>
      <c r="BY188" s="289"/>
      <c r="BZ188" s="289"/>
      <c r="CA188" s="289"/>
      <c r="CB188" s="289"/>
      <c r="CC188" s="13"/>
    </row>
    <row r="189" spans="1:81">
      <c r="B189" s="180" t="s">
        <v>356</v>
      </c>
      <c r="C189" s="181" t="s">
        <v>357</v>
      </c>
      <c r="D189" s="202" t="s">
        <v>355</v>
      </c>
      <c r="E189" s="287">
        <v>0</v>
      </c>
      <c r="F189" s="250"/>
      <c r="G189" s="353">
        <f>+SUM(H189:CC189)</f>
        <v>0</v>
      </c>
      <c r="H189" s="120"/>
      <c r="I189" s="13"/>
      <c r="J189" s="288"/>
      <c r="K189" s="289"/>
      <c r="L189" s="289"/>
      <c r="M189" s="289"/>
      <c r="N189" s="289"/>
      <c r="O189" s="289"/>
      <c r="P189" s="289"/>
      <c r="Q189" s="289"/>
      <c r="R189" s="289"/>
      <c r="S189" s="289"/>
      <c r="T189" s="289"/>
      <c r="U189" s="290"/>
      <c r="V189" s="288"/>
      <c r="W189" s="289"/>
      <c r="X189" s="289"/>
      <c r="Y189" s="289"/>
      <c r="Z189" s="289"/>
      <c r="AA189" s="289"/>
      <c r="AB189" s="289"/>
      <c r="AC189" s="289"/>
      <c r="AD189" s="289"/>
      <c r="AE189" s="289"/>
      <c r="AF189" s="289"/>
      <c r="AG189" s="290"/>
      <c r="AH189" s="291"/>
      <c r="AI189" s="289"/>
      <c r="AJ189" s="289"/>
      <c r="AK189" s="289"/>
      <c r="AL189" s="289"/>
      <c r="AM189" s="289"/>
      <c r="AN189" s="289"/>
      <c r="AO189" s="289"/>
      <c r="AP189" s="289"/>
      <c r="AQ189" s="289"/>
      <c r="AR189" s="289"/>
      <c r="AS189" s="290"/>
      <c r="AT189" s="291"/>
      <c r="AU189" s="289"/>
      <c r="AV189" s="289"/>
      <c r="AW189" s="289"/>
      <c r="AX189" s="289"/>
      <c r="AY189" s="289"/>
      <c r="AZ189" s="289"/>
      <c r="BA189" s="289"/>
      <c r="BB189" s="289"/>
      <c r="BC189" s="289"/>
      <c r="BD189" s="289"/>
      <c r="BE189" s="290"/>
      <c r="BF189" s="291"/>
      <c r="BG189" s="289"/>
      <c r="BH189" s="289"/>
      <c r="BI189" s="289"/>
      <c r="BJ189" s="289"/>
      <c r="BK189" s="289"/>
      <c r="BL189" s="289"/>
      <c r="BM189" s="289"/>
      <c r="BN189" s="289"/>
      <c r="BO189" s="289"/>
      <c r="BP189" s="289"/>
      <c r="BQ189" s="290"/>
      <c r="BR189" s="291"/>
      <c r="BS189" s="289"/>
      <c r="BT189" s="289"/>
      <c r="BU189" s="289"/>
      <c r="BV189" s="289"/>
      <c r="BW189" s="289"/>
      <c r="BX189" s="289"/>
      <c r="BY189" s="289"/>
      <c r="BZ189" s="289"/>
      <c r="CA189" s="289"/>
      <c r="CB189" s="289"/>
      <c r="CC189" s="13"/>
    </row>
    <row r="190" spans="1:81">
      <c r="B190" s="180" t="s">
        <v>358</v>
      </c>
      <c r="C190" s="181" t="s">
        <v>359</v>
      </c>
      <c r="D190" s="202"/>
      <c r="E190" s="287"/>
      <c r="F190" s="250"/>
      <c r="G190" s="353"/>
      <c r="H190" s="120"/>
      <c r="I190" s="13"/>
      <c r="J190" s="288"/>
      <c r="K190" s="289"/>
      <c r="L190" s="289"/>
      <c r="M190" s="289"/>
      <c r="N190" s="289"/>
      <c r="O190" s="289"/>
      <c r="P190" s="289"/>
      <c r="Q190" s="289"/>
      <c r="R190" s="289"/>
      <c r="S190" s="289"/>
      <c r="T190" s="289"/>
      <c r="U190" s="290"/>
      <c r="V190" s="288"/>
      <c r="W190" s="289"/>
      <c r="X190" s="289"/>
      <c r="Y190" s="289"/>
      <c r="Z190" s="289"/>
      <c r="AA190" s="289"/>
      <c r="AB190" s="289"/>
      <c r="AC190" s="289"/>
      <c r="AD190" s="289"/>
      <c r="AE190" s="289"/>
      <c r="AF190" s="289"/>
      <c r="AG190" s="290"/>
      <c r="AH190" s="291"/>
      <c r="AI190" s="289"/>
      <c r="AJ190" s="289"/>
      <c r="AK190" s="289"/>
      <c r="AL190" s="289"/>
      <c r="AM190" s="289"/>
      <c r="AN190" s="289"/>
      <c r="AO190" s="289"/>
      <c r="AP190" s="289"/>
      <c r="AQ190" s="289"/>
      <c r="AR190" s="289"/>
      <c r="AS190" s="290"/>
      <c r="AT190" s="291"/>
      <c r="AU190" s="289"/>
      <c r="AV190" s="289"/>
      <c r="AW190" s="289"/>
      <c r="AX190" s="289"/>
      <c r="AY190" s="289"/>
      <c r="AZ190" s="289"/>
      <c r="BA190" s="289"/>
      <c r="BB190" s="289"/>
      <c r="BC190" s="289"/>
      <c r="BD190" s="289"/>
      <c r="BE190" s="290"/>
      <c r="BF190" s="291"/>
      <c r="BG190" s="289"/>
      <c r="BH190" s="289"/>
      <c r="BI190" s="289"/>
      <c r="BJ190" s="289"/>
      <c r="BK190" s="289"/>
      <c r="BL190" s="289"/>
      <c r="BM190" s="289"/>
      <c r="BN190" s="289"/>
      <c r="BO190" s="289"/>
      <c r="BP190" s="289"/>
      <c r="BQ190" s="290"/>
      <c r="BR190" s="291"/>
      <c r="BS190" s="289"/>
      <c r="BT190" s="289"/>
      <c r="BU190" s="289"/>
      <c r="BV190" s="289"/>
      <c r="BW190" s="289"/>
      <c r="BX190" s="289"/>
      <c r="BY190" s="289"/>
      <c r="BZ190" s="289"/>
      <c r="CA190" s="289"/>
      <c r="CB190" s="289"/>
      <c r="CC190" s="13"/>
    </row>
    <row r="191" spans="1:81" ht="30">
      <c r="B191" s="180" t="s">
        <v>360</v>
      </c>
      <c r="C191" s="181" t="s">
        <v>361</v>
      </c>
      <c r="D191" s="202" t="s">
        <v>156</v>
      </c>
      <c r="E191" s="287">
        <v>0</v>
      </c>
      <c r="F191" s="250"/>
      <c r="G191" s="353">
        <f>+E191*F191</f>
        <v>0</v>
      </c>
      <c r="H191" s="120"/>
      <c r="I191" s="13"/>
      <c r="J191" s="288"/>
      <c r="K191" s="289"/>
      <c r="L191" s="289"/>
      <c r="M191" s="289"/>
      <c r="N191" s="289"/>
      <c r="O191" s="289"/>
      <c r="P191" s="289"/>
      <c r="Q191" s="289"/>
      <c r="R191" s="289"/>
      <c r="S191" s="289"/>
      <c r="T191" s="289"/>
      <c r="U191" s="290"/>
      <c r="V191" s="288"/>
      <c r="W191" s="289"/>
      <c r="X191" s="289"/>
      <c r="Y191" s="289"/>
      <c r="Z191" s="289"/>
      <c r="AA191" s="289"/>
      <c r="AB191" s="289"/>
      <c r="AC191" s="289"/>
      <c r="AD191" s="289"/>
      <c r="AE191" s="289"/>
      <c r="AF191" s="289"/>
      <c r="AG191" s="290"/>
      <c r="AH191" s="291"/>
      <c r="AI191" s="289"/>
      <c r="AJ191" s="289"/>
      <c r="AK191" s="289"/>
      <c r="AL191" s="289"/>
      <c r="AM191" s="289"/>
      <c r="AN191" s="289"/>
      <c r="AO191" s="289"/>
      <c r="AP191" s="289"/>
      <c r="AQ191" s="289"/>
      <c r="AR191" s="289"/>
      <c r="AS191" s="290"/>
      <c r="AT191" s="291"/>
      <c r="AU191" s="289"/>
      <c r="AV191" s="289"/>
      <c r="AW191" s="289"/>
      <c r="AX191" s="289"/>
      <c r="AY191" s="289"/>
      <c r="AZ191" s="289"/>
      <c r="BA191" s="289"/>
      <c r="BB191" s="289"/>
      <c r="BC191" s="289"/>
      <c r="BD191" s="289"/>
      <c r="BE191" s="290"/>
      <c r="BF191" s="291"/>
      <c r="BG191" s="289"/>
      <c r="BH191" s="289"/>
      <c r="BI191" s="289"/>
      <c r="BJ191" s="289"/>
      <c r="BK191" s="289"/>
      <c r="BL191" s="289"/>
      <c r="BM191" s="289"/>
      <c r="BN191" s="289"/>
      <c r="BO191" s="289"/>
      <c r="BP191" s="289"/>
      <c r="BQ191" s="290"/>
      <c r="BR191" s="291"/>
      <c r="BS191" s="289"/>
      <c r="BT191" s="289"/>
      <c r="BU191" s="289"/>
      <c r="BV191" s="289"/>
      <c r="BW191" s="289"/>
      <c r="BX191" s="289"/>
      <c r="BY191" s="289"/>
      <c r="BZ191" s="289"/>
      <c r="CA191" s="289"/>
      <c r="CB191" s="289"/>
      <c r="CC191" s="13"/>
    </row>
    <row r="192" spans="1:81">
      <c r="B192" s="180" t="s">
        <v>362</v>
      </c>
      <c r="C192" s="181" t="str">
        <f>"Handling costs and profit in respect of payment associated with subitem D10.05(a). ("&amp; TEXT(F192,"###%") &amp; ")"</f>
        <v>Handling costs and profit in respect of payment associated with subitem D10.05(a). (%)</v>
      </c>
      <c r="D192" s="202" t="s">
        <v>158</v>
      </c>
      <c r="E192" s="287">
        <v>0</v>
      </c>
      <c r="F192" s="250"/>
      <c r="G192" s="353">
        <f>+E192*F192</f>
        <v>0</v>
      </c>
      <c r="H192" s="120"/>
      <c r="I192" s="13"/>
      <c r="J192" s="288"/>
      <c r="K192" s="289"/>
      <c r="L192" s="289"/>
      <c r="M192" s="289"/>
      <c r="N192" s="289"/>
      <c r="O192" s="289"/>
      <c r="P192" s="289"/>
      <c r="Q192" s="289"/>
      <c r="R192" s="289"/>
      <c r="S192" s="289"/>
      <c r="T192" s="289"/>
      <c r="U192" s="290"/>
      <c r="V192" s="288"/>
      <c r="W192" s="289"/>
      <c r="X192" s="289"/>
      <c r="Y192" s="289"/>
      <c r="Z192" s="289"/>
      <c r="AA192" s="289"/>
      <c r="AB192" s="289"/>
      <c r="AC192" s="289"/>
      <c r="AD192" s="289"/>
      <c r="AE192" s="289"/>
      <c r="AF192" s="289"/>
      <c r="AG192" s="290"/>
      <c r="AH192" s="291"/>
      <c r="AI192" s="289"/>
      <c r="AJ192" s="289"/>
      <c r="AK192" s="289"/>
      <c r="AL192" s="289"/>
      <c r="AM192" s="289"/>
      <c r="AN192" s="289"/>
      <c r="AO192" s="289"/>
      <c r="AP192" s="289"/>
      <c r="AQ192" s="289"/>
      <c r="AR192" s="289"/>
      <c r="AS192" s="290"/>
      <c r="AT192" s="291"/>
      <c r="AU192" s="289"/>
      <c r="AV192" s="289"/>
      <c r="AW192" s="289"/>
      <c r="AX192" s="289"/>
      <c r="AY192" s="289"/>
      <c r="AZ192" s="289"/>
      <c r="BA192" s="289"/>
      <c r="BB192" s="289"/>
      <c r="BC192" s="289"/>
      <c r="BD192" s="289"/>
      <c r="BE192" s="290"/>
      <c r="BF192" s="291"/>
      <c r="BG192" s="289"/>
      <c r="BH192" s="289"/>
      <c r="BI192" s="289"/>
      <c r="BJ192" s="289"/>
      <c r="BK192" s="289"/>
      <c r="BL192" s="289"/>
      <c r="BM192" s="289"/>
      <c r="BN192" s="289"/>
      <c r="BO192" s="289"/>
      <c r="BP192" s="289"/>
      <c r="BQ192" s="290"/>
      <c r="BR192" s="291"/>
      <c r="BS192" s="289"/>
      <c r="BT192" s="289"/>
      <c r="BU192" s="289"/>
      <c r="BV192" s="289"/>
      <c r="BW192" s="289"/>
      <c r="BX192" s="289"/>
      <c r="BY192" s="289"/>
      <c r="BZ192" s="289"/>
      <c r="CA192" s="289"/>
      <c r="CB192" s="289"/>
      <c r="CC192" s="13"/>
    </row>
    <row r="193" spans="1:81">
      <c r="A193" s="15" t="s">
        <v>395</v>
      </c>
      <c r="B193" s="180" t="s">
        <v>364</v>
      </c>
      <c r="C193" s="181" t="s">
        <v>365</v>
      </c>
      <c r="D193" s="202" t="s">
        <v>128</v>
      </c>
      <c r="E193" s="287">
        <v>0</v>
      </c>
      <c r="F193" s="250"/>
      <c r="G193" s="353">
        <f>+E193*F193</f>
        <v>0</v>
      </c>
      <c r="H193" s="120"/>
      <c r="I193" s="13"/>
      <c r="J193" s="288"/>
      <c r="K193" s="289"/>
      <c r="L193" s="289"/>
      <c r="M193" s="289"/>
      <c r="N193" s="289"/>
      <c r="O193" s="289"/>
      <c r="P193" s="289"/>
      <c r="Q193" s="289"/>
      <c r="R193" s="289"/>
      <c r="S193" s="289"/>
      <c r="T193" s="289"/>
      <c r="U193" s="290"/>
      <c r="V193" s="288"/>
      <c r="W193" s="289"/>
      <c r="X193" s="289"/>
      <c r="Y193" s="289"/>
      <c r="Z193" s="289"/>
      <c r="AA193" s="289"/>
      <c r="AB193" s="289"/>
      <c r="AC193" s="289"/>
      <c r="AD193" s="289"/>
      <c r="AE193" s="289"/>
      <c r="AF193" s="289"/>
      <c r="AG193" s="290"/>
      <c r="AH193" s="291"/>
      <c r="AI193" s="289"/>
      <c r="AJ193" s="289"/>
      <c r="AK193" s="289"/>
      <c r="AL193" s="289"/>
      <c r="AM193" s="289"/>
      <c r="AN193" s="289"/>
      <c r="AO193" s="289"/>
      <c r="AP193" s="289"/>
      <c r="AQ193" s="289"/>
      <c r="AR193" s="289"/>
      <c r="AS193" s="290"/>
      <c r="AT193" s="291"/>
      <c r="AU193" s="289"/>
      <c r="AV193" s="289"/>
      <c r="AW193" s="289"/>
      <c r="AX193" s="289"/>
      <c r="AY193" s="289"/>
      <c r="AZ193" s="289"/>
      <c r="BA193" s="289"/>
      <c r="BB193" s="289"/>
      <c r="BC193" s="289"/>
      <c r="BD193" s="289"/>
      <c r="BE193" s="290"/>
      <c r="BF193" s="291"/>
      <c r="BG193" s="289"/>
      <c r="BH193" s="289"/>
      <c r="BI193" s="289"/>
      <c r="BJ193" s="289"/>
      <c r="BK193" s="289"/>
      <c r="BL193" s="289"/>
      <c r="BM193" s="289"/>
      <c r="BN193" s="289"/>
      <c r="BO193" s="289"/>
      <c r="BP193" s="289"/>
      <c r="BQ193" s="290"/>
      <c r="BR193" s="291"/>
      <c r="BS193" s="289"/>
      <c r="BT193" s="289"/>
      <c r="BU193" s="289"/>
      <c r="BV193" s="289"/>
      <c r="BW193" s="289"/>
      <c r="BX193" s="289"/>
      <c r="BY193" s="289"/>
      <c r="BZ193" s="289"/>
      <c r="CA193" s="289"/>
      <c r="CB193" s="289"/>
      <c r="CC193" s="13"/>
    </row>
    <row r="194" spans="1:81">
      <c r="A194" s="15" t="s">
        <v>395</v>
      </c>
      <c r="B194" s="180" t="s">
        <v>366</v>
      </c>
      <c r="C194" s="181" t="s">
        <v>367</v>
      </c>
      <c r="D194" s="202" t="s">
        <v>128</v>
      </c>
      <c r="E194" s="287">
        <v>0</v>
      </c>
      <c r="F194" s="250"/>
      <c r="G194" s="353">
        <f>+E194*F194</f>
        <v>0</v>
      </c>
      <c r="H194" s="120"/>
      <c r="I194" s="13"/>
      <c r="J194" s="288"/>
      <c r="K194" s="289"/>
      <c r="L194" s="289"/>
      <c r="M194" s="289"/>
      <c r="N194" s="289"/>
      <c r="O194" s="289"/>
      <c r="P194" s="289"/>
      <c r="Q194" s="289"/>
      <c r="R194" s="289"/>
      <c r="S194" s="289"/>
      <c r="T194" s="289"/>
      <c r="U194" s="290"/>
      <c r="V194" s="288"/>
      <c r="W194" s="289"/>
      <c r="X194" s="289"/>
      <c r="Y194" s="289"/>
      <c r="Z194" s="289"/>
      <c r="AA194" s="289"/>
      <c r="AB194" s="289"/>
      <c r="AC194" s="289"/>
      <c r="AD194" s="289"/>
      <c r="AE194" s="289"/>
      <c r="AF194" s="289"/>
      <c r="AG194" s="290"/>
      <c r="AH194" s="291"/>
      <c r="AI194" s="289"/>
      <c r="AJ194" s="289"/>
      <c r="AK194" s="289"/>
      <c r="AL194" s="289"/>
      <c r="AM194" s="289"/>
      <c r="AN194" s="289"/>
      <c r="AO194" s="289"/>
      <c r="AP194" s="289"/>
      <c r="AQ194" s="289"/>
      <c r="AR194" s="289"/>
      <c r="AS194" s="290"/>
      <c r="AT194" s="291"/>
      <c r="AU194" s="289"/>
      <c r="AV194" s="289"/>
      <c r="AW194" s="289"/>
      <c r="AX194" s="289"/>
      <c r="AY194" s="289"/>
      <c r="AZ194" s="289"/>
      <c r="BA194" s="289"/>
      <c r="BB194" s="289"/>
      <c r="BC194" s="289"/>
      <c r="BD194" s="289"/>
      <c r="BE194" s="290"/>
      <c r="BF194" s="291"/>
      <c r="BG194" s="289"/>
      <c r="BH194" s="289"/>
      <c r="BI194" s="289"/>
      <c r="BJ194" s="289"/>
      <c r="BK194" s="289"/>
      <c r="BL194" s="289"/>
      <c r="BM194" s="289"/>
      <c r="BN194" s="289"/>
      <c r="BO194" s="289"/>
      <c r="BP194" s="289"/>
      <c r="BQ194" s="290"/>
      <c r="BR194" s="291"/>
      <c r="BS194" s="289"/>
      <c r="BT194" s="289"/>
      <c r="BU194" s="289"/>
      <c r="BV194" s="289"/>
      <c r="BW194" s="289"/>
      <c r="BX194" s="289"/>
      <c r="BY194" s="289"/>
      <c r="BZ194" s="289"/>
      <c r="CA194" s="289"/>
      <c r="CB194" s="289"/>
      <c r="CC194" s="13"/>
    </row>
    <row r="195" spans="1:81">
      <c r="B195" s="182" t="s">
        <v>368</v>
      </c>
      <c r="C195" s="183" t="s">
        <v>369</v>
      </c>
      <c r="D195" s="186"/>
      <c r="E195" s="281"/>
      <c r="F195" s="284"/>
      <c r="G195" s="358"/>
      <c r="H195" s="120"/>
      <c r="I195" s="13"/>
      <c r="J195" s="272"/>
      <c r="K195" s="274"/>
      <c r="L195" s="274"/>
      <c r="M195" s="274"/>
      <c r="N195" s="274"/>
      <c r="O195" s="274"/>
      <c r="P195" s="274"/>
      <c r="Q195" s="274"/>
      <c r="R195" s="274"/>
      <c r="S195" s="274"/>
      <c r="T195" s="274"/>
      <c r="U195" s="273"/>
      <c r="V195" s="272"/>
      <c r="W195" s="274"/>
      <c r="X195" s="274"/>
      <c r="Y195" s="274"/>
      <c r="Z195" s="274"/>
      <c r="AA195" s="274"/>
      <c r="AB195" s="274"/>
      <c r="AC195" s="274"/>
      <c r="AD195" s="274"/>
      <c r="AE195" s="274"/>
      <c r="AF195" s="274"/>
      <c r="AG195" s="273"/>
      <c r="AH195" s="275"/>
      <c r="AI195" s="274"/>
      <c r="AJ195" s="274"/>
      <c r="AK195" s="274"/>
      <c r="AL195" s="274"/>
      <c r="AM195" s="274"/>
      <c r="AN195" s="274"/>
      <c r="AO195" s="274"/>
      <c r="AP195" s="274"/>
      <c r="AQ195" s="274"/>
      <c r="AR195" s="274"/>
      <c r="AS195" s="273"/>
      <c r="AT195" s="275"/>
      <c r="AU195" s="274"/>
      <c r="AV195" s="274"/>
      <c r="AW195" s="274"/>
      <c r="AX195" s="274"/>
      <c r="AY195" s="274"/>
      <c r="AZ195" s="274"/>
      <c r="BA195" s="274"/>
      <c r="BB195" s="274"/>
      <c r="BC195" s="274"/>
      <c r="BD195" s="274"/>
      <c r="BE195" s="273"/>
      <c r="BF195" s="275"/>
      <c r="BG195" s="274"/>
      <c r="BH195" s="274"/>
      <c r="BI195" s="274"/>
      <c r="BJ195" s="274"/>
      <c r="BK195" s="274"/>
      <c r="BL195" s="274"/>
      <c r="BM195" s="274"/>
      <c r="BN195" s="274"/>
      <c r="BO195" s="274"/>
      <c r="BP195" s="274"/>
      <c r="BQ195" s="273"/>
      <c r="BR195" s="275"/>
      <c r="BS195" s="274"/>
      <c r="BT195" s="274"/>
      <c r="BU195" s="274"/>
      <c r="BV195" s="274"/>
      <c r="BW195" s="274"/>
      <c r="BX195" s="274"/>
      <c r="BY195" s="274"/>
      <c r="BZ195" s="274"/>
      <c r="CA195" s="274"/>
      <c r="CB195" s="274"/>
      <c r="CC195" s="273"/>
    </row>
    <row r="196" spans="1:81">
      <c r="B196" s="182" t="s">
        <v>370</v>
      </c>
      <c r="C196" s="183" t="s">
        <v>371</v>
      </c>
      <c r="D196" s="186"/>
      <c r="E196" s="281"/>
      <c r="F196" s="284"/>
      <c r="G196" s="358"/>
      <c r="H196" s="120"/>
      <c r="I196" s="13"/>
      <c r="J196" s="272"/>
      <c r="K196" s="274"/>
      <c r="L196" s="274"/>
      <c r="M196" s="274"/>
      <c r="N196" s="274"/>
      <c r="O196" s="274"/>
      <c r="P196" s="274"/>
      <c r="Q196" s="274"/>
      <c r="R196" s="274"/>
      <c r="S196" s="274"/>
      <c r="T196" s="274"/>
      <c r="U196" s="273"/>
      <c r="V196" s="272"/>
      <c r="W196" s="274"/>
      <c r="X196" s="274"/>
      <c r="Y196" s="274"/>
      <c r="Z196" s="274"/>
      <c r="AA196" s="274"/>
      <c r="AB196" s="274"/>
      <c r="AC196" s="274"/>
      <c r="AD196" s="274"/>
      <c r="AE196" s="274"/>
      <c r="AF196" s="274"/>
      <c r="AG196" s="273"/>
      <c r="AH196" s="275"/>
      <c r="AI196" s="274"/>
      <c r="AJ196" s="274"/>
      <c r="AK196" s="274"/>
      <c r="AL196" s="274"/>
      <c r="AM196" s="274"/>
      <c r="AN196" s="274"/>
      <c r="AO196" s="274"/>
      <c r="AP196" s="274"/>
      <c r="AQ196" s="274"/>
      <c r="AR196" s="274"/>
      <c r="AS196" s="273"/>
      <c r="AT196" s="275"/>
      <c r="AU196" s="274"/>
      <c r="AV196" s="274"/>
      <c r="AW196" s="274"/>
      <c r="AX196" s="274"/>
      <c r="AY196" s="274"/>
      <c r="AZ196" s="274"/>
      <c r="BA196" s="274"/>
      <c r="BB196" s="274"/>
      <c r="BC196" s="274"/>
      <c r="BD196" s="274"/>
      <c r="BE196" s="273"/>
      <c r="BF196" s="275"/>
      <c r="BG196" s="274"/>
      <c r="BH196" s="274"/>
      <c r="BI196" s="274"/>
      <c r="BJ196" s="274"/>
      <c r="BK196" s="274"/>
      <c r="BL196" s="274"/>
      <c r="BM196" s="274"/>
      <c r="BN196" s="274"/>
      <c r="BO196" s="274"/>
      <c r="BP196" s="274"/>
      <c r="BQ196" s="273"/>
      <c r="BR196" s="275"/>
      <c r="BS196" s="274"/>
      <c r="BT196" s="274"/>
      <c r="BU196" s="274"/>
      <c r="BV196" s="274"/>
      <c r="BW196" s="274"/>
      <c r="BX196" s="274"/>
      <c r="BY196" s="274"/>
      <c r="BZ196" s="274"/>
      <c r="CA196" s="274"/>
      <c r="CB196" s="274"/>
      <c r="CC196" s="273"/>
    </row>
    <row r="197" spans="1:81">
      <c r="B197" s="193" t="s">
        <v>372</v>
      </c>
      <c r="C197" s="197" t="s">
        <v>373</v>
      </c>
      <c r="D197" s="196" t="s">
        <v>156</v>
      </c>
      <c r="E197" s="196">
        <v>0</v>
      </c>
      <c r="F197" s="252"/>
      <c r="G197" s="357">
        <f>+E197*F197</f>
        <v>0</v>
      </c>
      <c r="H197" s="120"/>
      <c r="I197" s="13"/>
      <c r="J197" s="288"/>
      <c r="K197" s="289"/>
      <c r="L197" s="289"/>
      <c r="M197" s="289"/>
      <c r="N197" s="289"/>
      <c r="O197" s="289"/>
      <c r="P197" s="289"/>
      <c r="Q197" s="289"/>
      <c r="R197" s="289"/>
      <c r="S197" s="289"/>
      <c r="T197" s="289"/>
      <c r="U197" s="290"/>
      <c r="V197" s="288"/>
      <c r="W197" s="289"/>
      <c r="X197" s="289"/>
      <c r="Y197" s="289"/>
      <c r="Z197" s="289"/>
      <c r="AA197" s="289"/>
      <c r="AB197" s="289"/>
      <c r="AC197" s="289"/>
      <c r="AD197" s="289"/>
      <c r="AE197" s="289"/>
      <c r="AF197" s="289"/>
      <c r="AG197" s="290"/>
      <c r="AH197" s="291"/>
      <c r="AI197" s="289"/>
      <c r="AJ197" s="289"/>
      <c r="AK197" s="289"/>
      <c r="AL197" s="289"/>
      <c r="AM197" s="289"/>
      <c r="AN197" s="289"/>
      <c r="AO197" s="289"/>
      <c r="AP197" s="289"/>
      <c r="AQ197" s="289"/>
      <c r="AR197" s="289"/>
      <c r="AS197" s="290"/>
      <c r="AT197" s="291"/>
      <c r="AU197" s="289"/>
      <c r="AV197" s="289"/>
      <c r="AW197" s="289"/>
      <c r="AX197" s="289"/>
      <c r="AY197" s="289"/>
      <c r="AZ197" s="289"/>
      <c r="BA197" s="289"/>
      <c r="BB197" s="289"/>
      <c r="BC197" s="289"/>
      <c r="BD197" s="289"/>
      <c r="BE197" s="290"/>
      <c r="BF197" s="291"/>
      <c r="BG197" s="289"/>
      <c r="BH197" s="289"/>
      <c r="BI197" s="289"/>
      <c r="BJ197" s="289"/>
      <c r="BK197" s="289"/>
      <c r="BL197" s="289"/>
      <c r="BM197" s="289"/>
      <c r="BN197" s="289"/>
      <c r="BO197" s="289"/>
      <c r="BP197" s="289"/>
      <c r="BQ197" s="290"/>
      <c r="BR197" s="291"/>
      <c r="BS197" s="289"/>
      <c r="BT197" s="289"/>
      <c r="BU197" s="289"/>
      <c r="BV197" s="289"/>
      <c r="BW197" s="289"/>
      <c r="BX197" s="289"/>
      <c r="BY197" s="289"/>
      <c r="BZ197" s="289"/>
      <c r="CA197" s="289"/>
      <c r="CB197" s="289"/>
      <c r="CC197" s="237"/>
    </row>
    <row r="198" spans="1:81">
      <c r="B198" s="359" t="s">
        <v>374</v>
      </c>
      <c r="C198" s="185" t="s">
        <v>375</v>
      </c>
      <c r="D198" s="187" t="s">
        <v>156</v>
      </c>
      <c r="E198" s="281">
        <v>1</v>
      </c>
      <c r="F198" s="363">
        <v>100000</v>
      </c>
      <c r="G198" s="356">
        <f>+E198*F198</f>
        <v>100000</v>
      </c>
      <c r="H198" s="120"/>
      <c r="I198" s="13"/>
      <c r="J198" s="272"/>
      <c r="K198" s="274"/>
      <c r="L198" s="274"/>
      <c r="M198" s="274"/>
      <c r="N198" s="274"/>
      <c r="O198" s="274"/>
      <c r="P198" s="274"/>
      <c r="Q198" s="274"/>
      <c r="R198" s="274"/>
      <c r="S198" s="274"/>
      <c r="T198" s="274"/>
      <c r="U198" s="273">
        <f t="shared" ref="U198:U201" si="95">G198/6</f>
        <v>16666.669999999998</v>
      </c>
      <c r="V198" s="275"/>
      <c r="W198" s="274"/>
      <c r="X198" s="274"/>
      <c r="Y198" s="274"/>
      <c r="Z198" s="274"/>
      <c r="AA198" s="274"/>
      <c r="AB198" s="274"/>
      <c r="AC198" s="274"/>
      <c r="AD198" s="274"/>
      <c r="AE198" s="274"/>
      <c r="AF198" s="274"/>
      <c r="AG198" s="273">
        <f t="shared" ref="AG198:AG201" si="96">G198/6</f>
        <v>16666.669999999998</v>
      </c>
      <c r="AH198" s="275"/>
      <c r="AI198" s="274"/>
      <c r="AJ198" s="274"/>
      <c r="AK198" s="274"/>
      <c r="AL198" s="274"/>
      <c r="AM198" s="274"/>
      <c r="AN198" s="274"/>
      <c r="AO198" s="274"/>
      <c r="AP198" s="274"/>
      <c r="AQ198" s="274"/>
      <c r="AR198" s="274"/>
      <c r="AS198" s="273">
        <f t="shared" ref="AS198:AS201" si="97">G198/6</f>
        <v>16666.669999999998</v>
      </c>
      <c r="AT198" s="275"/>
      <c r="AU198" s="274"/>
      <c r="AV198" s="274"/>
      <c r="AW198" s="274"/>
      <c r="AX198" s="274"/>
      <c r="AY198" s="274"/>
      <c r="AZ198" s="274"/>
      <c r="BA198" s="274"/>
      <c r="BB198" s="274"/>
      <c r="BC198" s="274"/>
      <c r="BD198" s="274"/>
      <c r="BE198" s="273">
        <f t="shared" ref="BE198:BE201" si="98">G198/6</f>
        <v>16666.669999999998</v>
      </c>
      <c r="BF198" s="275"/>
      <c r="BG198" s="274"/>
      <c r="BH198" s="274"/>
      <c r="BI198" s="274"/>
      <c r="BJ198" s="274"/>
      <c r="BK198" s="274"/>
      <c r="BL198" s="274"/>
      <c r="BM198" s="274"/>
      <c r="BN198" s="274"/>
      <c r="BO198" s="274"/>
      <c r="BP198" s="274"/>
      <c r="BQ198" s="273">
        <f t="shared" ref="BQ198:BQ201" si="99">G198/6</f>
        <v>16666.669999999998</v>
      </c>
      <c r="BR198" s="275"/>
      <c r="BS198" s="274"/>
      <c r="BT198" s="274"/>
      <c r="BU198" s="274"/>
      <c r="BV198" s="274"/>
      <c r="BW198" s="274"/>
      <c r="BX198" s="274"/>
      <c r="BY198" s="274"/>
      <c r="BZ198" s="274"/>
      <c r="CA198" s="274"/>
      <c r="CB198" s="274"/>
      <c r="CC198" s="237">
        <f t="shared" ref="CC198:CC201" si="100">G198-SUM(H198:CB198)</f>
        <v>16666.650000000001</v>
      </c>
    </row>
    <row r="199" spans="1:81">
      <c r="B199" s="362" t="s">
        <v>376</v>
      </c>
      <c r="C199" s="183" t="s">
        <v>377</v>
      </c>
      <c r="D199" s="186" t="s">
        <v>156</v>
      </c>
      <c r="E199" s="281">
        <v>1</v>
      </c>
      <c r="F199" s="364">
        <v>100000</v>
      </c>
      <c r="G199" s="152">
        <f>+E199*F199</f>
        <v>100000</v>
      </c>
      <c r="H199" s="120"/>
      <c r="I199" s="13"/>
      <c r="J199" s="272"/>
      <c r="K199" s="274"/>
      <c r="L199" s="274"/>
      <c r="M199" s="274"/>
      <c r="N199" s="274"/>
      <c r="O199" s="274"/>
      <c r="P199" s="274"/>
      <c r="Q199" s="274"/>
      <c r="R199" s="274"/>
      <c r="S199" s="274"/>
      <c r="T199" s="274"/>
      <c r="U199" s="273">
        <f t="shared" si="95"/>
        <v>16666.669999999998</v>
      </c>
      <c r="V199" s="275"/>
      <c r="W199" s="274"/>
      <c r="X199" s="274"/>
      <c r="Y199" s="274"/>
      <c r="Z199" s="274"/>
      <c r="AA199" s="274"/>
      <c r="AB199" s="274"/>
      <c r="AC199" s="274"/>
      <c r="AD199" s="274"/>
      <c r="AE199" s="274"/>
      <c r="AF199" s="274"/>
      <c r="AG199" s="273">
        <f t="shared" si="96"/>
        <v>16666.669999999998</v>
      </c>
      <c r="AH199" s="275"/>
      <c r="AI199" s="274"/>
      <c r="AJ199" s="274"/>
      <c r="AK199" s="274"/>
      <c r="AL199" s="274"/>
      <c r="AM199" s="274"/>
      <c r="AN199" s="274"/>
      <c r="AO199" s="274"/>
      <c r="AP199" s="274"/>
      <c r="AQ199" s="274"/>
      <c r="AR199" s="274"/>
      <c r="AS199" s="273">
        <f t="shared" si="97"/>
        <v>16666.669999999998</v>
      </c>
      <c r="AT199" s="275"/>
      <c r="AU199" s="274"/>
      <c r="AV199" s="274"/>
      <c r="AW199" s="274"/>
      <c r="AX199" s="274"/>
      <c r="AY199" s="274"/>
      <c r="AZ199" s="274"/>
      <c r="BA199" s="274"/>
      <c r="BB199" s="274"/>
      <c r="BC199" s="274"/>
      <c r="BD199" s="274"/>
      <c r="BE199" s="273">
        <f t="shared" si="98"/>
        <v>16666.669999999998</v>
      </c>
      <c r="BF199" s="275"/>
      <c r="BG199" s="274"/>
      <c r="BH199" s="274"/>
      <c r="BI199" s="274"/>
      <c r="BJ199" s="274"/>
      <c r="BK199" s="274"/>
      <c r="BL199" s="274"/>
      <c r="BM199" s="274"/>
      <c r="BN199" s="274"/>
      <c r="BO199" s="274"/>
      <c r="BP199" s="274"/>
      <c r="BQ199" s="273">
        <f t="shared" si="99"/>
        <v>16666.669999999998</v>
      </c>
      <c r="BR199" s="275"/>
      <c r="BS199" s="274"/>
      <c r="BT199" s="274"/>
      <c r="BU199" s="274"/>
      <c r="BV199" s="274"/>
      <c r="BW199" s="274"/>
      <c r="BX199" s="274"/>
      <c r="BY199" s="274"/>
      <c r="BZ199" s="274"/>
      <c r="CA199" s="274"/>
      <c r="CB199" s="274"/>
      <c r="CC199" s="237">
        <f t="shared" si="100"/>
        <v>16666.650000000001</v>
      </c>
    </row>
    <row r="200" spans="1:81">
      <c r="B200" s="346" t="s">
        <v>378</v>
      </c>
      <c r="C200" s="347" t="s">
        <v>379</v>
      </c>
      <c r="D200" s="348" t="s">
        <v>156</v>
      </c>
      <c r="E200" s="349">
        <v>1</v>
      </c>
      <c r="F200" s="250">
        <v>100000</v>
      </c>
      <c r="G200" s="122">
        <f>+E200*F200</f>
        <v>100000</v>
      </c>
      <c r="H200" s="120"/>
      <c r="I200" s="13"/>
      <c r="J200" s="272"/>
      <c r="K200" s="274"/>
      <c r="L200" s="274"/>
      <c r="M200" s="274"/>
      <c r="N200" s="274"/>
      <c r="O200" s="274"/>
      <c r="P200" s="274"/>
      <c r="Q200" s="274"/>
      <c r="R200" s="274"/>
      <c r="S200" s="274"/>
      <c r="T200" s="274"/>
      <c r="U200" s="273">
        <f t="shared" si="95"/>
        <v>16666.669999999998</v>
      </c>
      <c r="V200" s="275"/>
      <c r="W200" s="274"/>
      <c r="X200" s="274"/>
      <c r="Y200" s="274"/>
      <c r="Z200" s="274"/>
      <c r="AA200" s="274"/>
      <c r="AB200" s="274"/>
      <c r="AC200" s="274"/>
      <c r="AD200" s="274"/>
      <c r="AE200" s="274"/>
      <c r="AF200" s="274"/>
      <c r="AG200" s="273">
        <f t="shared" si="96"/>
        <v>16666.669999999998</v>
      </c>
      <c r="AH200" s="275"/>
      <c r="AI200" s="274"/>
      <c r="AJ200" s="274"/>
      <c r="AK200" s="274"/>
      <c r="AL200" s="274"/>
      <c r="AM200" s="274"/>
      <c r="AN200" s="274"/>
      <c r="AO200" s="274"/>
      <c r="AP200" s="274"/>
      <c r="AQ200" s="274"/>
      <c r="AR200" s="274"/>
      <c r="AS200" s="273">
        <f t="shared" si="97"/>
        <v>16666.669999999998</v>
      </c>
      <c r="AT200" s="275"/>
      <c r="AU200" s="274"/>
      <c r="AV200" s="274"/>
      <c r="AW200" s="274"/>
      <c r="AX200" s="274"/>
      <c r="AY200" s="274"/>
      <c r="AZ200" s="274"/>
      <c r="BA200" s="274"/>
      <c r="BB200" s="274"/>
      <c r="BC200" s="274"/>
      <c r="BD200" s="274"/>
      <c r="BE200" s="273">
        <f t="shared" si="98"/>
        <v>16666.669999999998</v>
      </c>
      <c r="BF200" s="275"/>
      <c r="BG200" s="274"/>
      <c r="BH200" s="274"/>
      <c r="BI200" s="274"/>
      <c r="BJ200" s="274"/>
      <c r="BK200" s="274"/>
      <c r="BL200" s="274"/>
      <c r="BM200" s="274"/>
      <c r="BN200" s="274"/>
      <c r="BO200" s="274"/>
      <c r="BP200" s="274"/>
      <c r="BQ200" s="273">
        <f t="shared" si="99"/>
        <v>16666.669999999998</v>
      </c>
      <c r="BR200" s="275"/>
      <c r="BS200" s="274"/>
      <c r="BT200" s="274"/>
      <c r="BU200" s="274"/>
      <c r="BV200" s="274"/>
      <c r="BW200" s="274"/>
      <c r="BX200" s="274"/>
      <c r="BY200" s="274"/>
      <c r="BZ200" s="274"/>
      <c r="CA200" s="274"/>
      <c r="CB200" s="274"/>
      <c r="CC200" s="13">
        <f t="shared" si="100"/>
        <v>16666.650000000001</v>
      </c>
    </row>
    <row r="201" spans="1:81">
      <c r="B201" s="279" t="s">
        <v>380</v>
      </c>
      <c r="C201" s="65" t="str">
        <f>"Handling cost and profit in respect of subitems D10.06(a)(i), (ii), and (iii). ("&amp; TEXT(F201,"###%") &amp; ")"</f>
        <v>Handling cost and profit in respect of subitems D10.06(a)(i), (ii), and (iii). (%)</v>
      </c>
      <c r="D201" s="75" t="s">
        <v>158</v>
      </c>
      <c r="E201" s="246">
        <f>SUM(F198:F199)</f>
        <v>200000</v>
      </c>
      <c r="F201" s="219"/>
      <c r="G201" s="285">
        <f>+E201*F201</f>
        <v>0</v>
      </c>
      <c r="H201" s="120"/>
      <c r="I201" s="13"/>
      <c r="J201" s="272"/>
      <c r="K201" s="274"/>
      <c r="L201" s="274"/>
      <c r="M201" s="274"/>
      <c r="N201" s="274"/>
      <c r="O201" s="274"/>
      <c r="P201" s="274"/>
      <c r="Q201" s="274"/>
      <c r="R201" s="274"/>
      <c r="S201" s="274"/>
      <c r="T201" s="274"/>
      <c r="U201" s="273">
        <f t="shared" si="95"/>
        <v>0</v>
      </c>
      <c r="V201" s="275"/>
      <c r="W201" s="274"/>
      <c r="X201" s="274"/>
      <c r="Y201" s="274"/>
      <c r="Z201" s="274"/>
      <c r="AA201" s="274"/>
      <c r="AB201" s="274"/>
      <c r="AC201" s="274"/>
      <c r="AD201" s="274"/>
      <c r="AE201" s="274"/>
      <c r="AF201" s="274"/>
      <c r="AG201" s="273">
        <f t="shared" si="96"/>
        <v>0</v>
      </c>
      <c r="AH201" s="275"/>
      <c r="AI201" s="274"/>
      <c r="AJ201" s="274"/>
      <c r="AK201" s="274"/>
      <c r="AL201" s="274"/>
      <c r="AM201" s="274"/>
      <c r="AN201" s="274"/>
      <c r="AO201" s="274"/>
      <c r="AP201" s="274"/>
      <c r="AQ201" s="274"/>
      <c r="AR201" s="274"/>
      <c r="AS201" s="273">
        <f t="shared" si="97"/>
        <v>0</v>
      </c>
      <c r="AT201" s="275"/>
      <c r="AU201" s="274"/>
      <c r="AV201" s="274"/>
      <c r="AW201" s="274"/>
      <c r="AX201" s="274"/>
      <c r="AY201" s="274"/>
      <c r="AZ201" s="274"/>
      <c r="BA201" s="274"/>
      <c r="BB201" s="274"/>
      <c r="BC201" s="274"/>
      <c r="BD201" s="274"/>
      <c r="BE201" s="273">
        <f t="shared" si="98"/>
        <v>0</v>
      </c>
      <c r="BF201" s="275"/>
      <c r="BG201" s="274"/>
      <c r="BH201" s="274"/>
      <c r="BI201" s="274"/>
      <c r="BJ201" s="274"/>
      <c r="BK201" s="274"/>
      <c r="BL201" s="274"/>
      <c r="BM201" s="274"/>
      <c r="BN201" s="274"/>
      <c r="BO201" s="274"/>
      <c r="BP201" s="274"/>
      <c r="BQ201" s="273">
        <f t="shared" si="99"/>
        <v>0</v>
      </c>
      <c r="BR201" s="275"/>
      <c r="BS201" s="274"/>
      <c r="BT201" s="274"/>
      <c r="BU201" s="274"/>
      <c r="BV201" s="274"/>
      <c r="BW201" s="274"/>
      <c r="BX201" s="274"/>
      <c r="BY201" s="274"/>
      <c r="BZ201" s="274"/>
      <c r="CA201" s="274"/>
      <c r="CB201" s="274"/>
      <c r="CC201" s="237">
        <f t="shared" si="100"/>
        <v>0</v>
      </c>
    </row>
    <row r="202" spans="1:81">
      <c r="B202" s="180" t="s">
        <v>382</v>
      </c>
      <c r="C202" s="181" t="s">
        <v>383</v>
      </c>
      <c r="D202" s="202"/>
      <c r="E202" s="287"/>
      <c r="F202" s="250"/>
      <c r="G202" s="263"/>
      <c r="H202" s="120"/>
      <c r="I202" s="13"/>
      <c r="J202" s="120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3"/>
      <c r="V202" s="120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3"/>
      <c r="AH202" s="14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3"/>
      <c r="AT202" s="14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3"/>
      <c r="BF202" s="14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3"/>
      <c r="BR202" s="14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3"/>
    </row>
    <row r="203" spans="1:81">
      <c r="B203" s="180" t="s">
        <v>384</v>
      </c>
      <c r="C203" s="181" t="s">
        <v>385</v>
      </c>
      <c r="D203" s="202" t="s">
        <v>327</v>
      </c>
      <c r="E203" s="287">
        <v>0</v>
      </c>
      <c r="F203" s="250"/>
      <c r="G203" s="353">
        <f>+E203*F203</f>
        <v>0</v>
      </c>
      <c r="H203" s="120"/>
      <c r="I203" s="13"/>
      <c r="J203" s="120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3">
        <f>G203/6</f>
        <v>0</v>
      </c>
      <c r="V203" s="14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3"/>
      <c r="AH203" s="14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3"/>
      <c r="AT203" s="14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3"/>
      <c r="BF203" s="14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3"/>
      <c r="BR203" s="14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3"/>
    </row>
    <row r="204" spans="1:81">
      <c r="B204" s="180" t="s">
        <v>386</v>
      </c>
      <c r="C204" s="181" t="s">
        <v>387</v>
      </c>
      <c r="D204" s="202" t="s">
        <v>355</v>
      </c>
      <c r="E204" s="287">
        <v>0</v>
      </c>
      <c r="F204" s="250"/>
      <c r="G204" s="353">
        <f>+SUM(H204:CC204)</f>
        <v>0</v>
      </c>
      <c r="H204" s="120"/>
      <c r="I204" s="13"/>
      <c r="J204" s="350"/>
      <c r="K204" s="351"/>
      <c r="L204" s="351"/>
      <c r="M204" s="351"/>
      <c r="N204" s="351"/>
      <c r="O204" s="351"/>
      <c r="P204" s="351"/>
      <c r="Q204" s="351"/>
      <c r="R204" s="351"/>
      <c r="S204" s="351"/>
      <c r="T204" s="351"/>
      <c r="U204" s="352"/>
      <c r="V204" s="350"/>
      <c r="W204" s="351"/>
      <c r="X204" s="351"/>
      <c r="Y204" s="351"/>
      <c r="Z204" s="351"/>
      <c r="AA204" s="351"/>
      <c r="AB204" s="351"/>
      <c r="AC204" s="351"/>
      <c r="AD204" s="351"/>
      <c r="AE204" s="351"/>
      <c r="AF204" s="351"/>
      <c r="AG204" s="352"/>
      <c r="AH204" s="350"/>
      <c r="AI204" s="351"/>
      <c r="AJ204" s="351"/>
      <c r="AK204" s="351"/>
      <c r="AL204" s="351"/>
      <c r="AM204" s="351"/>
      <c r="AN204" s="351"/>
      <c r="AO204" s="351"/>
      <c r="AP204" s="351"/>
      <c r="AQ204" s="351"/>
      <c r="AR204" s="351"/>
      <c r="AS204" s="352"/>
      <c r="AT204" s="350"/>
      <c r="AU204" s="351"/>
      <c r="AV204" s="351"/>
      <c r="AW204" s="351"/>
      <c r="AX204" s="351"/>
      <c r="AY204" s="351"/>
      <c r="AZ204" s="351"/>
      <c r="BA204" s="351"/>
      <c r="BB204" s="351"/>
      <c r="BC204" s="351"/>
      <c r="BD204" s="351"/>
      <c r="BE204" s="352"/>
      <c r="BF204" s="350"/>
      <c r="BG204" s="351"/>
      <c r="BH204" s="351"/>
      <c r="BI204" s="351"/>
      <c r="BJ204" s="351"/>
      <c r="BK204" s="351"/>
      <c r="BL204" s="351"/>
      <c r="BM204" s="351"/>
      <c r="BN204" s="351"/>
      <c r="BO204" s="351"/>
      <c r="BP204" s="351"/>
      <c r="BQ204" s="352"/>
      <c r="BR204" s="350"/>
      <c r="BS204" s="351"/>
      <c r="BT204" s="351"/>
      <c r="BU204" s="351"/>
      <c r="BV204" s="351"/>
      <c r="BW204" s="351"/>
      <c r="BX204" s="351"/>
      <c r="BY204" s="351"/>
      <c r="BZ204" s="351"/>
      <c r="CA204" s="351"/>
      <c r="CB204" s="351"/>
      <c r="CC204" s="352"/>
    </row>
    <row r="205" spans="1:81">
      <c r="B205" s="182" t="s">
        <v>388</v>
      </c>
      <c r="C205" s="183" t="s">
        <v>389</v>
      </c>
      <c r="D205" s="186" t="s">
        <v>327</v>
      </c>
      <c r="E205" s="281">
        <v>1</v>
      </c>
      <c r="F205" s="250">
        <v>100000</v>
      </c>
      <c r="G205" s="356">
        <f>+E205*F205</f>
        <v>100000</v>
      </c>
      <c r="H205" s="120"/>
      <c r="I205" s="13"/>
      <c r="J205" s="272"/>
      <c r="K205" s="274"/>
      <c r="L205" s="274"/>
      <c r="M205" s="274"/>
      <c r="N205" s="274"/>
      <c r="O205" s="274"/>
      <c r="P205" s="274"/>
      <c r="Q205" s="274"/>
      <c r="R205" s="274"/>
      <c r="S205" s="274"/>
      <c r="T205" s="274"/>
      <c r="U205" s="273">
        <f t="shared" ref="U205:U206" si="101">G205/6</f>
        <v>16666.669999999998</v>
      </c>
      <c r="V205" s="275"/>
      <c r="W205" s="274"/>
      <c r="X205" s="274"/>
      <c r="Y205" s="274"/>
      <c r="Z205" s="274"/>
      <c r="AA205" s="274"/>
      <c r="AB205" s="274"/>
      <c r="AC205" s="274"/>
      <c r="AD205" s="274"/>
      <c r="AE205" s="274"/>
      <c r="AF205" s="274"/>
      <c r="AG205" s="273">
        <f t="shared" ref="AG205:AG206" si="102">G205/6</f>
        <v>16666.669999999998</v>
      </c>
      <c r="AH205" s="275"/>
      <c r="AI205" s="274"/>
      <c r="AJ205" s="274"/>
      <c r="AK205" s="274"/>
      <c r="AL205" s="274"/>
      <c r="AM205" s="274"/>
      <c r="AN205" s="274"/>
      <c r="AO205" s="274"/>
      <c r="AP205" s="274"/>
      <c r="AQ205" s="274"/>
      <c r="AR205" s="274"/>
      <c r="AS205" s="273">
        <f t="shared" ref="AS205:AS206" si="103">G205/6</f>
        <v>16666.669999999998</v>
      </c>
      <c r="AT205" s="275"/>
      <c r="AU205" s="274"/>
      <c r="AV205" s="274"/>
      <c r="AW205" s="274"/>
      <c r="AX205" s="274"/>
      <c r="AY205" s="274"/>
      <c r="AZ205" s="274"/>
      <c r="BA205" s="274"/>
      <c r="BB205" s="274"/>
      <c r="BC205" s="274"/>
      <c r="BD205" s="274"/>
      <c r="BE205" s="273">
        <f t="shared" ref="BE205:BE206" si="104">G205/6</f>
        <v>16666.669999999998</v>
      </c>
      <c r="BF205" s="275"/>
      <c r="BG205" s="274"/>
      <c r="BH205" s="274"/>
      <c r="BI205" s="274"/>
      <c r="BJ205" s="274"/>
      <c r="BK205" s="274"/>
      <c r="BL205" s="274"/>
      <c r="BM205" s="274"/>
      <c r="BN205" s="274"/>
      <c r="BO205" s="274"/>
      <c r="BP205" s="274"/>
      <c r="BQ205" s="273">
        <f t="shared" ref="BQ205:BQ206" si="105">G205/6</f>
        <v>16666.669999999998</v>
      </c>
      <c r="BR205" s="275"/>
      <c r="BS205" s="274"/>
      <c r="BT205" s="274"/>
      <c r="BU205" s="274"/>
      <c r="BV205" s="274"/>
      <c r="BW205" s="274"/>
      <c r="BX205" s="274"/>
      <c r="BY205" s="274"/>
      <c r="BZ205" s="274"/>
      <c r="CA205" s="274"/>
      <c r="CB205" s="274"/>
      <c r="CC205" s="237">
        <f t="shared" ref="CC205:CC206" si="106">G205-SUM(H205:CB205)</f>
        <v>16666.650000000001</v>
      </c>
    </row>
    <row r="206" spans="1:81">
      <c r="A206" s="15" t="s">
        <v>395</v>
      </c>
      <c r="B206" s="182" t="s">
        <v>390</v>
      </c>
      <c r="C206" s="286" t="s">
        <v>391</v>
      </c>
      <c r="D206" s="186" t="s">
        <v>128</v>
      </c>
      <c r="E206" s="281">
        <v>1</v>
      </c>
      <c r="F206" s="220"/>
      <c r="G206" s="356">
        <f>+E206*F206</f>
        <v>0</v>
      </c>
      <c r="H206" s="120"/>
      <c r="I206" s="13"/>
      <c r="J206" s="272"/>
      <c r="K206" s="274"/>
      <c r="L206" s="274"/>
      <c r="M206" s="274"/>
      <c r="N206" s="274"/>
      <c r="O206" s="274"/>
      <c r="P206" s="274"/>
      <c r="Q206" s="274"/>
      <c r="R206" s="274"/>
      <c r="S206" s="274"/>
      <c r="T206" s="274"/>
      <c r="U206" s="273">
        <f t="shared" si="101"/>
        <v>0</v>
      </c>
      <c r="V206" s="275"/>
      <c r="W206" s="274"/>
      <c r="X206" s="274"/>
      <c r="Y206" s="274"/>
      <c r="Z206" s="274"/>
      <c r="AA206" s="274"/>
      <c r="AB206" s="274"/>
      <c r="AC206" s="274"/>
      <c r="AD206" s="274"/>
      <c r="AE206" s="274"/>
      <c r="AF206" s="274"/>
      <c r="AG206" s="273">
        <f t="shared" si="102"/>
        <v>0</v>
      </c>
      <c r="AH206" s="275"/>
      <c r="AI206" s="274"/>
      <c r="AJ206" s="274"/>
      <c r="AK206" s="274"/>
      <c r="AL206" s="274"/>
      <c r="AM206" s="274"/>
      <c r="AN206" s="274"/>
      <c r="AO206" s="274"/>
      <c r="AP206" s="274"/>
      <c r="AQ206" s="274"/>
      <c r="AR206" s="274"/>
      <c r="AS206" s="273">
        <f t="shared" si="103"/>
        <v>0</v>
      </c>
      <c r="AT206" s="275"/>
      <c r="AU206" s="274"/>
      <c r="AV206" s="274"/>
      <c r="AW206" s="274"/>
      <c r="AX206" s="274"/>
      <c r="AY206" s="274"/>
      <c r="AZ206" s="274"/>
      <c r="BA206" s="274"/>
      <c r="BB206" s="274"/>
      <c r="BC206" s="274"/>
      <c r="BD206" s="274"/>
      <c r="BE206" s="273">
        <f t="shared" si="104"/>
        <v>0</v>
      </c>
      <c r="BF206" s="275"/>
      <c r="BG206" s="274"/>
      <c r="BH206" s="274"/>
      <c r="BI206" s="274"/>
      <c r="BJ206" s="274"/>
      <c r="BK206" s="274"/>
      <c r="BL206" s="274"/>
      <c r="BM206" s="274"/>
      <c r="BN206" s="274"/>
      <c r="BO206" s="274"/>
      <c r="BP206" s="274"/>
      <c r="BQ206" s="273">
        <f t="shared" si="105"/>
        <v>0</v>
      </c>
      <c r="BR206" s="275"/>
      <c r="BS206" s="274"/>
      <c r="BT206" s="274"/>
      <c r="BU206" s="274"/>
      <c r="BV206" s="274"/>
      <c r="BW206" s="274"/>
      <c r="BX206" s="274"/>
      <c r="BY206" s="274"/>
      <c r="BZ206" s="274"/>
      <c r="CA206" s="274"/>
      <c r="CB206" s="274"/>
      <c r="CC206" s="237">
        <f t="shared" si="106"/>
        <v>0</v>
      </c>
    </row>
    <row r="207" spans="1:81">
      <c r="B207" s="57"/>
      <c r="C207" s="58"/>
      <c r="D207" s="72"/>
      <c r="E207" s="278"/>
      <c r="F207" s="230"/>
      <c r="G207" s="122"/>
      <c r="H207" s="120"/>
      <c r="I207" s="13"/>
      <c r="J207" s="154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155"/>
      <c r="V207" s="156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155"/>
      <c r="AH207" s="156"/>
      <c r="AI207" s="77"/>
      <c r="AJ207" s="77"/>
      <c r="AK207" s="77"/>
      <c r="AL207" s="77"/>
      <c r="AM207" s="77"/>
      <c r="AN207" s="77"/>
      <c r="AO207" s="77"/>
      <c r="AP207" s="77"/>
      <c r="AQ207" s="77"/>
      <c r="AR207" s="77"/>
      <c r="AS207" s="155"/>
      <c r="AT207" s="156"/>
      <c r="AU207" s="77"/>
      <c r="AV207" s="77"/>
      <c r="AW207" s="77"/>
      <c r="AX207" s="77"/>
      <c r="AY207" s="77"/>
      <c r="AZ207" s="77"/>
      <c r="BA207" s="77"/>
      <c r="BB207" s="77"/>
      <c r="BC207" s="77"/>
      <c r="BD207" s="77"/>
      <c r="BE207" s="155"/>
      <c r="BF207" s="156"/>
      <c r="BG207" s="77"/>
      <c r="BH207" s="77"/>
      <c r="BI207" s="77"/>
      <c r="BJ207" s="77"/>
      <c r="BK207" s="77"/>
      <c r="BL207" s="77"/>
      <c r="BM207" s="77"/>
      <c r="BN207" s="77"/>
      <c r="BO207" s="77"/>
      <c r="BP207" s="77"/>
      <c r="BQ207" s="155"/>
      <c r="BR207" s="156"/>
      <c r="BS207" s="77"/>
      <c r="BT207" s="77"/>
      <c r="BU207" s="77"/>
      <c r="BV207" s="77"/>
      <c r="BW207" s="77"/>
      <c r="BX207" s="77"/>
      <c r="BY207" s="77"/>
      <c r="BZ207" s="77"/>
      <c r="CA207" s="77"/>
      <c r="CB207" s="77"/>
      <c r="CC207" s="155"/>
    </row>
    <row r="208" spans="1:81">
      <c r="B208" s="30"/>
      <c r="C208" s="31"/>
      <c r="D208" s="76"/>
      <c r="E208" s="76"/>
      <c r="F208" s="76"/>
      <c r="G208" s="171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2"/>
      <c r="BO208" s="32"/>
      <c r="BP208" s="32"/>
      <c r="BQ208" s="32"/>
      <c r="BR208" s="32"/>
      <c r="BS208" s="32"/>
      <c r="BT208" s="32"/>
      <c r="BU208" s="32"/>
      <c r="BV208" s="32"/>
      <c r="BW208" s="32"/>
      <c r="BX208" s="32"/>
      <c r="BY208" s="32"/>
      <c r="BZ208" s="32"/>
      <c r="CA208" s="32"/>
      <c r="CB208" s="32"/>
      <c r="CC208" s="32"/>
    </row>
    <row r="209" spans="3:7">
      <c r="G209" s="151"/>
    </row>
    <row r="210" spans="3:7">
      <c r="C210"/>
      <c r="G210" s="151"/>
    </row>
    <row r="211" spans="3:7">
      <c r="C211"/>
      <c r="E211" s="172"/>
      <c r="G211" s="151"/>
    </row>
    <row r="212" spans="3:7">
      <c r="C212"/>
      <c r="G212" s="151"/>
    </row>
    <row r="213" spans="3:7">
      <c r="C213"/>
      <c r="G213" s="151"/>
    </row>
    <row r="214" spans="3:7">
      <c r="C214"/>
      <c r="G214" s="151"/>
    </row>
    <row r="215" spans="3:7">
      <c r="C215"/>
      <c r="G215" s="151"/>
    </row>
    <row r="216" spans="3:7">
      <c r="C216"/>
      <c r="G216" s="151"/>
    </row>
    <row r="217" spans="3:7">
      <c r="C217"/>
      <c r="G217" s="151"/>
    </row>
    <row r="218" spans="3:7">
      <c r="C218"/>
      <c r="G218" s="151"/>
    </row>
    <row r="219" spans="3:7">
      <c r="C219"/>
      <c r="G219" s="151"/>
    </row>
    <row r="220" spans="3:7">
      <c r="C220"/>
      <c r="G220" s="151"/>
    </row>
    <row r="221" spans="3:7">
      <c r="C221"/>
      <c r="G221" s="151"/>
    </row>
    <row r="222" spans="3:7">
      <c r="C222"/>
      <c r="G222" s="151"/>
    </row>
    <row r="223" spans="3:7">
      <c r="C223"/>
      <c r="G223" s="151"/>
    </row>
    <row r="224" spans="3:7">
      <c r="C224"/>
      <c r="G224" s="151"/>
    </row>
    <row r="225" spans="3:3">
      <c r="C225"/>
    </row>
    <row r="226" spans="3:3">
      <c r="C226"/>
    </row>
    <row r="227" spans="3:3">
      <c r="C227"/>
    </row>
    <row r="228" spans="3:3">
      <c r="C228"/>
    </row>
    <row r="229" spans="3:3">
      <c r="C229"/>
    </row>
    <row r="230" spans="3:3">
      <c r="C230"/>
    </row>
    <row r="231" spans="3:3">
      <c r="C231"/>
    </row>
    <row r="232" spans="3:3">
      <c r="C232"/>
    </row>
    <row r="233" spans="3:3">
      <c r="C233"/>
    </row>
    <row r="234" spans="3:3">
      <c r="C234"/>
    </row>
    <row r="235" spans="3:3">
      <c r="C235"/>
    </row>
    <row r="236" spans="3:3">
      <c r="C236"/>
    </row>
    <row r="237" spans="3:3">
      <c r="C237"/>
    </row>
    <row r="238" spans="3:3">
      <c r="C238"/>
    </row>
    <row r="239" spans="3:3">
      <c r="C239"/>
    </row>
    <row r="240" spans="3:3">
      <c r="C240"/>
    </row>
    <row r="241" spans="3:3">
      <c r="C241"/>
    </row>
    <row r="242" spans="3:3">
      <c r="C242"/>
    </row>
    <row r="243" spans="3:3">
      <c r="C243"/>
    </row>
    <row r="244" spans="3:3">
      <c r="C244"/>
    </row>
    <row r="245" spans="3:3">
      <c r="C245"/>
    </row>
    <row r="246" spans="3:3">
      <c r="C246"/>
    </row>
    <row r="247" spans="3:3">
      <c r="C247"/>
    </row>
    <row r="248" spans="3:3">
      <c r="C248"/>
    </row>
    <row r="249" spans="3:3">
      <c r="C249"/>
    </row>
    <row r="250" spans="3:3">
      <c r="C250"/>
    </row>
    <row r="251" spans="3:3">
      <c r="C251"/>
    </row>
    <row r="252" spans="3:3">
      <c r="C252"/>
    </row>
    <row r="253" spans="3:3">
      <c r="C253"/>
    </row>
    <row r="254" spans="3:3">
      <c r="C254"/>
    </row>
    <row r="255" spans="3:3">
      <c r="C255"/>
    </row>
    <row r="256" spans="3:3">
      <c r="C256"/>
    </row>
    <row r="257" spans="3:3">
      <c r="C257"/>
    </row>
    <row r="258" spans="3:3">
      <c r="C258"/>
    </row>
    <row r="259" spans="3:3">
      <c r="C259"/>
    </row>
    <row r="260" spans="3:3">
      <c r="C260"/>
    </row>
    <row r="261" spans="3:3">
      <c r="C261"/>
    </row>
    <row r="262" spans="3:3">
      <c r="C262"/>
    </row>
    <row r="263" spans="3:3">
      <c r="C263"/>
    </row>
    <row r="264" spans="3:3">
      <c r="C264"/>
    </row>
    <row r="265" spans="3:3">
      <c r="C265"/>
    </row>
    <row r="266" spans="3:3">
      <c r="C266"/>
    </row>
    <row r="267" spans="3:3">
      <c r="C267"/>
    </row>
    <row r="268" spans="3:3">
      <c r="C268"/>
    </row>
    <row r="269" spans="3:3">
      <c r="C269"/>
    </row>
    <row r="270" spans="3:3">
      <c r="C270"/>
    </row>
    <row r="271" spans="3:3">
      <c r="C271"/>
    </row>
    <row r="272" spans="3:3">
      <c r="C272"/>
    </row>
    <row r="273" spans="3:3">
      <c r="C273"/>
    </row>
    <row r="274" spans="3:3">
      <c r="C274"/>
    </row>
    <row r="275" spans="3:3">
      <c r="C275"/>
    </row>
    <row r="276" spans="3:3">
      <c r="C276"/>
    </row>
    <row r="277" spans="3:3">
      <c r="C277"/>
    </row>
    <row r="278" spans="3:3">
      <c r="C278"/>
    </row>
    <row r="279" spans="3:3">
      <c r="C279"/>
    </row>
    <row r="280" spans="3:3">
      <c r="C280"/>
    </row>
    <row r="281" spans="3:3">
      <c r="C281"/>
    </row>
    <row r="282" spans="3:3">
      <c r="C282"/>
    </row>
    <row r="283" spans="3:3">
      <c r="C283"/>
    </row>
    <row r="284" spans="3:3">
      <c r="C284"/>
    </row>
    <row r="285" spans="3:3">
      <c r="C285"/>
    </row>
    <row r="286" spans="3:3">
      <c r="C286"/>
    </row>
    <row r="287" spans="3:3">
      <c r="C287"/>
    </row>
    <row r="288" spans="3:3">
      <c r="C288"/>
    </row>
    <row r="289" spans="3:3">
      <c r="C289"/>
    </row>
    <row r="290" spans="3:3">
      <c r="C290"/>
    </row>
    <row r="291" spans="3:3">
      <c r="C291"/>
    </row>
    <row r="292" spans="3:3">
      <c r="C292"/>
    </row>
    <row r="293" spans="3:3">
      <c r="C293"/>
    </row>
    <row r="294" spans="3:3">
      <c r="C294"/>
    </row>
    <row r="295" spans="3:3">
      <c r="C295"/>
    </row>
    <row r="296" spans="3:3">
      <c r="C296"/>
    </row>
    <row r="297" spans="3:3">
      <c r="C297"/>
    </row>
    <row r="298" spans="3:3">
      <c r="C298"/>
    </row>
    <row r="299" spans="3:3">
      <c r="C299"/>
    </row>
    <row r="300" spans="3:3">
      <c r="C300"/>
    </row>
  </sheetData>
  <sheetProtection algorithmName="SHA-512" hashValue="U8Lc0E2k3+KA9sOjcM5dQWPSrnS4nip1EGRgpYTqL/HQhPTV2DKkU1XQfDlbMZZ1ZLsJyPDddORqwhX5grHZjA==" saltValue="YpWUW1Aw45j5mcimpgnEGQ==" spinCount="100000" sheet="1" objects="1" scenarios="1" selectLockedCells="1"/>
  <autoFilter ref="C2:G207" xr:uid="{94ABD57E-5C43-4D4A-9EAD-241D7D94BBA2}"/>
  <mergeCells count="16">
    <mergeCell ref="B2:B3"/>
    <mergeCell ref="C2:C3"/>
    <mergeCell ref="D2:D3"/>
    <mergeCell ref="E2:E3"/>
    <mergeCell ref="F2:F3"/>
    <mergeCell ref="BR2:CC2"/>
    <mergeCell ref="C6:F6"/>
    <mergeCell ref="C7:F7"/>
    <mergeCell ref="C8:F8"/>
    <mergeCell ref="H2:I2"/>
    <mergeCell ref="J2:U2"/>
    <mergeCell ref="V2:AG2"/>
    <mergeCell ref="AH2:AS2"/>
    <mergeCell ref="AT2:BE2"/>
    <mergeCell ref="BF2:BQ2"/>
    <mergeCell ref="G2:G3"/>
  </mergeCells>
  <conditionalFormatting sqref="G2:G3">
    <cfRule type="expression" dxfId="63" priority="68">
      <formula>G$20&gt;0.4</formula>
    </cfRule>
  </conditionalFormatting>
  <conditionalFormatting sqref="G10:G78">
    <cfRule type="expression" dxfId="62" priority="21">
      <formula>G$20&gt;0.4</formula>
    </cfRule>
  </conditionalFormatting>
  <conditionalFormatting sqref="G80:G83">
    <cfRule type="expression" dxfId="61" priority="47">
      <formula>G$20&gt;0.4</formula>
    </cfRule>
  </conditionalFormatting>
  <conditionalFormatting sqref="G85:G172">
    <cfRule type="expression" dxfId="60" priority="20">
      <formula>G$20&gt;0.4</formula>
    </cfRule>
  </conditionalFormatting>
  <conditionalFormatting sqref="G174:G200">
    <cfRule type="expression" dxfId="59" priority="6">
      <formula>G$20&gt;0.4</formula>
    </cfRule>
  </conditionalFormatting>
  <conditionalFormatting sqref="G202:G207">
    <cfRule type="expression" dxfId="58" priority="4">
      <formula>G$20&gt;0.4</formula>
    </cfRule>
  </conditionalFormatting>
  <conditionalFormatting sqref="G79:I79">
    <cfRule type="expression" dxfId="57" priority="48">
      <formula>G$20&gt;0.4</formula>
    </cfRule>
  </conditionalFormatting>
  <conditionalFormatting sqref="G4:AS8">
    <cfRule type="expression" dxfId="56" priority="58">
      <formula>G$20&gt;0.4</formula>
    </cfRule>
  </conditionalFormatting>
  <conditionalFormatting sqref="H2 H3:CC3">
    <cfRule type="expression" dxfId="55" priority="66">
      <formula>H$20&gt;0.4</formula>
    </cfRule>
  </conditionalFormatting>
  <conditionalFormatting sqref="H186:I187">
    <cfRule type="expression" dxfId="54" priority="40">
      <formula>H$20&gt;0.4</formula>
    </cfRule>
  </conditionalFormatting>
  <conditionalFormatting sqref="H9:AS10">
    <cfRule type="expression" dxfId="53" priority="16">
      <formula>H$20&gt;0.4</formula>
    </cfRule>
  </conditionalFormatting>
  <conditionalFormatting sqref="H204:CC204">
    <cfRule type="expression" dxfId="52" priority="3">
      <formula>H$20&gt;0.4</formula>
    </cfRule>
  </conditionalFormatting>
  <conditionalFormatting sqref="I77">
    <cfRule type="expression" dxfId="51" priority="31">
      <formula>I$20&gt;0.4</formula>
    </cfRule>
  </conditionalFormatting>
  <conditionalFormatting sqref="J2 V2 AH2">
    <cfRule type="expression" dxfId="50" priority="67">
      <formula>K$20&gt;0.4</formula>
    </cfRule>
  </conditionalFormatting>
  <conditionalFormatting sqref="J185:CB185">
    <cfRule type="expression" dxfId="49" priority="11">
      <formula>J$20&gt;0.4</formula>
    </cfRule>
  </conditionalFormatting>
  <conditionalFormatting sqref="J188:CB194">
    <cfRule type="expression" dxfId="48" priority="7">
      <formula>J$20&gt;0.4</formula>
    </cfRule>
  </conditionalFormatting>
  <conditionalFormatting sqref="J176:CC176">
    <cfRule type="expression" dxfId="47" priority="14">
      <formula>J$20&gt;0.4</formula>
    </cfRule>
  </conditionalFormatting>
  <conditionalFormatting sqref="J179:CC180 J186:CC186 J195:CC196 J197:CB197">
    <cfRule type="expression" dxfId="46" priority="32">
      <formula>J$20&gt;0.4</formula>
    </cfRule>
  </conditionalFormatting>
  <conditionalFormatting sqref="J202:CC202">
    <cfRule type="expression" dxfId="45" priority="5">
      <formula>J$20&gt;0.4</formula>
    </cfRule>
  </conditionalFormatting>
  <conditionalFormatting sqref="AT2">
    <cfRule type="expression" dxfId="44" priority="65">
      <formula>AU$20&gt;0.4</formula>
    </cfRule>
  </conditionalFormatting>
  <conditionalFormatting sqref="AT4:CC10">
    <cfRule type="expression" dxfId="43" priority="55">
      <formula>AT$20&gt;0.4</formula>
    </cfRule>
  </conditionalFormatting>
  <conditionalFormatting sqref="BF2">
    <cfRule type="expression" dxfId="42" priority="64">
      <formula>BG$20&gt;0.4</formula>
    </cfRule>
  </conditionalFormatting>
  <conditionalFormatting sqref="BR2">
    <cfRule type="expression" dxfId="41" priority="63">
      <formula>BS$20&gt;0.4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C1B8-AF19-664A-9280-4F0C1848EA8F}">
  <sheetPr>
    <tabColor rgb="FF00B050"/>
    <pageSetUpPr fitToPage="1"/>
  </sheetPr>
  <dimension ref="A1:CD299"/>
  <sheetViews>
    <sheetView view="pageBreakPreview" zoomScale="107" zoomScaleNormal="114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BR16" sqref="BR16"/>
    </sheetView>
  </sheetViews>
  <sheetFormatPr baseColWidth="10" defaultColWidth="9.1640625" defaultRowHeight="15"/>
  <cols>
    <col min="1" max="1" width="1" style="15" customWidth="1"/>
    <col min="2" max="2" width="11.5" style="15" bestFit="1" customWidth="1"/>
    <col min="3" max="3" width="89.5" style="16" customWidth="1"/>
    <col min="4" max="4" width="13.1640625" style="68" bestFit="1" customWidth="1"/>
    <col min="5" max="5" width="13.83203125" style="68" customWidth="1"/>
    <col min="6" max="6" width="12.1640625" style="68" bestFit="1" customWidth="1"/>
    <col min="7" max="7" width="15.1640625" style="96" customWidth="1"/>
    <col min="8" max="9" width="12.83203125" style="17" customWidth="1"/>
    <col min="10" max="10" width="14.33203125" style="17" bestFit="1" customWidth="1"/>
    <col min="11" max="11" width="12.83203125" style="17" customWidth="1"/>
    <col min="12" max="12" width="14.33203125" style="17" bestFit="1" customWidth="1"/>
    <col min="13" max="14" width="12.83203125" style="17" customWidth="1"/>
    <col min="15" max="15" width="14.33203125" style="17" bestFit="1" customWidth="1"/>
    <col min="16" max="17" width="12.83203125" style="17" customWidth="1"/>
    <col min="18" max="18" width="14.33203125" style="17" bestFit="1" customWidth="1"/>
    <col min="19" max="20" width="12.83203125" style="17" customWidth="1"/>
    <col min="21" max="21" width="15" style="17" bestFit="1" customWidth="1"/>
    <col min="22" max="22" width="12.83203125" style="17" customWidth="1"/>
    <col min="23" max="23" width="14.33203125" style="17" bestFit="1" customWidth="1"/>
    <col min="24" max="29" width="12.83203125" style="17" customWidth="1"/>
    <col min="30" max="30" width="14.33203125" style="17" bestFit="1" customWidth="1"/>
    <col min="31" max="32" width="12.83203125" style="17" customWidth="1"/>
    <col min="33" max="33" width="14.33203125" style="17" bestFit="1" customWidth="1"/>
    <col min="34" max="68" width="12.83203125" style="17" customWidth="1"/>
    <col min="69" max="69" width="14.33203125" style="17" bestFit="1" customWidth="1"/>
    <col min="70" max="81" width="12.83203125" style="17" customWidth="1"/>
    <col min="82" max="82" width="14.6640625" bestFit="1" customWidth="1"/>
  </cols>
  <sheetData>
    <row r="1" spans="2:82">
      <c r="G1" s="151"/>
    </row>
    <row r="2" spans="2:82">
      <c r="B2" s="417" t="s">
        <v>20</v>
      </c>
      <c r="C2" s="419" t="s">
        <v>21</v>
      </c>
      <c r="D2" s="421" t="s">
        <v>22</v>
      </c>
      <c r="E2" s="421" t="s">
        <v>23</v>
      </c>
      <c r="F2" s="423" t="s">
        <v>24</v>
      </c>
      <c r="G2" s="415" t="s">
        <v>25</v>
      </c>
      <c r="H2" s="413" t="s">
        <v>7</v>
      </c>
      <c r="I2" s="414"/>
      <c r="J2" s="401" t="s">
        <v>26</v>
      </c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3"/>
      <c r="V2" s="401" t="s">
        <v>27</v>
      </c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3"/>
      <c r="AH2" s="401" t="s">
        <v>28</v>
      </c>
      <c r="AI2" s="402"/>
      <c r="AJ2" s="402"/>
      <c r="AK2" s="402"/>
      <c r="AL2" s="402"/>
      <c r="AM2" s="402"/>
      <c r="AN2" s="402"/>
      <c r="AO2" s="402"/>
      <c r="AP2" s="402"/>
      <c r="AQ2" s="402"/>
      <c r="AR2" s="402"/>
      <c r="AS2" s="403"/>
      <c r="AT2" s="401" t="s">
        <v>29</v>
      </c>
      <c r="AU2" s="402"/>
      <c r="AV2" s="402"/>
      <c r="AW2" s="402"/>
      <c r="AX2" s="402"/>
      <c r="AY2" s="402"/>
      <c r="AZ2" s="402"/>
      <c r="BA2" s="402"/>
      <c r="BB2" s="402"/>
      <c r="BC2" s="402"/>
      <c r="BD2" s="402"/>
      <c r="BE2" s="403"/>
      <c r="BF2" s="401" t="s">
        <v>30</v>
      </c>
      <c r="BG2" s="402"/>
      <c r="BH2" s="402"/>
      <c r="BI2" s="402"/>
      <c r="BJ2" s="402"/>
      <c r="BK2" s="402"/>
      <c r="BL2" s="402"/>
      <c r="BM2" s="402"/>
      <c r="BN2" s="402"/>
      <c r="BO2" s="402"/>
      <c r="BP2" s="402"/>
      <c r="BQ2" s="403"/>
      <c r="BR2" s="401" t="s">
        <v>31</v>
      </c>
      <c r="BS2" s="402"/>
      <c r="BT2" s="402"/>
      <c r="BU2" s="402"/>
      <c r="BV2" s="402"/>
      <c r="BW2" s="402"/>
      <c r="BX2" s="402"/>
      <c r="BY2" s="402"/>
      <c r="BZ2" s="402"/>
      <c r="CA2" s="402"/>
      <c r="CB2" s="402"/>
      <c r="CC2" s="403"/>
    </row>
    <row r="3" spans="2:82">
      <c r="B3" s="418"/>
      <c r="C3" s="420"/>
      <c r="D3" s="422"/>
      <c r="E3" s="422"/>
      <c r="F3" s="424"/>
      <c r="G3" s="416"/>
      <c r="H3" s="157">
        <f>'Title Page'!C11</f>
        <v>45523</v>
      </c>
      <c r="I3" s="158">
        <f>DATE(YEAR(H3),MONTH(H3)+2,1)-1</f>
        <v>45565</v>
      </c>
      <c r="J3" s="157">
        <f>DATE(YEAR(I3),MONTH(I3)+2,1)-1</f>
        <v>45596</v>
      </c>
      <c r="K3" s="159">
        <f t="shared" ref="K3:BV3" si="0">DATE(YEAR(J3),MONTH(J3)+2,1)-1</f>
        <v>45626</v>
      </c>
      <c r="L3" s="159">
        <f t="shared" si="0"/>
        <v>45657</v>
      </c>
      <c r="M3" s="159">
        <f t="shared" si="0"/>
        <v>45688</v>
      </c>
      <c r="N3" s="159">
        <f t="shared" si="0"/>
        <v>45716</v>
      </c>
      <c r="O3" s="159">
        <f t="shared" si="0"/>
        <v>45747</v>
      </c>
      <c r="P3" s="159">
        <f t="shared" si="0"/>
        <v>45777</v>
      </c>
      <c r="Q3" s="159">
        <f t="shared" si="0"/>
        <v>45808</v>
      </c>
      <c r="R3" s="159">
        <f t="shared" si="0"/>
        <v>45838</v>
      </c>
      <c r="S3" s="159">
        <f t="shared" si="0"/>
        <v>45869</v>
      </c>
      <c r="T3" s="159">
        <f t="shared" si="0"/>
        <v>45900</v>
      </c>
      <c r="U3" s="158">
        <f t="shared" si="0"/>
        <v>45930</v>
      </c>
      <c r="V3" s="157">
        <f t="shared" si="0"/>
        <v>45961</v>
      </c>
      <c r="W3" s="159">
        <f t="shared" si="0"/>
        <v>45991</v>
      </c>
      <c r="X3" s="159">
        <f t="shared" si="0"/>
        <v>46022</v>
      </c>
      <c r="Y3" s="159">
        <f t="shared" si="0"/>
        <v>46053</v>
      </c>
      <c r="Z3" s="159">
        <f t="shared" si="0"/>
        <v>46081</v>
      </c>
      <c r="AA3" s="159">
        <f t="shared" si="0"/>
        <v>46112</v>
      </c>
      <c r="AB3" s="159">
        <f t="shared" si="0"/>
        <v>46142</v>
      </c>
      <c r="AC3" s="159">
        <f t="shared" si="0"/>
        <v>46173</v>
      </c>
      <c r="AD3" s="159">
        <f t="shared" si="0"/>
        <v>46203</v>
      </c>
      <c r="AE3" s="159">
        <f t="shared" si="0"/>
        <v>46234</v>
      </c>
      <c r="AF3" s="159">
        <f t="shared" si="0"/>
        <v>46265</v>
      </c>
      <c r="AG3" s="158">
        <f t="shared" si="0"/>
        <v>46295</v>
      </c>
      <c r="AH3" s="157">
        <f t="shared" si="0"/>
        <v>46326</v>
      </c>
      <c r="AI3" s="159">
        <f t="shared" si="0"/>
        <v>46356</v>
      </c>
      <c r="AJ3" s="159">
        <f t="shared" si="0"/>
        <v>46387</v>
      </c>
      <c r="AK3" s="159">
        <f t="shared" si="0"/>
        <v>46418</v>
      </c>
      <c r="AL3" s="159">
        <f t="shared" si="0"/>
        <v>46446</v>
      </c>
      <c r="AM3" s="159">
        <f t="shared" si="0"/>
        <v>46477</v>
      </c>
      <c r="AN3" s="159">
        <f t="shared" si="0"/>
        <v>46507</v>
      </c>
      <c r="AO3" s="159">
        <f t="shared" si="0"/>
        <v>46538</v>
      </c>
      <c r="AP3" s="159">
        <f t="shared" si="0"/>
        <v>46568</v>
      </c>
      <c r="AQ3" s="159">
        <f t="shared" si="0"/>
        <v>46599</v>
      </c>
      <c r="AR3" s="159">
        <f t="shared" si="0"/>
        <v>46630</v>
      </c>
      <c r="AS3" s="158">
        <f t="shared" si="0"/>
        <v>46660</v>
      </c>
      <c r="AT3" s="157">
        <f t="shared" si="0"/>
        <v>46691</v>
      </c>
      <c r="AU3" s="159">
        <f t="shared" si="0"/>
        <v>46721</v>
      </c>
      <c r="AV3" s="159">
        <f t="shared" si="0"/>
        <v>46752</v>
      </c>
      <c r="AW3" s="159">
        <f t="shared" si="0"/>
        <v>46783</v>
      </c>
      <c r="AX3" s="159">
        <f t="shared" si="0"/>
        <v>46812</v>
      </c>
      <c r="AY3" s="159">
        <f t="shared" si="0"/>
        <v>46843</v>
      </c>
      <c r="AZ3" s="159">
        <f t="shared" si="0"/>
        <v>46873</v>
      </c>
      <c r="BA3" s="159">
        <f t="shared" si="0"/>
        <v>46904</v>
      </c>
      <c r="BB3" s="159">
        <f t="shared" si="0"/>
        <v>46934</v>
      </c>
      <c r="BC3" s="159">
        <f t="shared" si="0"/>
        <v>46965</v>
      </c>
      <c r="BD3" s="159">
        <f t="shared" si="0"/>
        <v>46996</v>
      </c>
      <c r="BE3" s="158">
        <f t="shared" si="0"/>
        <v>47026</v>
      </c>
      <c r="BF3" s="157">
        <f t="shared" si="0"/>
        <v>47057</v>
      </c>
      <c r="BG3" s="159">
        <f t="shared" si="0"/>
        <v>47087</v>
      </c>
      <c r="BH3" s="159">
        <f t="shared" si="0"/>
        <v>47118</v>
      </c>
      <c r="BI3" s="159">
        <f t="shared" si="0"/>
        <v>47149</v>
      </c>
      <c r="BJ3" s="159">
        <f t="shared" si="0"/>
        <v>47177</v>
      </c>
      <c r="BK3" s="159">
        <f t="shared" si="0"/>
        <v>47208</v>
      </c>
      <c r="BL3" s="159">
        <f t="shared" si="0"/>
        <v>47238</v>
      </c>
      <c r="BM3" s="159">
        <f t="shared" si="0"/>
        <v>47269</v>
      </c>
      <c r="BN3" s="159">
        <f t="shared" si="0"/>
        <v>47299</v>
      </c>
      <c r="BO3" s="159">
        <f t="shared" si="0"/>
        <v>47330</v>
      </c>
      <c r="BP3" s="159">
        <f t="shared" si="0"/>
        <v>47361</v>
      </c>
      <c r="BQ3" s="158">
        <f t="shared" si="0"/>
        <v>47391</v>
      </c>
      <c r="BR3" s="157">
        <f t="shared" si="0"/>
        <v>47422</v>
      </c>
      <c r="BS3" s="159">
        <f t="shared" si="0"/>
        <v>47452</v>
      </c>
      <c r="BT3" s="159">
        <f t="shared" si="0"/>
        <v>47483</v>
      </c>
      <c r="BU3" s="159">
        <f t="shared" si="0"/>
        <v>47514</v>
      </c>
      <c r="BV3" s="159">
        <f t="shared" si="0"/>
        <v>47542</v>
      </c>
      <c r="BW3" s="159">
        <f t="shared" ref="BW3:CC3" si="1">DATE(YEAR(BV3),MONTH(BV3)+2,1)-1</f>
        <v>47573</v>
      </c>
      <c r="BX3" s="159">
        <f t="shared" si="1"/>
        <v>47603</v>
      </c>
      <c r="BY3" s="159">
        <f t="shared" si="1"/>
        <v>47634</v>
      </c>
      <c r="BZ3" s="159">
        <f t="shared" si="1"/>
        <v>47664</v>
      </c>
      <c r="CA3" s="159">
        <f t="shared" si="1"/>
        <v>47695</v>
      </c>
      <c r="CB3" s="159">
        <f t="shared" si="1"/>
        <v>47726</v>
      </c>
      <c r="CC3" s="158">
        <f t="shared" si="1"/>
        <v>47756</v>
      </c>
    </row>
    <row r="4" spans="2:82" ht="17">
      <c r="B4" s="143"/>
      <c r="C4" s="144"/>
      <c r="D4" s="145" t="s">
        <v>392</v>
      </c>
      <c r="E4" s="145"/>
      <c r="F4" s="145"/>
      <c r="G4" s="160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7"/>
    </row>
    <row r="5" spans="2:82">
      <c r="B5" s="148"/>
      <c r="C5" s="139"/>
      <c r="D5" s="140" t="s">
        <v>392</v>
      </c>
      <c r="E5" s="140"/>
      <c r="F5" s="140"/>
      <c r="G5" s="161"/>
      <c r="CC5" s="29"/>
    </row>
    <row r="6" spans="2:82">
      <c r="B6" s="148"/>
      <c r="C6" s="404" t="s">
        <v>393</v>
      </c>
      <c r="D6" s="405"/>
      <c r="E6" s="405"/>
      <c r="F6" s="406"/>
      <c r="G6" s="162">
        <f>+G7+G8</f>
        <v>3910000</v>
      </c>
      <c r="CC6" s="29"/>
    </row>
    <row r="7" spans="2:82">
      <c r="B7" s="148"/>
      <c r="C7" s="407" t="s">
        <v>33</v>
      </c>
      <c r="D7" s="408"/>
      <c r="E7" s="408"/>
      <c r="F7" s="409"/>
      <c r="G7" s="163">
        <f>+G8*0.15</f>
        <v>510000</v>
      </c>
      <c r="CC7" s="29"/>
    </row>
    <row r="8" spans="2:82">
      <c r="B8" s="148"/>
      <c r="C8" s="410" t="s">
        <v>34</v>
      </c>
      <c r="D8" s="411"/>
      <c r="E8" s="411"/>
      <c r="F8" s="412"/>
      <c r="G8" s="164">
        <f>+G11</f>
        <v>3400000</v>
      </c>
      <c r="CC8" s="29"/>
    </row>
    <row r="9" spans="2:82">
      <c r="B9" s="148"/>
      <c r="C9" s="15"/>
      <c r="D9" s="17" t="s">
        <v>392</v>
      </c>
      <c r="E9" s="17"/>
      <c r="F9" s="17"/>
      <c r="G9" s="151"/>
      <c r="CC9" s="29"/>
    </row>
    <row r="10" spans="2:82">
      <c r="B10" s="148"/>
      <c r="F10" s="68" t="s">
        <v>35</v>
      </c>
      <c r="G10" s="151">
        <f>+SUM(H30:CC48,H50:CC56,H59:CC75,H77:CC78,H80:CC80,H82:CC83,H88:CC115,H117:CC149,H151:CC164,H167:CC172,H175:CC207)</f>
        <v>3400000</v>
      </c>
      <c r="H10" s="208" t="b">
        <f>G10=G11</f>
        <v>1</v>
      </c>
      <c r="I10" s="17" t="b">
        <f>G10=G28+G85+G174</f>
        <v>1</v>
      </c>
      <c r="J10" s="332"/>
      <c r="K10" s="149"/>
      <c r="W10" s="149"/>
      <c r="AI10" s="149"/>
      <c r="AU10" s="149"/>
      <c r="BG10" s="149"/>
      <c r="BS10" s="149"/>
      <c r="CC10" s="29"/>
    </row>
    <row r="11" spans="2:82">
      <c r="B11" s="89"/>
      <c r="C11" s="103" t="s">
        <v>36</v>
      </c>
      <c r="D11" s="104" t="s">
        <v>392</v>
      </c>
      <c r="E11" s="104"/>
      <c r="F11" s="105"/>
      <c r="G11" s="207">
        <f t="shared" ref="G11:G19" si="2">+SUM(H11:CC11)</f>
        <v>3400000</v>
      </c>
      <c r="H11" s="203">
        <f>+H21+H12+H24</f>
        <v>0</v>
      </c>
      <c r="I11" s="204">
        <f t="shared" ref="I11:BT11" si="3">+I21+I12+I24</f>
        <v>0</v>
      </c>
      <c r="J11" s="203">
        <f t="shared" si="3"/>
        <v>0</v>
      </c>
      <c r="K11" s="205">
        <f t="shared" si="3"/>
        <v>0</v>
      </c>
      <c r="L11" s="205">
        <f t="shared" si="3"/>
        <v>0</v>
      </c>
      <c r="M11" s="205">
        <f t="shared" si="3"/>
        <v>0</v>
      </c>
      <c r="N11" s="205">
        <f t="shared" si="3"/>
        <v>0</v>
      </c>
      <c r="O11" s="205">
        <f t="shared" si="3"/>
        <v>0</v>
      </c>
      <c r="P11" s="205">
        <f t="shared" si="3"/>
        <v>0</v>
      </c>
      <c r="Q11" s="205">
        <f t="shared" si="3"/>
        <v>0</v>
      </c>
      <c r="R11" s="205">
        <f t="shared" si="3"/>
        <v>0</v>
      </c>
      <c r="S11" s="205">
        <f t="shared" si="3"/>
        <v>0</v>
      </c>
      <c r="T11" s="205">
        <f t="shared" si="3"/>
        <v>0</v>
      </c>
      <c r="U11" s="204">
        <f t="shared" si="3"/>
        <v>116666.68</v>
      </c>
      <c r="V11" s="206">
        <f t="shared" si="3"/>
        <v>0</v>
      </c>
      <c r="W11" s="205">
        <f t="shared" si="3"/>
        <v>0</v>
      </c>
      <c r="X11" s="205">
        <f t="shared" si="3"/>
        <v>0</v>
      </c>
      <c r="Y11" s="205">
        <f t="shared" si="3"/>
        <v>0</v>
      </c>
      <c r="Z11" s="205">
        <f t="shared" si="3"/>
        <v>0</v>
      </c>
      <c r="AA11" s="205">
        <f t="shared" si="3"/>
        <v>0</v>
      </c>
      <c r="AB11" s="205">
        <f t="shared" si="3"/>
        <v>0</v>
      </c>
      <c r="AC11" s="205">
        <f t="shared" si="3"/>
        <v>0</v>
      </c>
      <c r="AD11" s="205">
        <f t="shared" si="3"/>
        <v>0</v>
      </c>
      <c r="AE11" s="205">
        <f t="shared" si="3"/>
        <v>0</v>
      </c>
      <c r="AF11" s="205">
        <f t="shared" si="3"/>
        <v>0</v>
      </c>
      <c r="AG11" s="204">
        <f t="shared" si="3"/>
        <v>476666.68</v>
      </c>
      <c r="AH11" s="206">
        <f t="shared" si="3"/>
        <v>0</v>
      </c>
      <c r="AI11" s="205">
        <f t="shared" si="3"/>
        <v>0</v>
      </c>
      <c r="AJ11" s="205">
        <f t="shared" si="3"/>
        <v>0</v>
      </c>
      <c r="AK11" s="205">
        <f t="shared" si="3"/>
        <v>0</v>
      </c>
      <c r="AL11" s="205">
        <f t="shared" si="3"/>
        <v>0</v>
      </c>
      <c r="AM11" s="205">
        <f t="shared" si="3"/>
        <v>0</v>
      </c>
      <c r="AN11" s="205">
        <f t="shared" si="3"/>
        <v>0</v>
      </c>
      <c r="AO11" s="205">
        <f t="shared" si="3"/>
        <v>0</v>
      </c>
      <c r="AP11" s="205">
        <f t="shared" si="3"/>
        <v>0</v>
      </c>
      <c r="AQ11" s="205">
        <f t="shared" si="3"/>
        <v>0</v>
      </c>
      <c r="AR11" s="205">
        <f t="shared" si="3"/>
        <v>0</v>
      </c>
      <c r="AS11" s="204">
        <f t="shared" si="3"/>
        <v>476666.68</v>
      </c>
      <c r="AT11" s="206">
        <f t="shared" si="3"/>
        <v>0</v>
      </c>
      <c r="AU11" s="205">
        <f t="shared" si="3"/>
        <v>0</v>
      </c>
      <c r="AV11" s="205">
        <f t="shared" si="3"/>
        <v>0</v>
      </c>
      <c r="AW11" s="205">
        <f t="shared" si="3"/>
        <v>0</v>
      </c>
      <c r="AX11" s="205">
        <f t="shared" si="3"/>
        <v>0</v>
      </c>
      <c r="AY11" s="205">
        <f t="shared" si="3"/>
        <v>0</v>
      </c>
      <c r="AZ11" s="205">
        <f t="shared" si="3"/>
        <v>0</v>
      </c>
      <c r="BA11" s="205">
        <f t="shared" si="3"/>
        <v>0</v>
      </c>
      <c r="BB11" s="205">
        <f t="shared" si="3"/>
        <v>0</v>
      </c>
      <c r="BC11" s="205">
        <f t="shared" si="3"/>
        <v>0</v>
      </c>
      <c r="BD11" s="205">
        <f t="shared" si="3"/>
        <v>0</v>
      </c>
      <c r="BE11" s="204">
        <f t="shared" si="3"/>
        <v>676666.68</v>
      </c>
      <c r="BF11" s="206">
        <f t="shared" si="3"/>
        <v>0</v>
      </c>
      <c r="BG11" s="205">
        <f t="shared" si="3"/>
        <v>0</v>
      </c>
      <c r="BH11" s="205">
        <f t="shared" si="3"/>
        <v>0</v>
      </c>
      <c r="BI11" s="205">
        <f t="shared" si="3"/>
        <v>0</v>
      </c>
      <c r="BJ11" s="205">
        <f t="shared" si="3"/>
        <v>0</v>
      </c>
      <c r="BK11" s="205">
        <f t="shared" si="3"/>
        <v>0</v>
      </c>
      <c r="BL11" s="205">
        <f t="shared" si="3"/>
        <v>0</v>
      </c>
      <c r="BM11" s="205">
        <f t="shared" si="3"/>
        <v>0</v>
      </c>
      <c r="BN11" s="205">
        <f t="shared" si="3"/>
        <v>0</v>
      </c>
      <c r="BO11" s="205">
        <f t="shared" si="3"/>
        <v>0</v>
      </c>
      <c r="BP11" s="205">
        <f t="shared" si="3"/>
        <v>0</v>
      </c>
      <c r="BQ11" s="204">
        <f t="shared" si="3"/>
        <v>926666.68</v>
      </c>
      <c r="BR11" s="206">
        <f t="shared" si="3"/>
        <v>0</v>
      </c>
      <c r="BS11" s="205">
        <f t="shared" si="3"/>
        <v>0</v>
      </c>
      <c r="BT11" s="205">
        <f t="shared" si="3"/>
        <v>0</v>
      </c>
      <c r="BU11" s="205">
        <f t="shared" ref="BU11:CC11" si="4">+BU21+BU12+BU24</f>
        <v>0</v>
      </c>
      <c r="BV11" s="205">
        <f t="shared" si="4"/>
        <v>0</v>
      </c>
      <c r="BW11" s="205">
        <f t="shared" si="4"/>
        <v>0</v>
      </c>
      <c r="BX11" s="205">
        <f t="shared" si="4"/>
        <v>0</v>
      </c>
      <c r="BY11" s="205">
        <f t="shared" si="4"/>
        <v>0</v>
      </c>
      <c r="BZ11" s="205">
        <f t="shared" si="4"/>
        <v>0</v>
      </c>
      <c r="CA11" s="205">
        <f t="shared" si="4"/>
        <v>0</v>
      </c>
      <c r="CB11" s="205">
        <f t="shared" si="4"/>
        <v>0</v>
      </c>
      <c r="CC11" s="204">
        <f t="shared" si="4"/>
        <v>726666.6</v>
      </c>
    </row>
    <row r="12" spans="2:82">
      <c r="B12" s="90" t="s">
        <v>37</v>
      </c>
      <c r="C12" s="97" t="s">
        <v>38</v>
      </c>
      <c r="D12" s="98" t="s">
        <v>392</v>
      </c>
      <c r="E12" s="98"/>
      <c r="F12" s="99"/>
      <c r="G12" s="165">
        <f t="shared" si="2"/>
        <v>500000</v>
      </c>
      <c r="H12" s="125">
        <f>+H28</f>
        <v>0</v>
      </c>
      <c r="I12" s="92">
        <f t="shared" ref="I12:BT12" si="5">+I28</f>
        <v>0</v>
      </c>
      <c r="J12" s="125">
        <f>+J28</f>
        <v>0</v>
      </c>
      <c r="K12" s="91">
        <f t="shared" si="5"/>
        <v>0</v>
      </c>
      <c r="L12" s="91">
        <f t="shared" si="5"/>
        <v>0</v>
      </c>
      <c r="M12" s="91">
        <f t="shared" si="5"/>
        <v>0</v>
      </c>
      <c r="N12" s="91">
        <f t="shared" si="5"/>
        <v>0</v>
      </c>
      <c r="O12" s="91">
        <f t="shared" si="5"/>
        <v>0</v>
      </c>
      <c r="P12" s="91">
        <f t="shared" si="5"/>
        <v>0</v>
      </c>
      <c r="Q12" s="91">
        <f t="shared" si="5"/>
        <v>0</v>
      </c>
      <c r="R12" s="91">
        <f t="shared" si="5"/>
        <v>0</v>
      </c>
      <c r="S12" s="91">
        <f t="shared" si="5"/>
        <v>0</v>
      </c>
      <c r="T12" s="91">
        <f t="shared" si="5"/>
        <v>0</v>
      </c>
      <c r="U12" s="92">
        <f t="shared" si="5"/>
        <v>0</v>
      </c>
      <c r="V12" s="93">
        <f t="shared" si="5"/>
        <v>0</v>
      </c>
      <c r="W12" s="91">
        <f t="shared" si="5"/>
        <v>0</v>
      </c>
      <c r="X12" s="91">
        <f t="shared" si="5"/>
        <v>0</v>
      </c>
      <c r="Y12" s="91">
        <f t="shared" si="5"/>
        <v>0</v>
      </c>
      <c r="Z12" s="91">
        <f t="shared" si="5"/>
        <v>0</v>
      </c>
      <c r="AA12" s="91">
        <f t="shared" si="5"/>
        <v>0</v>
      </c>
      <c r="AB12" s="91">
        <f t="shared" si="5"/>
        <v>0</v>
      </c>
      <c r="AC12" s="91">
        <f t="shared" si="5"/>
        <v>0</v>
      </c>
      <c r="AD12" s="91">
        <f t="shared" si="5"/>
        <v>0</v>
      </c>
      <c r="AE12" s="91">
        <f t="shared" si="5"/>
        <v>0</v>
      </c>
      <c r="AF12" s="91">
        <f t="shared" si="5"/>
        <v>0</v>
      </c>
      <c r="AG12" s="92">
        <f t="shared" si="5"/>
        <v>100000</v>
      </c>
      <c r="AH12" s="93">
        <f t="shared" si="5"/>
        <v>0</v>
      </c>
      <c r="AI12" s="91">
        <f t="shared" si="5"/>
        <v>0</v>
      </c>
      <c r="AJ12" s="91">
        <f t="shared" si="5"/>
        <v>0</v>
      </c>
      <c r="AK12" s="91">
        <f t="shared" si="5"/>
        <v>0</v>
      </c>
      <c r="AL12" s="91">
        <f t="shared" si="5"/>
        <v>0</v>
      </c>
      <c r="AM12" s="91">
        <f t="shared" si="5"/>
        <v>0</v>
      </c>
      <c r="AN12" s="91">
        <f t="shared" si="5"/>
        <v>0</v>
      </c>
      <c r="AO12" s="91">
        <f t="shared" si="5"/>
        <v>0</v>
      </c>
      <c r="AP12" s="91">
        <f t="shared" si="5"/>
        <v>0</v>
      </c>
      <c r="AQ12" s="91">
        <f t="shared" si="5"/>
        <v>0</v>
      </c>
      <c r="AR12" s="91">
        <f t="shared" si="5"/>
        <v>0</v>
      </c>
      <c r="AS12" s="92">
        <f t="shared" si="5"/>
        <v>100000</v>
      </c>
      <c r="AT12" s="93">
        <f t="shared" si="5"/>
        <v>0</v>
      </c>
      <c r="AU12" s="91">
        <f t="shared" si="5"/>
        <v>0</v>
      </c>
      <c r="AV12" s="91">
        <f t="shared" si="5"/>
        <v>0</v>
      </c>
      <c r="AW12" s="91">
        <f t="shared" si="5"/>
        <v>0</v>
      </c>
      <c r="AX12" s="91">
        <f t="shared" si="5"/>
        <v>0</v>
      </c>
      <c r="AY12" s="91">
        <f t="shared" si="5"/>
        <v>0</v>
      </c>
      <c r="AZ12" s="91">
        <f t="shared" si="5"/>
        <v>0</v>
      </c>
      <c r="BA12" s="91">
        <f t="shared" si="5"/>
        <v>0</v>
      </c>
      <c r="BB12" s="91">
        <f t="shared" si="5"/>
        <v>0</v>
      </c>
      <c r="BC12" s="91">
        <f t="shared" si="5"/>
        <v>0</v>
      </c>
      <c r="BD12" s="91">
        <f t="shared" si="5"/>
        <v>0</v>
      </c>
      <c r="BE12" s="92">
        <f t="shared" si="5"/>
        <v>100000</v>
      </c>
      <c r="BF12" s="93">
        <f t="shared" si="5"/>
        <v>0</v>
      </c>
      <c r="BG12" s="91">
        <f t="shared" si="5"/>
        <v>0</v>
      </c>
      <c r="BH12" s="91">
        <f t="shared" si="5"/>
        <v>0</v>
      </c>
      <c r="BI12" s="91">
        <f t="shared" si="5"/>
        <v>0</v>
      </c>
      <c r="BJ12" s="91">
        <f t="shared" si="5"/>
        <v>0</v>
      </c>
      <c r="BK12" s="91">
        <f t="shared" si="5"/>
        <v>0</v>
      </c>
      <c r="BL12" s="91">
        <f t="shared" si="5"/>
        <v>0</v>
      </c>
      <c r="BM12" s="91">
        <f t="shared" si="5"/>
        <v>0</v>
      </c>
      <c r="BN12" s="91">
        <f t="shared" si="5"/>
        <v>0</v>
      </c>
      <c r="BO12" s="91">
        <f t="shared" si="5"/>
        <v>0</v>
      </c>
      <c r="BP12" s="91">
        <f t="shared" si="5"/>
        <v>0</v>
      </c>
      <c r="BQ12" s="92">
        <f t="shared" si="5"/>
        <v>100000</v>
      </c>
      <c r="BR12" s="93">
        <f t="shared" si="5"/>
        <v>0</v>
      </c>
      <c r="BS12" s="91">
        <f t="shared" si="5"/>
        <v>0</v>
      </c>
      <c r="BT12" s="91">
        <f t="shared" si="5"/>
        <v>0</v>
      </c>
      <c r="BU12" s="91">
        <f t="shared" ref="BU12:CC12" si="6">+BU28</f>
        <v>0</v>
      </c>
      <c r="BV12" s="91">
        <f t="shared" si="6"/>
        <v>0</v>
      </c>
      <c r="BW12" s="91">
        <f t="shared" si="6"/>
        <v>0</v>
      </c>
      <c r="BX12" s="91">
        <f t="shared" si="6"/>
        <v>0</v>
      </c>
      <c r="BY12" s="91">
        <f t="shared" si="6"/>
        <v>0</v>
      </c>
      <c r="BZ12" s="91">
        <f t="shared" si="6"/>
        <v>0</v>
      </c>
      <c r="CA12" s="91">
        <f t="shared" si="6"/>
        <v>0</v>
      </c>
      <c r="CB12" s="91">
        <f t="shared" si="6"/>
        <v>0</v>
      </c>
      <c r="CC12" s="92">
        <f t="shared" si="6"/>
        <v>100000</v>
      </c>
      <c r="CD12" s="325" t="b">
        <f>G12=G28</f>
        <v>1</v>
      </c>
    </row>
    <row r="13" spans="2:82">
      <c r="B13" s="57"/>
      <c r="C13" s="100" t="s">
        <v>39</v>
      </c>
      <c r="D13" s="101" t="s">
        <v>392</v>
      </c>
      <c r="E13" s="101"/>
      <c r="F13" s="102"/>
      <c r="G13" s="122">
        <f t="shared" si="2"/>
        <v>0</v>
      </c>
      <c r="H13" s="120">
        <f>+H12-SUM(H14:H15)</f>
        <v>0</v>
      </c>
      <c r="I13" s="13">
        <f t="shared" ref="I13:BT13" si="7">+I12-SUM(I14:I15)</f>
        <v>0</v>
      </c>
      <c r="J13" s="120">
        <f>+J12-SUM(J14:J15)</f>
        <v>0</v>
      </c>
      <c r="K13" s="12">
        <f t="shared" si="7"/>
        <v>0</v>
      </c>
      <c r="L13" s="12">
        <f t="shared" si="7"/>
        <v>0</v>
      </c>
      <c r="M13" s="12">
        <f t="shared" si="7"/>
        <v>0</v>
      </c>
      <c r="N13" s="12">
        <f t="shared" si="7"/>
        <v>0</v>
      </c>
      <c r="O13" s="12">
        <f t="shared" si="7"/>
        <v>0</v>
      </c>
      <c r="P13" s="12">
        <f t="shared" si="7"/>
        <v>0</v>
      </c>
      <c r="Q13" s="12">
        <f t="shared" si="7"/>
        <v>0</v>
      </c>
      <c r="R13" s="12">
        <f t="shared" si="7"/>
        <v>0</v>
      </c>
      <c r="S13" s="12">
        <f t="shared" si="7"/>
        <v>0</v>
      </c>
      <c r="T13" s="12">
        <f t="shared" si="7"/>
        <v>0</v>
      </c>
      <c r="U13" s="13">
        <f t="shared" si="7"/>
        <v>0</v>
      </c>
      <c r="V13" s="14">
        <f t="shared" si="7"/>
        <v>0</v>
      </c>
      <c r="W13" s="12">
        <f t="shared" si="7"/>
        <v>0</v>
      </c>
      <c r="X13" s="12">
        <f t="shared" si="7"/>
        <v>0</v>
      </c>
      <c r="Y13" s="12">
        <f t="shared" si="7"/>
        <v>0</v>
      </c>
      <c r="Z13" s="12">
        <f t="shared" si="7"/>
        <v>0</v>
      </c>
      <c r="AA13" s="12">
        <f t="shared" si="7"/>
        <v>0</v>
      </c>
      <c r="AB13" s="12">
        <f t="shared" si="7"/>
        <v>0</v>
      </c>
      <c r="AC13" s="12">
        <f t="shared" si="7"/>
        <v>0</v>
      </c>
      <c r="AD13" s="12">
        <f t="shared" si="7"/>
        <v>0</v>
      </c>
      <c r="AE13" s="12">
        <f t="shared" si="7"/>
        <v>0</v>
      </c>
      <c r="AF13" s="12">
        <f t="shared" si="7"/>
        <v>0</v>
      </c>
      <c r="AG13" s="13">
        <f t="shared" si="7"/>
        <v>0</v>
      </c>
      <c r="AH13" s="14">
        <f t="shared" si="7"/>
        <v>0</v>
      </c>
      <c r="AI13" s="12">
        <f t="shared" si="7"/>
        <v>0</v>
      </c>
      <c r="AJ13" s="12">
        <f t="shared" si="7"/>
        <v>0</v>
      </c>
      <c r="AK13" s="12">
        <f t="shared" si="7"/>
        <v>0</v>
      </c>
      <c r="AL13" s="12">
        <f t="shared" si="7"/>
        <v>0</v>
      </c>
      <c r="AM13" s="12">
        <f t="shared" si="7"/>
        <v>0</v>
      </c>
      <c r="AN13" s="12">
        <f t="shared" si="7"/>
        <v>0</v>
      </c>
      <c r="AO13" s="12">
        <f t="shared" si="7"/>
        <v>0</v>
      </c>
      <c r="AP13" s="12">
        <f t="shared" si="7"/>
        <v>0</v>
      </c>
      <c r="AQ13" s="12">
        <f t="shared" si="7"/>
        <v>0</v>
      </c>
      <c r="AR13" s="12">
        <f t="shared" si="7"/>
        <v>0</v>
      </c>
      <c r="AS13" s="13">
        <f t="shared" si="7"/>
        <v>0</v>
      </c>
      <c r="AT13" s="14">
        <f t="shared" si="7"/>
        <v>0</v>
      </c>
      <c r="AU13" s="12">
        <f t="shared" si="7"/>
        <v>0</v>
      </c>
      <c r="AV13" s="12">
        <f t="shared" si="7"/>
        <v>0</v>
      </c>
      <c r="AW13" s="12">
        <f t="shared" si="7"/>
        <v>0</v>
      </c>
      <c r="AX13" s="12">
        <f t="shared" si="7"/>
        <v>0</v>
      </c>
      <c r="AY13" s="12">
        <f t="shared" si="7"/>
        <v>0</v>
      </c>
      <c r="AZ13" s="12">
        <f t="shared" si="7"/>
        <v>0</v>
      </c>
      <c r="BA13" s="12">
        <f t="shared" si="7"/>
        <v>0</v>
      </c>
      <c r="BB13" s="12">
        <f t="shared" si="7"/>
        <v>0</v>
      </c>
      <c r="BC13" s="12">
        <f t="shared" si="7"/>
        <v>0</v>
      </c>
      <c r="BD13" s="12">
        <f t="shared" si="7"/>
        <v>0</v>
      </c>
      <c r="BE13" s="13">
        <f t="shared" si="7"/>
        <v>0</v>
      </c>
      <c r="BF13" s="14">
        <f t="shared" si="7"/>
        <v>0</v>
      </c>
      <c r="BG13" s="12">
        <f t="shared" si="7"/>
        <v>0</v>
      </c>
      <c r="BH13" s="12">
        <f t="shared" si="7"/>
        <v>0</v>
      </c>
      <c r="BI13" s="12">
        <f t="shared" si="7"/>
        <v>0</v>
      </c>
      <c r="BJ13" s="12">
        <f t="shared" si="7"/>
        <v>0</v>
      </c>
      <c r="BK13" s="12">
        <f t="shared" si="7"/>
        <v>0</v>
      </c>
      <c r="BL13" s="12">
        <f t="shared" si="7"/>
        <v>0</v>
      </c>
      <c r="BM13" s="12">
        <f t="shared" si="7"/>
        <v>0</v>
      </c>
      <c r="BN13" s="12">
        <f t="shared" si="7"/>
        <v>0</v>
      </c>
      <c r="BO13" s="12">
        <f t="shared" si="7"/>
        <v>0</v>
      </c>
      <c r="BP13" s="12">
        <f t="shared" si="7"/>
        <v>0</v>
      </c>
      <c r="BQ13" s="13">
        <f t="shared" si="7"/>
        <v>0</v>
      </c>
      <c r="BR13" s="14">
        <f t="shared" si="7"/>
        <v>0</v>
      </c>
      <c r="BS13" s="12">
        <f t="shared" si="7"/>
        <v>0</v>
      </c>
      <c r="BT13" s="12">
        <f t="shared" si="7"/>
        <v>0</v>
      </c>
      <c r="BU13" s="12">
        <f t="shared" ref="BU13:CC13" si="8">+BU12-SUM(BU14:BU15)</f>
        <v>0</v>
      </c>
      <c r="BV13" s="12">
        <f t="shared" si="8"/>
        <v>0</v>
      </c>
      <c r="BW13" s="12">
        <f t="shared" si="8"/>
        <v>0</v>
      </c>
      <c r="BX13" s="12">
        <f t="shared" si="8"/>
        <v>0</v>
      </c>
      <c r="BY13" s="12">
        <f t="shared" si="8"/>
        <v>0</v>
      </c>
      <c r="BZ13" s="12">
        <f t="shared" si="8"/>
        <v>0</v>
      </c>
      <c r="CA13" s="12">
        <f t="shared" si="8"/>
        <v>0</v>
      </c>
      <c r="CB13" s="12">
        <f t="shared" si="8"/>
        <v>0</v>
      </c>
      <c r="CC13" s="13">
        <f t="shared" si="8"/>
        <v>0</v>
      </c>
    </row>
    <row r="14" spans="2:82">
      <c r="B14" s="57"/>
      <c r="C14" s="100" t="s">
        <v>40</v>
      </c>
      <c r="D14" s="101" t="s">
        <v>392</v>
      </c>
      <c r="E14" s="101"/>
      <c r="F14" s="102"/>
      <c r="G14" s="152">
        <f t="shared" si="2"/>
        <v>500000</v>
      </c>
      <c r="H14" s="129">
        <f>H81</f>
        <v>0</v>
      </c>
      <c r="I14" s="18">
        <f t="shared" ref="I14:BT14" si="9">I81</f>
        <v>0</v>
      </c>
      <c r="J14" s="129">
        <f t="shared" si="9"/>
        <v>0</v>
      </c>
      <c r="K14" s="12">
        <f t="shared" si="9"/>
        <v>0</v>
      </c>
      <c r="L14" s="12">
        <f t="shared" si="9"/>
        <v>0</v>
      </c>
      <c r="M14" s="12">
        <f t="shared" si="9"/>
        <v>0</v>
      </c>
      <c r="N14" s="12">
        <f t="shared" si="9"/>
        <v>0</v>
      </c>
      <c r="O14" s="12">
        <f t="shared" si="9"/>
        <v>0</v>
      </c>
      <c r="P14" s="12">
        <f t="shared" si="9"/>
        <v>0</v>
      </c>
      <c r="Q14" s="12">
        <f t="shared" si="9"/>
        <v>0</v>
      </c>
      <c r="R14" s="12">
        <f t="shared" si="9"/>
        <v>0</v>
      </c>
      <c r="S14" s="12">
        <f t="shared" si="9"/>
        <v>0</v>
      </c>
      <c r="T14" s="12">
        <f t="shared" si="9"/>
        <v>0</v>
      </c>
      <c r="U14" s="18">
        <f t="shared" si="9"/>
        <v>0</v>
      </c>
      <c r="V14" s="119">
        <f t="shared" si="9"/>
        <v>0</v>
      </c>
      <c r="W14" s="12">
        <f t="shared" si="9"/>
        <v>0</v>
      </c>
      <c r="X14" s="12">
        <f t="shared" si="9"/>
        <v>0</v>
      </c>
      <c r="Y14" s="12">
        <f t="shared" si="9"/>
        <v>0</v>
      </c>
      <c r="Z14" s="12">
        <f t="shared" si="9"/>
        <v>0</v>
      </c>
      <c r="AA14" s="12">
        <f t="shared" si="9"/>
        <v>0</v>
      </c>
      <c r="AB14" s="12">
        <f t="shared" si="9"/>
        <v>0</v>
      </c>
      <c r="AC14" s="12">
        <f t="shared" si="9"/>
        <v>0</v>
      </c>
      <c r="AD14" s="12">
        <f t="shared" si="9"/>
        <v>0</v>
      </c>
      <c r="AE14" s="12">
        <f t="shared" si="9"/>
        <v>0</v>
      </c>
      <c r="AF14" s="12">
        <f t="shared" si="9"/>
        <v>0</v>
      </c>
      <c r="AG14" s="18">
        <f t="shared" si="9"/>
        <v>100000</v>
      </c>
      <c r="AH14" s="119">
        <f t="shared" si="9"/>
        <v>0</v>
      </c>
      <c r="AI14" s="12">
        <f t="shared" si="9"/>
        <v>0</v>
      </c>
      <c r="AJ14" s="12">
        <f t="shared" si="9"/>
        <v>0</v>
      </c>
      <c r="AK14" s="12">
        <f t="shared" si="9"/>
        <v>0</v>
      </c>
      <c r="AL14" s="12">
        <f t="shared" si="9"/>
        <v>0</v>
      </c>
      <c r="AM14" s="12">
        <f t="shared" si="9"/>
        <v>0</v>
      </c>
      <c r="AN14" s="12">
        <f t="shared" si="9"/>
        <v>0</v>
      </c>
      <c r="AO14" s="12">
        <f t="shared" si="9"/>
        <v>0</v>
      </c>
      <c r="AP14" s="12">
        <f t="shared" si="9"/>
        <v>0</v>
      </c>
      <c r="AQ14" s="12">
        <f t="shared" si="9"/>
        <v>0</v>
      </c>
      <c r="AR14" s="12">
        <f t="shared" si="9"/>
        <v>0</v>
      </c>
      <c r="AS14" s="18">
        <f t="shared" si="9"/>
        <v>100000</v>
      </c>
      <c r="AT14" s="119">
        <f t="shared" si="9"/>
        <v>0</v>
      </c>
      <c r="AU14" s="12">
        <f t="shared" si="9"/>
        <v>0</v>
      </c>
      <c r="AV14" s="12">
        <f t="shared" si="9"/>
        <v>0</v>
      </c>
      <c r="AW14" s="12">
        <f t="shared" si="9"/>
        <v>0</v>
      </c>
      <c r="AX14" s="12">
        <f t="shared" si="9"/>
        <v>0</v>
      </c>
      <c r="AY14" s="12">
        <f t="shared" si="9"/>
        <v>0</v>
      </c>
      <c r="AZ14" s="12">
        <f t="shared" si="9"/>
        <v>0</v>
      </c>
      <c r="BA14" s="12">
        <f t="shared" si="9"/>
        <v>0</v>
      </c>
      <c r="BB14" s="12">
        <f t="shared" si="9"/>
        <v>0</v>
      </c>
      <c r="BC14" s="12">
        <f t="shared" si="9"/>
        <v>0</v>
      </c>
      <c r="BD14" s="12">
        <f t="shared" si="9"/>
        <v>0</v>
      </c>
      <c r="BE14" s="18">
        <f t="shared" si="9"/>
        <v>100000</v>
      </c>
      <c r="BF14" s="119">
        <f t="shared" si="9"/>
        <v>0</v>
      </c>
      <c r="BG14" s="12">
        <f t="shared" si="9"/>
        <v>0</v>
      </c>
      <c r="BH14" s="12">
        <f t="shared" si="9"/>
        <v>0</v>
      </c>
      <c r="BI14" s="12">
        <f t="shared" si="9"/>
        <v>0</v>
      </c>
      <c r="BJ14" s="12">
        <f t="shared" si="9"/>
        <v>0</v>
      </c>
      <c r="BK14" s="12">
        <f t="shared" si="9"/>
        <v>0</v>
      </c>
      <c r="BL14" s="12">
        <f t="shared" si="9"/>
        <v>0</v>
      </c>
      <c r="BM14" s="12">
        <f t="shared" si="9"/>
        <v>0</v>
      </c>
      <c r="BN14" s="12">
        <f t="shared" si="9"/>
        <v>0</v>
      </c>
      <c r="BO14" s="12">
        <f t="shared" si="9"/>
        <v>0</v>
      </c>
      <c r="BP14" s="12">
        <f t="shared" si="9"/>
        <v>0</v>
      </c>
      <c r="BQ14" s="18">
        <f t="shared" si="9"/>
        <v>100000</v>
      </c>
      <c r="BR14" s="119">
        <f t="shared" si="9"/>
        <v>0</v>
      </c>
      <c r="BS14" s="12">
        <f t="shared" si="9"/>
        <v>0</v>
      </c>
      <c r="BT14" s="12">
        <f t="shared" si="9"/>
        <v>0</v>
      </c>
      <c r="BU14" s="12">
        <f t="shared" ref="BU14:CC14" si="10">BU81</f>
        <v>0</v>
      </c>
      <c r="BV14" s="12">
        <f t="shared" si="10"/>
        <v>0</v>
      </c>
      <c r="BW14" s="12">
        <f t="shared" si="10"/>
        <v>0</v>
      </c>
      <c r="BX14" s="12">
        <f t="shared" si="10"/>
        <v>0</v>
      </c>
      <c r="BY14" s="12">
        <f t="shared" si="10"/>
        <v>0</v>
      </c>
      <c r="BZ14" s="12">
        <f t="shared" si="10"/>
        <v>0</v>
      </c>
      <c r="CA14" s="12">
        <f t="shared" si="10"/>
        <v>0</v>
      </c>
      <c r="CB14" s="12">
        <f t="shared" si="10"/>
        <v>0</v>
      </c>
      <c r="CC14" s="18">
        <f t="shared" si="10"/>
        <v>100000</v>
      </c>
    </row>
    <row r="15" spans="2:82">
      <c r="B15" s="57"/>
      <c r="C15" s="100" t="s">
        <v>41</v>
      </c>
      <c r="D15" s="101" t="s">
        <v>392</v>
      </c>
      <c r="E15" s="101"/>
      <c r="F15" s="102"/>
      <c r="G15" s="166">
        <f t="shared" si="2"/>
        <v>0</v>
      </c>
      <c r="H15" s="126">
        <f t="shared" ref="H15:BS15" si="11">+SUM(H16:H19)</f>
        <v>0</v>
      </c>
      <c r="I15" s="87">
        <f t="shared" si="11"/>
        <v>0</v>
      </c>
      <c r="J15" s="126">
        <f>+SUM(J16:J19)</f>
        <v>0</v>
      </c>
      <c r="K15" s="86">
        <f t="shared" si="11"/>
        <v>0</v>
      </c>
      <c r="L15" s="86">
        <f t="shared" si="11"/>
        <v>0</v>
      </c>
      <c r="M15" s="86">
        <f t="shared" si="11"/>
        <v>0</v>
      </c>
      <c r="N15" s="86">
        <f t="shared" si="11"/>
        <v>0</v>
      </c>
      <c r="O15" s="86">
        <f t="shared" si="11"/>
        <v>0</v>
      </c>
      <c r="P15" s="86">
        <f t="shared" si="11"/>
        <v>0</v>
      </c>
      <c r="Q15" s="86">
        <f t="shared" si="11"/>
        <v>0</v>
      </c>
      <c r="R15" s="86">
        <f t="shared" si="11"/>
        <v>0</v>
      </c>
      <c r="S15" s="86">
        <f t="shared" si="11"/>
        <v>0</v>
      </c>
      <c r="T15" s="86">
        <f t="shared" si="11"/>
        <v>0</v>
      </c>
      <c r="U15" s="87">
        <f t="shared" si="11"/>
        <v>0</v>
      </c>
      <c r="V15" s="88">
        <f t="shared" si="11"/>
        <v>0</v>
      </c>
      <c r="W15" s="86">
        <f t="shared" si="11"/>
        <v>0</v>
      </c>
      <c r="X15" s="86">
        <f t="shared" si="11"/>
        <v>0</v>
      </c>
      <c r="Y15" s="86">
        <f t="shared" si="11"/>
        <v>0</v>
      </c>
      <c r="Z15" s="86">
        <f t="shared" si="11"/>
        <v>0</v>
      </c>
      <c r="AA15" s="86">
        <f t="shared" si="11"/>
        <v>0</v>
      </c>
      <c r="AB15" s="86">
        <f t="shared" si="11"/>
        <v>0</v>
      </c>
      <c r="AC15" s="86">
        <f t="shared" si="11"/>
        <v>0</v>
      </c>
      <c r="AD15" s="86">
        <f t="shared" si="11"/>
        <v>0</v>
      </c>
      <c r="AE15" s="86">
        <f t="shared" si="11"/>
        <v>0</v>
      </c>
      <c r="AF15" s="86">
        <f t="shared" si="11"/>
        <v>0</v>
      </c>
      <c r="AG15" s="87">
        <f t="shared" si="11"/>
        <v>0</v>
      </c>
      <c r="AH15" s="88">
        <f t="shared" si="11"/>
        <v>0</v>
      </c>
      <c r="AI15" s="86">
        <f t="shared" si="11"/>
        <v>0</v>
      </c>
      <c r="AJ15" s="86">
        <f t="shared" si="11"/>
        <v>0</v>
      </c>
      <c r="AK15" s="86">
        <f t="shared" si="11"/>
        <v>0</v>
      </c>
      <c r="AL15" s="86">
        <f t="shared" si="11"/>
        <v>0</v>
      </c>
      <c r="AM15" s="86">
        <f t="shared" si="11"/>
        <v>0</v>
      </c>
      <c r="AN15" s="86">
        <f t="shared" si="11"/>
        <v>0</v>
      </c>
      <c r="AO15" s="86">
        <f t="shared" si="11"/>
        <v>0</v>
      </c>
      <c r="AP15" s="86">
        <f t="shared" si="11"/>
        <v>0</v>
      </c>
      <c r="AQ15" s="86">
        <f t="shared" si="11"/>
        <v>0</v>
      </c>
      <c r="AR15" s="86">
        <f t="shared" si="11"/>
        <v>0</v>
      </c>
      <c r="AS15" s="87">
        <f t="shared" si="11"/>
        <v>0</v>
      </c>
      <c r="AT15" s="88">
        <f t="shared" si="11"/>
        <v>0</v>
      </c>
      <c r="AU15" s="86">
        <f t="shared" si="11"/>
        <v>0</v>
      </c>
      <c r="AV15" s="86">
        <f t="shared" si="11"/>
        <v>0</v>
      </c>
      <c r="AW15" s="86">
        <f t="shared" si="11"/>
        <v>0</v>
      </c>
      <c r="AX15" s="86">
        <f t="shared" si="11"/>
        <v>0</v>
      </c>
      <c r="AY15" s="86">
        <f t="shared" si="11"/>
        <v>0</v>
      </c>
      <c r="AZ15" s="86">
        <f t="shared" si="11"/>
        <v>0</v>
      </c>
      <c r="BA15" s="86">
        <f t="shared" si="11"/>
        <v>0</v>
      </c>
      <c r="BB15" s="86">
        <f t="shared" si="11"/>
        <v>0</v>
      </c>
      <c r="BC15" s="86">
        <f t="shared" si="11"/>
        <v>0</v>
      </c>
      <c r="BD15" s="86">
        <f t="shared" si="11"/>
        <v>0</v>
      </c>
      <c r="BE15" s="87">
        <f t="shared" si="11"/>
        <v>0</v>
      </c>
      <c r="BF15" s="88">
        <f t="shared" si="11"/>
        <v>0</v>
      </c>
      <c r="BG15" s="86">
        <f t="shared" si="11"/>
        <v>0</v>
      </c>
      <c r="BH15" s="86">
        <f t="shared" si="11"/>
        <v>0</v>
      </c>
      <c r="BI15" s="86">
        <f t="shared" si="11"/>
        <v>0</v>
      </c>
      <c r="BJ15" s="86">
        <f t="shared" si="11"/>
        <v>0</v>
      </c>
      <c r="BK15" s="86">
        <f t="shared" si="11"/>
        <v>0</v>
      </c>
      <c r="BL15" s="86">
        <f t="shared" si="11"/>
        <v>0</v>
      </c>
      <c r="BM15" s="86">
        <f t="shared" si="11"/>
        <v>0</v>
      </c>
      <c r="BN15" s="86">
        <f t="shared" si="11"/>
        <v>0</v>
      </c>
      <c r="BO15" s="86">
        <f t="shared" si="11"/>
        <v>0</v>
      </c>
      <c r="BP15" s="86">
        <f t="shared" si="11"/>
        <v>0</v>
      </c>
      <c r="BQ15" s="87">
        <f t="shared" si="11"/>
        <v>0</v>
      </c>
      <c r="BR15" s="88">
        <f t="shared" si="11"/>
        <v>0</v>
      </c>
      <c r="BS15" s="86">
        <f t="shared" si="11"/>
        <v>0</v>
      </c>
      <c r="BT15" s="86">
        <f t="shared" ref="BT15:CC15" si="12">+SUM(BT16:BT19)</f>
        <v>0</v>
      </c>
      <c r="BU15" s="86">
        <f t="shared" si="12"/>
        <v>0</v>
      </c>
      <c r="BV15" s="86">
        <f t="shared" si="12"/>
        <v>0</v>
      </c>
      <c r="BW15" s="86">
        <f t="shared" si="12"/>
        <v>0</v>
      </c>
      <c r="BX15" s="86">
        <f t="shared" si="12"/>
        <v>0</v>
      </c>
      <c r="BY15" s="86">
        <f t="shared" si="12"/>
        <v>0</v>
      </c>
      <c r="BZ15" s="86">
        <f t="shared" si="12"/>
        <v>0</v>
      </c>
      <c r="CA15" s="86">
        <f t="shared" si="12"/>
        <v>0</v>
      </c>
      <c r="CB15" s="86">
        <f t="shared" si="12"/>
        <v>0</v>
      </c>
      <c r="CC15" s="87">
        <f t="shared" si="12"/>
        <v>0</v>
      </c>
    </row>
    <row r="16" spans="2:82">
      <c r="B16" s="57"/>
      <c r="C16" s="67" t="s">
        <v>8</v>
      </c>
      <c r="D16" s="72" t="s">
        <v>53</v>
      </c>
      <c r="E16" s="69">
        <v>72</v>
      </c>
      <c r="F16" s="218"/>
      <c r="G16" s="122">
        <f t="shared" si="2"/>
        <v>0</v>
      </c>
      <c r="H16" s="120"/>
      <c r="I16" s="13"/>
      <c r="J16" s="299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1"/>
      <c r="V16" s="302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1"/>
      <c r="AH16" s="302"/>
      <c r="AI16" s="300"/>
      <c r="AJ16" s="300"/>
      <c r="AK16" s="300"/>
      <c r="AL16" s="300"/>
      <c r="AM16" s="300"/>
      <c r="AN16" s="300"/>
      <c r="AO16" s="300"/>
      <c r="AP16" s="300"/>
      <c r="AQ16" s="300"/>
      <c r="AR16" s="300"/>
      <c r="AS16" s="301"/>
      <c r="AT16" s="302"/>
      <c r="AU16" s="300"/>
      <c r="AV16" s="300"/>
      <c r="AW16" s="300"/>
      <c r="AX16" s="300"/>
      <c r="AY16" s="300"/>
      <c r="AZ16" s="300"/>
      <c r="BA16" s="300"/>
      <c r="BB16" s="300"/>
      <c r="BC16" s="300"/>
      <c r="BD16" s="300"/>
      <c r="BE16" s="301"/>
      <c r="BF16" s="302"/>
      <c r="BG16" s="300"/>
      <c r="BH16" s="300"/>
      <c r="BI16" s="300"/>
      <c r="BJ16" s="300"/>
      <c r="BK16" s="300"/>
      <c r="BL16" s="300"/>
      <c r="BM16" s="300"/>
      <c r="BN16" s="300"/>
      <c r="BO16" s="300"/>
      <c r="BP16" s="300"/>
      <c r="BQ16" s="301"/>
      <c r="BR16" s="302"/>
      <c r="BS16" s="300"/>
      <c r="BT16" s="300"/>
      <c r="BU16" s="300"/>
      <c r="BV16" s="300"/>
      <c r="BW16" s="300"/>
      <c r="BX16" s="300"/>
      <c r="BY16" s="300"/>
      <c r="BZ16" s="300"/>
      <c r="CA16" s="300"/>
      <c r="CB16" s="300"/>
      <c r="CC16" s="301"/>
    </row>
    <row r="17" spans="2:82">
      <c r="B17" s="57"/>
      <c r="C17" s="67" t="s">
        <v>9</v>
      </c>
      <c r="D17" s="72" t="s">
        <v>53</v>
      </c>
      <c r="E17" s="69">
        <v>72</v>
      </c>
      <c r="F17" s="218"/>
      <c r="G17" s="122">
        <f t="shared" si="2"/>
        <v>0</v>
      </c>
      <c r="H17" s="120"/>
      <c r="I17" s="13"/>
      <c r="J17" s="299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1"/>
      <c r="V17" s="302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1"/>
      <c r="AH17" s="302"/>
      <c r="AI17" s="300"/>
      <c r="AJ17" s="300"/>
      <c r="AK17" s="300"/>
      <c r="AL17" s="300"/>
      <c r="AM17" s="300"/>
      <c r="AN17" s="300"/>
      <c r="AO17" s="300"/>
      <c r="AP17" s="300"/>
      <c r="AQ17" s="300"/>
      <c r="AR17" s="300"/>
      <c r="AS17" s="301"/>
      <c r="AT17" s="302"/>
      <c r="AU17" s="300"/>
      <c r="AV17" s="300"/>
      <c r="AW17" s="300"/>
      <c r="AX17" s="300"/>
      <c r="AY17" s="300"/>
      <c r="AZ17" s="300"/>
      <c r="BA17" s="300"/>
      <c r="BB17" s="300"/>
      <c r="BC17" s="300"/>
      <c r="BD17" s="300"/>
      <c r="BE17" s="301"/>
      <c r="BF17" s="302"/>
      <c r="BG17" s="300"/>
      <c r="BH17" s="300"/>
      <c r="BI17" s="300"/>
      <c r="BJ17" s="300"/>
      <c r="BK17" s="300"/>
      <c r="BL17" s="300"/>
      <c r="BM17" s="300"/>
      <c r="BN17" s="300"/>
      <c r="BO17" s="300"/>
      <c r="BP17" s="300"/>
      <c r="BQ17" s="301"/>
      <c r="BR17" s="302"/>
      <c r="BS17" s="300"/>
      <c r="BT17" s="300"/>
      <c r="BU17" s="300"/>
      <c r="BV17" s="300"/>
      <c r="BW17" s="300"/>
      <c r="BX17" s="300"/>
      <c r="BY17" s="300"/>
      <c r="BZ17" s="300"/>
      <c r="CA17" s="300"/>
      <c r="CB17" s="300"/>
      <c r="CC17" s="301"/>
    </row>
    <row r="18" spans="2:82">
      <c r="B18" s="57"/>
      <c r="C18" s="67" t="s">
        <v>10</v>
      </c>
      <c r="D18" s="72" t="s">
        <v>53</v>
      </c>
      <c r="E18" s="69">
        <v>72</v>
      </c>
      <c r="F18" s="218"/>
      <c r="G18" s="122">
        <f t="shared" si="2"/>
        <v>0</v>
      </c>
      <c r="H18" s="120"/>
      <c r="I18" s="13"/>
      <c r="J18" s="299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1"/>
      <c r="V18" s="302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1"/>
      <c r="AH18" s="302"/>
      <c r="AI18" s="300"/>
      <c r="AJ18" s="300"/>
      <c r="AK18" s="300"/>
      <c r="AL18" s="300"/>
      <c r="AM18" s="300"/>
      <c r="AN18" s="300"/>
      <c r="AO18" s="300"/>
      <c r="AP18" s="300"/>
      <c r="AQ18" s="300"/>
      <c r="AR18" s="300"/>
      <c r="AS18" s="301"/>
      <c r="AT18" s="302"/>
      <c r="AU18" s="300"/>
      <c r="AV18" s="300"/>
      <c r="AW18" s="300"/>
      <c r="AX18" s="300"/>
      <c r="AY18" s="300"/>
      <c r="AZ18" s="300"/>
      <c r="BA18" s="300"/>
      <c r="BB18" s="300"/>
      <c r="BC18" s="300"/>
      <c r="BD18" s="300"/>
      <c r="BE18" s="301"/>
      <c r="BF18" s="302"/>
      <c r="BG18" s="300"/>
      <c r="BH18" s="300"/>
      <c r="BI18" s="300"/>
      <c r="BJ18" s="300"/>
      <c r="BK18" s="300"/>
      <c r="BL18" s="300"/>
      <c r="BM18" s="300"/>
      <c r="BN18" s="300"/>
      <c r="BO18" s="300"/>
      <c r="BP18" s="300"/>
      <c r="BQ18" s="301"/>
      <c r="BR18" s="302"/>
      <c r="BS18" s="300"/>
      <c r="BT18" s="300"/>
      <c r="BU18" s="300"/>
      <c r="BV18" s="300"/>
      <c r="BW18" s="300"/>
      <c r="BX18" s="300"/>
      <c r="BY18" s="300"/>
      <c r="BZ18" s="300"/>
      <c r="CA18" s="300"/>
      <c r="CB18" s="300"/>
      <c r="CC18" s="301"/>
    </row>
    <row r="19" spans="2:82">
      <c r="B19" s="57"/>
      <c r="C19" s="67" t="s">
        <v>11</v>
      </c>
      <c r="D19" s="72" t="s">
        <v>53</v>
      </c>
      <c r="E19" s="69">
        <v>72</v>
      </c>
      <c r="F19" s="218"/>
      <c r="G19" s="122">
        <f t="shared" si="2"/>
        <v>0</v>
      </c>
      <c r="H19" s="120"/>
      <c r="I19" s="13"/>
      <c r="J19" s="299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1"/>
      <c r="V19" s="302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1"/>
      <c r="AH19" s="302"/>
      <c r="AI19" s="300"/>
      <c r="AJ19" s="300"/>
      <c r="AK19" s="300"/>
      <c r="AL19" s="300"/>
      <c r="AM19" s="300"/>
      <c r="AN19" s="300"/>
      <c r="AO19" s="300"/>
      <c r="AP19" s="300"/>
      <c r="AQ19" s="300"/>
      <c r="AR19" s="300"/>
      <c r="AS19" s="301"/>
      <c r="AT19" s="302"/>
      <c r="AU19" s="300"/>
      <c r="AV19" s="300"/>
      <c r="AW19" s="300"/>
      <c r="AX19" s="300"/>
      <c r="AY19" s="300"/>
      <c r="AZ19" s="300"/>
      <c r="BA19" s="300"/>
      <c r="BB19" s="300"/>
      <c r="BC19" s="300"/>
      <c r="BD19" s="300"/>
      <c r="BE19" s="301"/>
      <c r="BF19" s="302"/>
      <c r="BG19" s="300"/>
      <c r="BH19" s="300"/>
      <c r="BI19" s="300"/>
      <c r="BJ19" s="300"/>
      <c r="BK19" s="300"/>
      <c r="BL19" s="300"/>
      <c r="BM19" s="300"/>
      <c r="BN19" s="300"/>
      <c r="BO19" s="300"/>
      <c r="BP19" s="300"/>
      <c r="BQ19" s="301"/>
      <c r="BR19" s="302"/>
      <c r="BS19" s="300"/>
      <c r="BT19" s="300"/>
      <c r="BU19" s="300"/>
      <c r="BV19" s="300"/>
      <c r="BW19" s="300"/>
      <c r="BX19" s="300"/>
      <c r="BY19" s="300"/>
      <c r="BZ19" s="300"/>
      <c r="CA19" s="300"/>
      <c r="CB19" s="300"/>
      <c r="CC19" s="301"/>
    </row>
    <row r="20" spans="2:82">
      <c r="B20" s="82"/>
      <c r="C20" s="112"/>
      <c r="D20" s="113"/>
      <c r="E20" s="113"/>
      <c r="F20" s="114"/>
      <c r="G20" s="213">
        <f>IF(SUM(G16:G19)=0,0,IF(AND((SUM(G16:G19)/G12)&gt;0.4,G81=0),0.4,(SUM(G16:G19)/G12)))</f>
        <v>0</v>
      </c>
      <c r="H20" s="127">
        <f t="shared" ref="H20:BS20" si="13">IF(SUM(H16:H19)=0,0,IF(AND((SUM(H16:H19)/H12)&gt;0.4,H81=0),0.4,(SUM(H16:H19)/H12)))</f>
        <v>0</v>
      </c>
      <c r="I20" s="84">
        <f t="shared" si="13"/>
        <v>0</v>
      </c>
      <c r="J20" s="127">
        <f t="shared" si="13"/>
        <v>0</v>
      </c>
      <c r="K20" s="83">
        <f t="shared" si="13"/>
        <v>0</v>
      </c>
      <c r="L20" s="83">
        <f t="shared" si="13"/>
        <v>0</v>
      </c>
      <c r="M20" s="83">
        <f t="shared" si="13"/>
        <v>0</v>
      </c>
      <c r="N20" s="83">
        <f t="shared" si="13"/>
        <v>0</v>
      </c>
      <c r="O20" s="83">
        <f t="shared" si="13"/>
        <v>0</v>
      </c>
      <c r="P20" s="83">
        <f t="shared" si="13"/>
        <v>0</v>
      </c>
      <c r="Q20" s="83">
        <f t="shared" si="13"/>
        <v>0</v>
      </c>
      <c r="R20" s="83">
        <f t="shared" si="13"/>
        <v>0</v>
      </c>
      <c r="S20" s="83">
        <f t="shared" si="13"/>
        <v>0</v>
      </c>
      <c r="T20" s="83">
        <f t="shared" si="13"/>
        <v>0</v>
      </c>
      <c r="U20" s="84">
        <f t="shared" si="13"/>
        <v>0</v>
      </c>
      <c r="V20" s="85">
        <f t="shared" si="13"/>
        <v>0</v>
      </c>
      <c r="W20" s="83">
        <f t="shared" si="13"/>
        <v>0</v>
      </c>
      <c r="X20" s="83">
        <f t="shared" si="13"/>
        <v>0</v>
      </c>
      <c r="Y20" s="83">
        <f t="shared" si="13"/>
        <v>0</v>
      </c>
      <c r="Z20" s="83">
        <f t="shared" si="13"/>
        <v>0</v>
      </c>
      <c r="AA20" s="83">
        <f t="shared" si="13"/>
        <v>0</v>
      </c>
      <c r="AB20" s="83">
        <f t="shared" si="13"/>
        <v>0</v>
      </c>
      <c r="AC20" s="83">
        <f t="shared" si="13"/>
        <v>0</v>
      </c>
      <c r="AD20" s="83">
        <f t="shared" si="13"/>
        <v>0</v>
      </c>
      <c r="AE20" s="83">
        <f t="shared" si="13"/>
        <v>0</v>
      </c>
      <c r="AF20" s="83">
        <f t="shared" si="13"/>
        <v>0</v>
      </c>
      <c r="AG20" s="84">
        <f t="shared" si="13"/>
        <v>0</v>
      </c>
      <c r="AH20" s="85">
        <f t="shared" si="13"/>
        <v>0</v>
      </c>
      <c r="AI20" s="83">
        <f t="shared" si="13"/>
        <v>0</v>
      </c>
      <c r="AJ20" s="83">
        <f t="shared" si="13"/>
        <v>0</v>
      </c>
      <c r="AK20" s="83">
        <f t="shared" si="13"/>
        <v>0</v>
      </c>
      <c r="AL20" s="83">
        <f t="shared" si="13"/>
        <v>0</v>
      </c>
      <c r="AM20" s="83">
        <f t="shared" si="13"/>
        <v>0</v>
      </c>
      <c r="AN20" s="83">
        <f t="shared" si="13"/>
        <v>0</v>
      </c>
      <c r="AO20" s="83">
        <f t="shared" si="13"/>
        <v>0</v>
      </c>
      <c r="AP20" s="83">
        <f t="shared" si="13"/>
        <v>0</v>
      </c>
      <c r="AQ20" s="83">
        <f t="shared" si="13"/>
        <v>0</v>
      </c>
      <c r="AR20" s="83">
        <f t="shared" si="13"/>
        <v>0</v>
      </c>
      <c r="AS20" s="84">
        <f t="shared" si="13"/>
        <v>0</v>
      </c>
      <c r="AT20" s="85">
        <f t="shared" si="13"/>
        <v>0</v>
      </c>
      <c r="AU20" s="83">
        <f t="shared" si="13"/>
        <v>0</v>
      </c>
      <c r="AV20" s="83">
        <f t="shared" si="13"/>
        <v>0</v>
      </c>
      <c r="AW20" s="83">
        <f t="shared" si="13"/>
        <v>0</v>
      </c>
      <c r="AX20" s="83">
        <f t="shared" si="13"/>
        <v>0</v>
      </c>
      <c r="AY20" s="83">
        <f t="shared" si="13"/>
        <v>0</v>
      </c>
      <c r="AZ20" s="83">
        <f t="shared" si="13"/>
        <v>0</v>
      </c>
      <c r="BA20" s="83">
        <f t="shared" si="13"/>
        <v>0</v>
      </c>
      <c r="BB20" s="83">
        <f t="shared" si="13"/>
        <v>0</v>
      </c>
      <c r="BC20" s="83">
        <f t="shared" si="13"/>
        <v>0</v>
      </c>
      <c r="BD20" s="83">
        <f t="shared" si="13"/>
        <v>0</v>
      </c>
      <c r="BE20" s="84">
        <f t="shared" si="13"/>
        <v>0</v>
      </c>
      <c r="BF20" s="85">
        <f t="shared" si="13"/>
        <v>0</v>
      </c>
      <c r="BG20" s="83">
        <f t="shared" si="13"/>
        <v>0</v>
      </c>
      <c r="BH20" s="83">
        <f t="shared" si="13"/>
        <v>0</v>
      </c>
      <c r="BI20" s="83">
        <f t="shared" si="13"/>
        <v>0</v>
      </c>
      <c r="BJ20" s="83">
        <f t="shared" si="13"/>
        <v>0</v>
      </c>
      <c r="BK20" s="83">
        <f t="shared" si="13"/>
        <v>0</v>
      </c>
      <c r="BL20" s="83">
        <f t="shared" si="13"/>
        <v>0</v>
      </c>
      <c r="BM20" s="83">
        <f t="shared" si="13"/>
        <v>0</v>
      </c>
      <c r="BN20" s="83">
        <f t="shared" si="13"/>
        <v>0</v>
      </c>
      <c r="BO20" s="83">
        <f t="shared" si="13"/>
        <v>0</v>
      </c>
      <c r="BP20" s="83">
        <f t="shared" si="13"/>
        <v>0</v>
      </c>
      <c r="BQ20" s="84">
        <f t="shared" si="13"/>
        <v>0</v>
      </c>
      <c r="BR20" s="85">
        <f t="shared" si="13"/>
        <v>0</v>
      </c>
      <c r="BS20" s="83">
        <f t="shared" si="13"/>
        <v>0</v>
      </c>
      <c r="BT20" s="83">
        <f t="shared" ref="BT20:CC20" si="14">IF(SUM(BT16:BT19)=0,0,IF(AND((SUM(BT16:BT19)/BT12)&gt;0.4,BT81=0),0.4,(SUM(BT16:BT19)/BT12)))</f>
        <v>0</v>
      </c>
      <c r="BU20" s="83">
        <f t="shared" si="14"/>
        <v>0</v>
      </c>
      <c r="BV20" s="83">
        <f t="shared" si="14"/>
        <v>0</v>
      </c>
      <c r="BW20" s="83">
        <f t="shared" si="14"/>
        <v>0</v>
      </c>
      <c r="BX20" s="83">
        <f t="shared" si="14"/>
        <v>0</v>
      </c>
      <c r="BY20" s="83">
        <f t="shared" si="14"/>
        <v>0</v>
      </c>
      <c r="BZ20" s="83">
        <f t="shared" si="14"/>
        <v>0</v>
      </c>
      <c r="CA20" s="83">
        <f t="shared" si="14"/>
        <v>0</v>
      </c>
      <c r="CB20" s="83">
        <f t="shared" si="14"/>
        <v>0</v>
      </c>
      <c r="CC20" s="84">
        <f t="shared" si="14"/>
        <v>0</v>
      </c>
    </row>
    <row r="21" spans="2:82">
      <c r="B21" s="81" t="s">
        <v>43</v>
      </c>
      <c r="C21" s="106" t="s">
        <v>44</v>
      </c>
      <c r="D21" s="107"/>
      <c r="E21" s="107"/>
      <c r="F21" s="108"/>
      <c r="G21" s="167">
        <f>+SUM(H21:CC21)</f>
        <v>2200000</v>
      </c>
      <c r="H21" s="128">
        <f>+H85</f>
        <v>0</v>
      </c>
      <c r="I21" s="79">
        <f t="shared" ref="I21:BT21" si="15">+I85</f>
        <v>0</v>
      </c>
      <c r="J21" s="128">
        <f t="shared" si="15"/>
        <v>0</v>
      </c>
      <c r="K21" s="78">
        <f t="shared" si="15"/>
        <v>0</v>
      </c>
      <c r="L21" s="78">
        <f t="shared" si="15"/>
        <v>0</v>
      </c>
      <c r="M21" s="78">
        <f t="shared" si="15"/>
        <v>0</v>
      </c>
      <c r="N21" s="78">
        <f t="shared" si="15"/>
        <v>0</v>
      </c>
      <c r="O21" s="78">
        <f t="shared" si="15"/>
        <v>0</v>
      </c>
      <c r="P21" s="78">
        <f t="shared" si="15"/>
        <v>0</v>
      </c>
      <c r="Q21" s="78">
        <f t="shared" si="15"/>
        <v>0</v>
      </c>
      <c r="R21" s="78">
        <f t="shared" si="15"/>
        <v>0</v>
      </c>
      <c r="S21" s="78">
        <f t="shared" si="15"/>
        <v>0</v>
      </c>
      <c r="T21" s="78">
        <f t="shared" si="15"/>
        <v>0</v>
      </c>
      <c r="U21" s="79">
        <f t="shared" si="15"/>
        <v>0</v>
      </c>
      <c r="V21" s="118">
        <f t="shared" si="15"/>
        <v>0</v>
      </c>
      <c r="W21" s="78">
        <f t="shared" si="15"/>
        <v>0</v>
      </c>
      <c r="X21" s="78">
        <f t="shared" si="15"/>
        <v>0</v>
      </c>
      <c r="Y21" s="78">
        <f t="shared" si="15"/>
        <v>0</v>
      </c>
      <c r="Z21" s="78">
        <f t="shared" si="15"/>
        <v>0</v>
      </c>
      <c r="AA21" s="78">
        <f t="shared" si="15"/>
        <v>0</v>
      </c>
      <c r="AB21" s="78">
        <f t="shared" si="15"/>
        <v>0</v>
      </c>
      <c r="AC21" s="78">
        <f t="shared" si="15"/>
        <v>0</v>
      </c>
      <c r="AD21" s="78">
        <f t="shared" si="15"/>
        <v>0</v>
      </c>
      <c r="AE21" s="78">
        <f t="shared" si="15"/>
        <v>0</v>
      </c>
      <c r="AF21" s="78">
        <f t="shared" si="15"/>
        <v>0</v>
      </c>
      <c r="AG21" s="79">
        <f t="shared" si="15"/>
        <v>260000</v>
      </c>
      <c r="AH21" s="118">
        <f t="shared" si="15"/>
        <v>0</v>
      </c>
      <c r="AI21" s="78">
        <f t="shared" si="15"/>
        <v>0</v>
      </c>
      <c r="AJ21" s="78">
        <f t="shared" si="15"/>
        <v>0</v>
      </c>
      <c r="AK21" s="78">
        <f t="shared" si="15"/>
        <v>0</v>
      </c>
      <c r="AL21" s="78">
        <f t="shared" si="15"/>
        <v>0</v>
      </c>
      <c r="AM21" s="78">
        <f t="shared" si="15"/>
        <v>0</v>
      </c>
      <c r="AN21" s="78">
        <f t="shared" si="15"/>
        <v>0</v>
      </c>
      <c r="AO21" s="78">
        <f t="shared" si="15"/>
        <v>0</v>
      </c>
      <c r="AP21" s="78">
        <f t="shared" si="15"/>
        <v>0</v>
      </c>
      <c r="AQ21" s="78">
        <f t="shared" si="15"/>
        <v>0</v>
      </c>
      <c r="AR21" s="78">
        <f t="shared" si="15"/>
        <v>0</v>
      </c>
      <c r="AS21" s="79">
        <f t="shared" si="15"/>
        <v>260000</v>
      </c>
      <c r="AT21" s="118">
        <f t="shared" si="15"/>
        <v>0</v>
      </c>
      <c r="AU21" s="78">
        <f t="shared" si="15"/>
        <v>0</v>
      </c>
      <c r="AV21" s="78">
        <f t="shared" si="15"/>
        <v>0</v>
      </c>
      <c r="AW21" s="78">
        <f t="shared" si="15"/>
        <v>0</v>
      </c>
      <c r="AX21" s="78">
        <f t="shared" si="15"/>
        <v>0</v>
      </c>
      <c r="AY21" s="78">
        <f t="shared" si="15"/>
        <v>0</v>
      </c>
      <c r="AZ21" s="78">
        <f t="shared" si="15"/>
        <v>0</v>
      </c>
      <c r="BA21" s="78">
        <f t="shared" si="15"/>
        <v>0</v>
      </c>
      <c r="BB21" s="78">
        <f t="shared" si="15"/>
        <v>0</v>
      </c>
      <c r="BC21" s="78">
        <f t="shared" si="15"/>
        <v>0</v>
      </c>
      <c r="BD21" s="78">
        <f t="shared" si="15"/>
        <v>0</v>
      </c>
      <c r="BE21" s="79">
        <f t="shared" si="15"/>
        <v>460000</v>
      </c>
      <c r="BF21" s="118">
        <f t="shared" si="15"/>
        <v>0</v>
      </c>
      <c r="BG21" s="78">
        <f t="shared" si="15"/>
        <v>0</v>
      </c>
      <c r="BH21" s="78">
        <f t="shared" si="15"/>
        <v>0</v>
      </c>
      <c r="BI21" s="78">
        <f t="shared" si="15"/>
        <v>0</v>
      </c>
      <c r="BJ21" s="78">
        <f t="shared" si="15"/>
        <v>0</v>
      </c>
      <c r="BK21" s="78">
        <f t="shared" si="15"/>
        <v>0</v>
      </c>
      <c r="BL21" s="78">
        <f t="shared" si="15"/>
        <v>0</v>
      </c>
      <c r="BM21" s="78">
        <f t="shared" si="15"/>
        <v>0</v>
      </c>
      <c r="BN21" s="78">
        <f t="shared" si="15"/>
        <v>0</v>
      </c>
      <c r="BO21" s="78">
        <f t="shared" si="15"/>
        <v>0</v>
      </c>
      <c r="BP21" s="78">
        <f t="shared" si="15"/>
        <v>0</v>
      </c>
      <c r="BQ21" s="79">
        <f t="shared" si="15"/>
        <v>710000</v>
      </c>
      <c r="BR21" s="118">
        <f t="shared" si="15"/>
        <v>0</v>
      </c>
      <c r="BS21" s="78">
        <f t="shared" si="15"/>
        <v>0</v>
      </c>
      <c r="BT21" s="78">
        <f t="shared" si="15"/>
        <v>0</v>
      </c>
      <c r="BU21" s="78">
        <f t="shared" ref="BU21:CC21" si="16">+BU85</f>
        <v>0</v>
      </c>
      <c r="BV21" s="78">
        <f t="shared" si="16"/>
        <v>0</v>
      </c>
      <c r="BW21" s="78">
        <f t="shared" si="16"/>
        <v>0</v>
      </c>
      <c r="BX21" s="78">
        <f t="shared" si="16"/>
        <v>0</v>
      </c>
      <c r="BY21" s="78">
        <f t="shared" si="16"/>
        <v>0</v>
      </c>
      <c r="BZ21" s="78">
        <f t="shared" si="16"/>
        <v>0</v>
      </c>
      <c r="CA21" s="78">
        <f t="shared" si="16"/>
        <v>0</v>
      </c>
      <c r="CB21" s="78">
        <f t="shared" si="16"/>
        <v>0</v>
      </c>
      <c r="CC21" s="79">
        <f t="shared" si="16"/>
        <v>510000</v>
      </c>
      <c r="CD21" s="325" t="b">
        <f>G21=G85</f>
        <v>1</v>
      </c>
    </row>
    <row r="22" spans="2:82">
      <c r="B22" s="64"/>
      <c r="C22" s="100" t="s">
        <v>39</v>
      </c>
      <c r="D22" s="101"/>
      <c r="E22" s="101"/>
      <c r="F22" s="102"/>
      <c r="G22" s="122">
        <f t="shared" ref="G22:G26" si="17">+SUM(H22:CC22)</f>
        <v>0</v>
      </c>
      <c r="H22" s="120">
        <f>H21-H23</f>
        <v>0</v>
      </c>
      <c r="I22" s="13">
        <f t="shared" ref="I22:BT22" si="18">I21-I23</f>
        <v>0</v>
      </c>
      <c r="J22" s="120">
        <f t="shared" si="18"/>
        <v>0</v>
      </c>
      <c r="K22" s="12">
        <f t="shared" si="18"/>
        <v>0</v>
      </c>
      <c r="L22" s="12">
        <f t="shared" si="18"/>
        <v>0</v>
      </c>
      <c r="M22" s="12">
        <f t="shared" si="18"/>
        <v>0</v>
      </c>
      <c r="N22" s="12">
        <f t="shared" si="18"/>
        <v>0</v>
      </c>
      <c r="O22" s="12">
        <f t="shared" si="18"/>
        <v>0</v>
      </c>
      <c r="P22" s="12">
        <f t="shared" si="18"/>
        <v>0</v>
      </c>
      <c r="Q22" s="12">
        <f t="shared" si="18"/>
        <v>0</v>
      </c>
      <c r="R22" s="12">
        <f t="shared" si="18"/>
        <v>0</v>
      </c>
      <c r="S22" s="12">
        <f t="shared" si="18"/>
        <v>0</v>
      </c>
      <c r="T22" s="12">
        <f t="shared" si="18"/>
        <v>0</v>
      </c>
      <c r="U22" s="13">
        <f t="shared" si="18"/>
        <v>0</v>
      </c>
      <c r="V22" s="14">
        <f t="shared" si="18"/>
        <v>0</v>
      </c>
      <c r="W22" s="12">
        <f t="shared" si="18"/>
        <v>0</v>
      </c>
      <c r="X22" s="12">
        <f t="shared" si="18"/>
        <v>0</v>
      </c>
      <c r="Y22" s="12">
        <f t="shared" si="18"/>
        <v>0</v>
      </c>
      <c r="Z22" s="12">
        <f t="shared" si="18"/>
        <v>0</v>
      </c>
      <c r="AA22" s="12">
        <f t="shared" si="18"/>
        <v>0</v>
      </c>
      <c r="AB22" s="12">
        <f t="shared" si="18"/>
        <v>0</v>
      </c>
      <c r="AC22" s="12">
        <f t="shared" si="18"/>
        <v>0</v>
      </c>
      <c r="AD22" s="12">
        <f t="shared" si="18"/>
        <v>0</v>
      </c>
      <c r="AE22" s="12">
        <f t="shared" si="18"/>
        <v>0</v>
      </c>
      <c r="AF22" s="12">
        <f t="shared" si="18"/>
        <v>0</v>
      </c>
      <c r="AG22" s="13">
        <f t="shared" si="18"/>
        <v>0</v>
      </c>
      <c r="AH22" s="14">
        <f t="shared" si="18"/>
        <v>0</v>
      </c>
      <c r="AI22" s="12">
        <f t="shared" si="18"/>
        <v>0</v>
      </c>
      <c r="AJ22" s="12">
        <f t="shared" si="18"/>
        <v>0</v>
      </c>
      <c r="AK22" s="12">
        <f t="shared" si="18"/>
        <v>0</v>
      </c>
      <c r="AL22" s="12">
        <f t="shared" si="18"/>
        <v>0</v>
      </c>
      <c r="AM22" s="12">
        <f t="shared" si="18"/>
        <v>0</v>
      </c>
      <c r="AN22" s="12">
        <f t="shared" si="18"/>
        <v>0</v>
      </c>
      <c r="AO22" s="12">
        <f t="shared" si="18"/>
        <v>0</v>
      </c>
      <c r="AP22" s="12">
        <f t="shared" si="18"/>
        <v>0</v>
      </c>
      <c r="AQ22" s="12">
        <f t="shared" si="18"/>
        <v>0</v>
      </c>
      <c r="AR22" s="12">
        <f t="shared" si="18"/>
        <v>0</v>
      </c>
      <c r="AS22" s="13">
        <f t="shared" si="18"/>
        <v>0</v>
      </c>
      <c r="AT22" s="14">
        <f t="shared" si="18"/>
        <v>0</v>
      </c>
      <c r="AU22" s="12">
        <f t="shared" si="18"/>
        <v>0</v>
      </c>
      <c r="AV22" s="12">
        <f t="shared" si="18"/>
        <v>0</v>
      </c>
      <c r="AW22" s="12">
        <f t="shared" si="18"/>
        <v>0</v>
      </c>
      <c r="AX22" s="12">
        <f t="shared" si="18"/>
        <v>0</v>
      </c>
      <c r="AY22" s="12">
        <f t="shared" si="18"/>
        <v>0</v>
      </c>
      <c r="AZ22" s="12">
        <f t="shared" si="18"/>
        <v>0</v>
      </c>
      <c r="BA22" s="12">
        <f t="shared" si="18"/>
        <v>0</v>
      </c>
      <c r="BB22" s="12">
        <f t="shared" si="18"/>
        <v>0</v>
      </c>
      <c r="BC22" s="12">
        <f t="shared" si="18"/>
        <v>0</v>
      </c>
      <c r="BD22" s="12">
        <f t="shared" si="18"/>
        <v>0</v>
      </c>
      <c r="BE22" s="13">
        <f t="shared" si="18"/>
        <v>0</v>
      </c>
      <c r="BF22" s="14">
        <f t="shared" si="18"/>
        <v>0</v>
      </c>
      <c r="BG22" s="12">
        <f t="shared" si="18"/>
        <v>0</v>
      </c>
      <c r="BH22" s="12">
        <f t="shared" si="18"/>
        <v>0</v>
      </c>
      <c r="BI22" s="12">
        <f t="shared" si="18"/>
        <v>0</v>
      </c>
      <c r="BJ22" s="12">
        <f t="shared" si="18"/>
        <v>0</v>
      </c>
      <c r="BK22" s="12">
        <f t="shared" si="18"/>
        <v>0</v>
      </c>
      <c r="BL22" s="12">
        <f t="shared" si="18"/>
        <v>0</v>
      </c>
      <c r="BM22" s="12">
        <f t="shared" si="18"/>
        <v>0</v>
      </c>
      <c r="BN22" s="12">
        <f t="shared" si="18"/>
        <v>0</v>
      </c>
      <c r="BO22" s="12">
        <f t="shared" si="18"/>
        <v>0</v>
      </c>
      <c r="BP22" s="12">
        <f t="shared" si="18"/>
        <v>0</v>
      </c>
      <c r="BQ22" s="13">
        <f t="shared" si="18"/>
        <v>0</v>
      </c>
      <c r="BR22" s="14">
        <f t="shared" si="18"/>
        <v>0</v>
      </c>
      <c r="BS22" s="12">
        <f t="shared" si="18"/>
        <v>0</v>
      </c>
      <c r="BT22" s="12">
        <f t="shared" si="18"/>
        <v>0</v>
      </c>
      <c r="BU22" s="12">
        <f t="shared" ref="BU22:CC22" si="19">BU21-BU23</f>
        <v>0</v>
      </c>
      <c r="BV22" s="12">
        <f t="shared" si="19"/>
        <v>0</v>
      </c>
      <c r="BW22" s="12">
        <f t="shared" si="19"/>
        <v>0</v>
      </c>
      <c r="BX22" s="12">
        <f t="shared" si="19"/>
        <v>0</v>
      </c>
      <c r="BY22" s="12">
        <f t="shared" si="19"/>
        <v>0</v>
      </c>
      <c r="BZ22" s="12">
        <f t="shared" si="19"/>
        <v>0</v>
      </c>
      <c r="CA22" s="12">
        <f t="shared" si="19"/>
        <v>0</v>
      </c>
      <c r="CB22" s="12">
        <f t="shared" si="19"/>
        <v>0</v>
      </c>
      <c r="CC22" s="13">
        <f t="shared" si="19"/>
        <v>0</v>
      </c>
    </row>
    <row r="23" spans="2:82">
      <c r="B23" s="80"/>
      <c r="C23" s="109" t="s">
        <v>40</v>
      </c>
      <c r="D23" s="110"/>
      <c r="E23" s="110"/>
      <c r="F23" s="111"/>
      <c r="G23" s="153">
        <f t="shared" si="17"/>
        <v>2200000</v>
      </c>
      <c r="H23" s="154">
        <f>H166</f>
        <v>0</v>
      </c>
      <c r="I23" s="155">
        <f t="shared" ref="I23:BT23" si="20">I166</f>
        <v>0</v>
      </c>
      <c r="J23" s="154">
        <f t="shared" si="20"/>
        <v>0</v>
      </c>
      <c r="K23" s="77">
        <f t="shared" si="20"/>
        <v>0</v>
      </c>
      <c r="L23" s="77">
        <f t="shared" si="20"/>
        <v>0</v>
      </c>
      <c r="M23" s="77">
        <f t="shared" si="20"/>
        <v>0</v>
      </c>
      <c r="N23" s="77">
        <f t="shared" si="20"/>
        <v>0</v>
      </c>
      <c r="O23" s="77">
        <f t="shared" si="20"/>
        <v>0</v>
      </c>
      <c r="P23" s="77">
        <f t="shared" si="20"/>
        <v>0</v>
      </c>
      <c r="Q23" s="77">
        <f t="shared" si="20"/>
        <v>0</v>
      </c>
      <c r="R23" s="77">
        <f t="shared" si="20"/>
        <v>0</v>
      </c>
      <c r="S23" s="77">
        <f t="shared" si="20"/>
        <v>0</v>
      </c>
      <c r="T23" s="77">
        <f t="shared" si="20"/>
        <v>0</v>
      </c>
      <c r="U23" s="155">
        <f t="shared" si="20"/>
        <v>0</v>
      </c>
      <c r="V23" s="156">
        <f t="shared" si="20"/>
        <v>0</v>
      </c>
      <c r="W23" s="77">
        <f t="shared" si="20"/>
        <v>0</v>
      </c>
      <c r="X23" s="77">
        <f t="shared" si="20"/>
        <v>0</v>
      </c>
      <c r="Y23" s="77">
        <f t="shared" si="20"/>
        <v>0</v>
      </c>
      <c r="Z23" s="77">
        <f t="shared" si="20"/>
        <v>0</v>
      </c>
      <c r="AA23" s="77">
        <f t="shared" si="20"/>
        <v>0</v>
      </c>
      <c r="AB23" s="77">
        <f t="shared" si="20"/>
        <v>0</v>
      </c>
      <c r="AC23" s="77">
        <f t="shared" si="20"/>
        <v>0</v>
      </c>
      <c r="AD23" s="77">
        <f t="shared" si="20"/>
        <v>0</v>
      </c>
      <c r="AE23" s="77">
        <f t="shared" si="20"/>
        <v>0</v>
      </c>
      <c r="AF23" s="77">
        <f t="shared" si="20"/>
        <v>0</v>
      </c>
      <c r="AG23" s="155">
        <f t="shared" si="20"/>
        <v>260000</v>
      </c>
      <c r="AH23" s="156">
        <f t="shared" si="20"/>
        <v>0</v>
      </c>
      <c r="AI23" s="77">
        <f t="shared" si="20"/>
        <v>0</v>
      </c>
      <c r="AJ23" s="77">
        <f t="shared" si="20"/>
        <v>0</v>
      </c>
      <c r="AK23" s="77">
        <f t="shared" si="20"/>
        <v>0</v>
      </c>
      <c r="AL23" s="77">
        <f t="shared" si="20"/>
        <v>0</v>
      </c>
      <c r="AM23" s="77">
        <f t="shared" si="20"/>
        <v>0</v>
      </c>
      <c r="AN23" s="77">
        <f t="shared" si="20"/>
        <v>0</v>
      </c>
      <c r="AO23" s="77">
        <f t="shared" si="20"/>
        <v>0</v>
      </c>
      <c r="AP23" s="77">
        <f t="shared" si="20"/>
        <v>0</v>
      </c>
      <c r="AQ23" s="77">
        <f t="shared" si="20"/>
        <v>0</v>
      </c>
      <c r="AR23" s="77">
        <f t="shared" si="20"/>
        <v>0</v>
      </c>
      <c r="AS23" s="155">
        <f t="shared" si="20"/>
        <v>260000</v>
      </c>
      <c r="AT23" s="156">
        <f t="shared" si="20"/>
        <v>0</v>
      </c>
      <c r="AU23" s="77">
        <f t="shared" si="20"/>
        <v>0</v>
      </c>
      <c r="AV23" s="77">
        <f t="shared" si="20"/>
        <v>0</v>
      </c>
      <c r="AW23" s="77">
        <f t="shared" si="20"/>
        <v>0</v>
      </c>
      <c r="AX23" s="77">
        <f t="shared" si="20"/>
        <v>0</v>
      </c>
      <c r="AY23" s="77">
        <f t="shared" si="20"/>
        <v>0</v>
      </c>
      <c r="AZ23" s="77">
        <f t="shared" si="20"/>
        <v>0</v>
      </c>
      <c r="BA23" s="77">
        <f t="shared" si="20"/>
        <v>0</v>
      </c>
      <c r="BB23" s="77">
        <f t="shared" si="20"/>
        <v>0</v>
      </c>
      <c r="BC23" s="77">
        <f t="shared" si="20"/>
        <v>0</v>
      </c>
      <c r="BD23" s="77">
        <f t="shared" si="20"/>
        <v>0</v>
      </c>
      <c r="BE23" s="155">
        <f t="shared" si="20"/>
        <v>460000</v>
      </c>
      <c r="BF23" s="156">
        <f t="shared" si="20"/>
        <v>0</v>
      </c>
      <c r="BG23" s="77">
        <f t="shared" si="20"/>
        <v>0</v>
      </c>
      <c r="BH23" s="77">
        <f t="shared" si="20"/>
        <v>0</v>
      </c>
      <c r="BI23" s="77">
        <f t="shared" si="20"/>
        <v>0</v>
      </c>
      <c r="BJ23" s="77">
        <f t="shared" si="20"/>
        <v>0</v>
      </c>
      <c r="BK23" s="77">
        <f t="shared" si="20"/>
        <v>0</v>
      </c>
      <c r="BL23" s="77">
        <f t="shared" si="20"/>
        <v>0</v>
      </c>
      <c r="BM23" s="77">
        <f t="shared" si="20"/>
        <v>0</v>
      </c>
      <c r="BN23" s="77">
        <f t="shared" si="20"/>
        <v>0</v>
      </c>
      <c r="BO23" s="77">
        <f t="shared" si="20"/>
        <v>0</v>
      </c>
      <c r="BP23" s="77">
        <f t="shared" si="20"/>
        <v>0</v>
      </c>
      <c r="BQ23" s="155">
        <f t="shared" si="20"/>
        <v>710000</v>
      </c>
      <c r="BR23" s="156">
        <f t="shared" si="20"/>
        <v>0</v>
      </c>
      <c r="BS23" s="77">
        <f t="shared" si="20"/>
        <v>0</v>
      </c>
      <c r="BT23" s="77">
        <f t="shared" si="20"/>
        <v>0</v>
      </c>
      <c r="BU23" s="77">
        <f t="shared" ref="BU23:CC23" si="21">BU166</f>
        <v>0</v>
      </c>
      <c r="BV23" s="77">
        <f t="shared" si="21"/>
        <v>0</v>
      </c>
      <c r="BW23" s="77">
        <f t="shared" si="21"/>
        <v>0</v>
      </c>
      <c r="BX23" s="77">
        <f t="shared" si="21"/>
        <v>0</v>
      </c>
      <c r="BY23" s="77">
        <f t="shared" si="21"/>
        <v>0</v>
      </c>
      <c r="BZ23" s="77">
        <f t="shared" si="21"/>
        <v>0</v>
      </c>
      <c r="CA23" s="77">
        <f t="shared" si="21"/>
        <v>0</v>
      </c>
      <c r="CB23" s="77">
        <f t="shared" si="21"/>
        <v>0</v>
      </c>
      <c r="CC23" s="155">
        <f t="shared" si="21"/>
        <v>510000</v>
      </c>
    </row>
    <row r="24" spans="2:82">
      <c r="B24" s="81" t="s">
        <v>45</v>
      </c>
      <c r="C24" s="106" t="s">
        <v>46</v>
      </c>
      <c r="D24" s="107"/>
      <c r="E24" s="107"/>
      <c r="F24" s="108"/>
      <c r="G24" s="167">
        <f t="shared" si="17"/>
        <v>700000</v>
      </c>
      <c r="H24" s="128">
        <f>+H174</f>
        <v>0</v>
      </c>
      <c r="I24" s="79">
        <f t="shared" ref="I24:BT24" si="22">+I174</f>
        <v>0</v>
      </c>
      <c r="J24" s="128">
        <f t="shared" si="22"/>
        <v>0</v>
      </c>
      <c r="K24" s="78">
        <f t="shared" si="22"/>
        <v>0</v>
      </c>
      <c r="L24" s="78">
        <f t="shared" si="22"/>
        <v>0</v>
      </c>
      <c r="M24" s="78">
        <f t="shared" si="22"/>
        <v>0</v>
      </c>
      <c r="N24" s="78">
        <f t="shared" si="22"/>
        <v>0</v>
      </c>
      <c r="O24" s="78">
        <f t="shared" si="22"/>
        <v>0</v>
      </c>
      <c r="P24" s="78">
        <f t="shared" si="22"/>
        <v>0</v>
      </c>
      <c r="Q24" s="78">
        <f t="shared" si="22"/>
        <v>0</v>
      </c>
      <c r="R24" s="78">
        <f t="shared" si="22"/>
        <v>0</v>
      </c>
      <c r="S24" s="78">
        <f t="shared" si="22"/>
        <v>0</v>
      </c>
      <c r="T24" s="78">
        <f t="shared" si="22"/>
        <v>0</v>
      </c>
      <c r="U24" s="79">
        <f t="shared" si="22"/>
        <v>116666.68</v>
      </c>
      <c r="V24" s="118">
        <f t="shared" si="22"/>
        <v>0</v>
      </c>
      <c r="W24" s="78">
        <f t="shared" si="22"/>
        <v>0</v>
      </c>
      <c r="X24" s="78">
        <f t="shared" si="22"/>
        <v>0</v>
      </c>
      <c r="Y24" s="78">
        <f t="shared" si="22"/>
        <v>0</v>
      </c>
      <c r="Z24" s="78">
        <f t="shared" si="22"/>
        <v>0</v>
      </c>
      <c r="AA24" s="78">
        <f t="shared" si="22"/>
        <v>0</v>
      </c>
      <c r="AB24" s="78">
        <f t="shared" si="22"/>
        <v>0</v>
      </c>
      <c r="AC24" s="78">
        <f t="shared" si="22"/>
        <v>0</v>
      </c>
      <c r="AD24" s="78">
        <f t="shared" si="22"/>
        <v>0</v>
      </c>
      <c r="AE24" s="78">
        <f t="shared" si="22"/>
        <v>0</v>
      </c>
      <c r="AF24" s="78">
        <f t="shared" si="22"/>
        <v>0</v>
      </c>
      <c r="AG24" s="79">
        <f t="shared" si="22"/>
        <v>116666.68</v>
      </c>
      <c r="AH24" s="118">
        <f t="shared" si="22"/>
        <v>0</v>
      </c>
      <c r="AI24" s="78">
        <f t="shared" si="22"/>
        <v>0</v>
      </c>
      <c r="AJ24" s="78">
        <f t="shared" si="22"/>
        <v>0</v>
      </c>
      <c r="AK24" s="78">
        <f t="shared" si="22"/>
        <v>0</v>
      </c>
      <c r="AL24" s="78">
        <f t="shared" si="22"/>
        <v>0</v>
      </c>
      <c r="AM24" s="78">
        <f t="shared" si="22"/>
        <v>0</v>
      </c>
      <c r="AN24" s="78">
        <f t="shared" si="22"/>
        <v>0</v>
      </c>
      <c r="AO24" s="78">
        <f t="shared" si="22"/>
        <v>0</v>
      </c>
      <c r="AP24" s="78">
        <f t="shared" si="22"/>
        <v>0</v>
      </c>
      <c r="AQ24" s="78">
        <f t="shared" si="22"/>
        <v>0</v>
      </c>
      <c r="AR24" s="78">
        <f t="shared" si="22"/>
        <v>0</v>
      </c>
      <c r="AS24" s="79">
        <f t="shared" si="22"/>
        <v>116666.68</v>
      </c>
      <c r="AT24" s="118">
        <f t="shared" si="22"/>
        <v>0</v>
      </c>
      <c r="AU24" s="78">
        <f t="shared" si="22"/>
        <v>0</v>
      </c>
      <c r="AV24" s="78">
        <f t="shared" si="22"/>
        <v>0</v>
      </c>
      <c r="AW24" s="78">
        <f t="shared" si="22"/>
        <v>0</v>
      </c>
      <c r="AX24" s="78">
        <f t="shared" si="22"/>
        <v>0</v>
      </c>
      <c r="AY24" s="78">
        <f t="shared" si="22"/>
        <v>0</v>
      </c>
      <c r="AZ24" s="78">
        <f t="shared" si="22"/>
        <v>0</v>
      </c>
      <c r="BA24" s="78">
        <f t="shared" si="22"/>
        <v>0</v>
      </c>
      <c r="BB24" s="78">
        <f t="shared" si="22"/>
        <v>0</v>
      </c>
      <c r="BC24" s="78">
        <f t="shared" si="22"/>
        <v>0</v>
      </c>
      <c r="BD24" s="78">
        <f t="shared" si="22"/>
        <v>0</v>
      </c>
      <c r="BE24" s="79">
        <f t="shared" si="22"/>
        <v>116666.68</v>
      </c>
      <c r="BF24" s="118">
        <f t="shared" si="22"/>
        <v>0</v>
      </c>
      <c r="BG24" s="78">
        <f t="shared" si="22"/>
        <v>0</v>
      </c>
      <c r="BH24" s="78">
        <f t="shared" si="22"/>
        <v>0</v>
      </c>
      <c r="BI24" s="78">
        <f t="shared" si="22"/>
        <v>0</v>
      </c>
      <c r="BJ24" s="78">
        <f t="shared" si="22"/>
        <v>0</v>
      </c>
      <c r="BK24" s="78">
        <f t="shared" si="22"/>
        <v>0</v>
      </c>
      <c r="BL24" s="78">
        <f t="shared" si="22"/>
        <v>0</v>
      </c>
      <c r="BM24" s="78">
        <f t="shared" si="22"/>
        <v>0</v>
      </c>
      <c r="BN24" s="78">
        <f t="shared" si="22"/>
        <v>0</v>
      </c>
      <c r="BO24" s="78">
        <f t="shared" si="22"/>
        <v>0</v>
      </c>
      <c r="BP24" s="78">
        <f t="shared" si="22"/>
        <v>0</v>
      </c>
      <c r="BQ24" s="79">
        <f t="shared" si="22"/>
        <v>116666.68</v>
      </c>
      <c r="BR24" s="118">
        <f t="shared" si="22"/>
        <v>0</v>
      </c>
      <c r="BS24" s="78">
        <f t="shared" si="22"/>
        <v>0</v>
      </c>
      <c r="BT24" s="78">
        <f t="shared" si="22"/>
        <v>0</v>
      </c>
      <c r="BU24" s="78">
        <f t="shared" ref="BU24:CC24" si="23">+BU174</f>
        <v>0</v>
      </c>
      <c r="BV24" s="78">
        <f t="shared" si="23"/>
        <v>0</v>
      </c>
      <c r="BW24" s="78">
        <f t="shared" si="23"/>
        <v>0</v>
      </c>
      <c r="BX24" s="78">
        <f t="shared" si="23"/>
        <v>0</v>
      </c>
      <c r="BY24" s="78">
        <f t="shared" si="23"/>
        <v>0</v>
      </c>
      <c r="BZ24" s="78">
        <f t="shared" si="23"/>
        <v>0</v>
      </c>
      <c r="CA24" s="78">
        <f t="shared" si="23"/>
        <v>0</v>
      </c>
      <c r="CB24" s="78">
        <f t="shared" si="23"/>
        <v>0</v>
      </c>
      <c r="CC24" s="79">
        <f t="shared" si="23"/>
        <v>116666.6</v>
      </c>
      <c r="CD24" s="325" t="b">
        <f>G24=G174</f>
        <v>1</v>
      </c>
    </row>
    <row r="25" spans="2:82" ht="12.75" customHeight="1">
      <c r="B25" s="64"/>
      <c r="C25" s="100" t="s">
        <v>39</v>
      </c>
      <c r="D25" s="101"/>
      <c r="E25" s="101"/>
      <c r="F25" s="102"/>
      <c r="G25" s="122">
        <f t="shared" si="17"/>
        <v>0</v>
      </c>
      <c r="H25" s="120">
        <f>H24-H26</f>
        <v>0</v>
      </c>
      <c r="I25" s="13">
        <f t="shared" ref="I25:BT25" si="24">I24-I26</f>
        <v>0</v>
      </c>
      <c r="J25" s="120">
        <f t="shared" si="24"/>
        <v>0</v>
      </c>
      <c r="K25" s="12">
        <f t="shared" si="24"/>
        <v>0</v>
      </c>
      <c r="L25" s="12">
        <f t="shared" si="24"/>
        <v>0</v>
      </c>
      <c r="M25" s="12">
        <f t="shared" si="24"/>
        <v>0</v>
      </c>
      <c r="N25" s="12">
        <f t="shared" si="24"/>
        <v>0</v>
      </c>
      <c r="O25" s="12">
        <f t="shared" si="24"/>
        <v>0</v>
      </c>
      <c r="P25" s="12">
        <f t="shared" si="24"/>
        <v>0</v>
      </c>
      <c r="Q25" s="12">
        <f t="shared" si="24"/>
        <v>0</v>
      </c>
      <c r="R25" s="12">
        <f t="shared" si="24"/>
        <v>0</v>
      </c>
      <c r="S25" s="12">
        <f t="shared" si="24"/>
        <v>0</v>
      </c>
      <c r="T25" s="12">
        <f t="shared" si="24"/>
        <v>0</v>
      </c>
      <c r="U25" s="13">
        <f t="shared" si="24"/>
        <v>0</v>
      </c>
      <c r="V25" s="14">
        <f t="shared" si="24"/>
        <v>0</v>
      </c>
      <c r="W25" s="12">
        <f t="shared" si="24"/>
        <v>0</v>
      </c>
      <c r="X25" s="12">
        <f t="shared" si="24"/>
        <v>0</v>
      </c>
      <c r="Y25" s="12">
        <f t="shared" si="24"/>
        <v>0</v>
      </c>
      <c r="Z25" s="12">
        <f t="shared" si="24"/>
        <v>0</v>
      </c>
      <c r="AA25" s="12">
        <f t="shared" si="24"/>
        <v>0</v>
      </c>
      <c r="AB25" s="12">
        <f t="shared" si="24"/>
        <v>0</v>
      </c>
      <c r="AC25" s="12">
        <f t="shared" si="24"/>
        <v>0</v>
      </c>
      <c r="AD25" s="12">
        <f t="shared" si="24"/>
        <v>0</v>
      </c>
      <c r="AE25" s="12">
        <f t="shared" si="24"/>
        <v>0</v>
      </c>
      <c r="AF25" s="12">
        <f t="shared" si="24"/>
        <v>0</v>
      </c>
      <c r="AG25" s="13">
        <f t="shared" si="24"/>
        <v>0</v>
      </c>
      <c r="AH25" s="14">
        <f t="shared" si="24"/>
        <v>0</v>
      </c>
      <c r="AI25" s="12">
        <f t="shared" si="24"/>
        <v>0</v>
      </c>
      <c r="AJ25" s="12">
        <f t="shared" si="24"/>
        <v>0</v>
      </c>
      <c r="AK25" s="12">
        <f t="shared" si="24"/>
        <v>0</v>
      </c>
      <c r="AL25" s="12">
        <f t="shared" si="24"/>
        <v>0</v>
      </c>
      <c r="AM25" s="12">
        <f t="shared" si="24"/>
        <v>0</v>
      </c>
      <c r="AN25" s="12">
        <f t="shared" si="24"/>
        <v>0</v>
      </c>
      <c r="AO25" s="12">
        <f t="shared" si="24"/>
        <v>0</v>
      </c>
      <c r="AP25" s="12">
        <f t="shared" si="24"/>
        <v>0</v>
      </c>
      <c r="AQ25" s="12">
        <f t="shared" si="24"/>
        <v>0</v>
      </c>
      <c r="AR25" s="12">
        <f t="shared" si="24"/>
        <v>0</v>
      </c>
      <c r="AS25" s="13">
        <f t="shared" si="24"/>
        <v>0</v>
      </c>
      <c r="AT25" s="14">
        <f t="shared" si="24"/>
        <v>0</v>
      </c>
      <c r="AU25" s="12">
        <f t="shared" si="24"/>
        <v>0</v>
      </c>
      <c r="AV25" s="12">
        <f t="shared" si="24"/>
        <v>0</v>
      </c>
      <c r="AW25" s="12">
        <f t="shared" si="24"/>
        <v>0</v>
      </c>
      <c r="AX25" s="12">
        <f t="shared" si="24"/>
        <v>0</v>
      </c>
      <c r="AY25" s="12">
        <f t="shared" si="24"/>
        <v>0</v>
      </c>
      <c r="AZ25" s="12">
        <f t="shared" si="24"/>
        <v>0</v>
      </c>
      <c r="BA25" s="12">
        <f t="shared" si="24"/>
        <v>0</v>
      </c>
      <c r="BB25" s="12">
        <f t="shared" si="24"/>
        <v>0</v>
      </c>
      <c r="BC25" s="12">
        <f t="shared" si="24"/>
        <v>0</v>
      </c>
      <c r="BD25" s="12">
        <f t="shared" si="24"/>
        <v>0</v>
      </c>
      <c r="BE25" s="13">
        <f t="shared" si="24"/>
        <v>0</v>
      </c>
      <c r="BF25" s="14">
        <f t="shared" si="24"/>
        <v>0</v>
      </c>
      <c r="BG25" s="12">
        <f t="shared" si="24"/>
        <v>0</v>
      </c>
      <c r="BH25" s="12">
        <f t="shared" si="24"/>
        <v>0</v>
      </c>
      <c r="BI25" s="12">
        <f t="shared" si="24"/>
        <v>0</v>
      </c>
      <c r="BJ25" s="12">
        <f t="shared" si="24"/>
        <v>0</v>
      </c>
      <c r="BK25" s="12">
        <f t="shared" si="24"/>
        <v>0</v>
      </c>
      <c r="BL25" s="12">
        <f t="shared" si="24"/>
        <v>0</v>
      </c>
      <c r="BM25" s="12">
        <f t="shared" si="24"/>
        <v>0</v>
      </c>
      <c r="BN25" s="12">
        <f t="shared" si="24"/>
        <v>0</v>
      </c>
      <c r="BO25" s="12">
        <f t="shared" si="24"/>
        <v>0</v>
      </c>
      <c r="BP25" s="12">
        <f t="shared" si="24"/>
        <v>0</v>
      </c>
      <c r="BQ25" s="13">
        <f t="shared" si="24"/>
        <v>0</v>
      </c>
      <c r="BR25" s="14">
        <f t="shared" si="24"/>
        <v>0</v>
      </c>
      <c r="BS25" s="12">
        <f t="shared" si="24"/>
        <v>0</v>
      </c>
      <c r="BT25" s="12">
        <f t="shared" si="24"/>
        <v>0</v>
      </c>
      <c r="BU25" s="12">
        <f t="shared" ref="BU25:CC25" si="25">BU24-BU26</f>
        <v>0</v>
      </c>
      <c r="BV25" s="12">
        <f t="shared" si="25"/>
        <v>0</v>
      </c>
      <c r="BW25" s="12">
        <f t="shared" si="25"/>
        <v>0</v>
      </c>
      <c r="BX25" s="12">
        <f t="shared" si="25"/>
        <v>0</v>
      </c>
      <c r="BY25" s="12">
        <f t="shared" si="25"/>
        <v>0</v>
      </c>
      <c r="BZ25" s="12">
        <f t="shared" si="25"/>
        <v>0</v>
      </c>
      <c r="CA25" s="12">
        <f t="shared" si="25"/>
        <v>0</v>
      </c>
      <c r="CB25" s="12">
        <f t="shared" si="25"/>
        <v>0</v>
      </c>
      <c r="CC25" s="13">
        <f t="shared" si="25"/>
        <v>0</v>
      </c>
    </row>
    <row r="26" spans="2:82" ht="12.75" customHeight="1">
      <c r="B26" s="80"/>
      <c r="C26" s="109" t="s">
        <v>40</v>
      </c>
      <c r="D26" s="110"/>
      <c r="E26" s="110"/>
      <c r="F26" s="111"/>
      <c r="G26" s="212">
        <f t="shared" si="17"/>
        <v>700000</v>
      </c>
      <c r="H26" s="154">
        <f>SUM(H175,H177:H178,H191:H192,H198:H201,H203,H205)</f>
        <v>0</v>
      </c>
      <c r="I26" s="155">
        <f t="shared" ref="I26:BT26" si="26">SUM(I175,I177:I178,I191:I192,I198:I201,I203,I205)</f>
        <v>0</v>
      </c>
      <c r="J26" s="154">
        <f t="shared" si="26"/>
        <v>0</v>
      </c>
      <c r="K26" s="77">
        <f t="shared" si="26"/>
        <v>0</v>
      </c>
      <c r="L26" s="77">
        <f t="shared" si="26"/>
        <v>0</v>
      </c>
      <c r="M26" s="77">
        <f t="shared" si="26"/>
        <v>0</v>
      </c>
      <c r="N26" s="77">
        <f t="shared" si="26"/>
        <v>0</v>
      </c>
      <c r="O26" s="77">
        <f t="shared" si="26"/>
        <v>0</v>
      </c>
      <c r="P26" s="77">
        <f t="shared" si="26"/>
        <v>0</v>
      </c>
      <c r="Q26" s="77">
        <f t="shared" si="26"/>
        <v>0</v>
      </c>
      <c r="R26" s="77">
        <f t="shared" si="26"/>
        <v>0</v>
      </c>
      <c r="S26" s="77">
        <f t="shared" si="26"/>
        <v>0</v>
      </c>
      <c r="T26" s="77">
        <f t="shared" si="26"/>
        <v>0</v>
      </c>
      <c r="U26" s="155">
        <f t="shared" si="26"/>
        <v>116666.68</v>
      </c>
      <c r="V26" s="156">
        <f t="shared" si="26"/>
        <v>0</v>
      </c>
      <c r="W26" s="77">
        <f t="shared" si="26"/>
        <v>0</v>
      </c>
      <c r="X26" s="77">
        <f t="shared" si="26"/>
        <v>0</v>
      </c>
      <c r="Y26" s="77">
        <f t="shared" si="26"/>
        <v>0</v>
      </c>
      <c r="Z26" s="77">
        <f t="shared" si="26"/>
        <v>0</v>
      </c>
      <c r="AA26" s="77">
        <f t="shared" si="26"/>
        <v>0</v>
      </c>
      <c r="AB26" s="77">
        <f t="shared" si="26"/>
        <v>0</v>
      </c>
      <c r="AC26" s="77">
        <f t="shared" si="26"/>
        <v>0</v>
      </c>
      <c r="AD26" s="77">
        <f t="shared" si="26"/>
        <v>0</v>
      </c>
      <c r="AE26" s="77">
        <f t="shared" si="26"/>
        <v>0</v>
      </c>
      <c r="AF26" s="77">
        <f t="shared" si="26"/>
        <v>0</v>
      </c>
      <c r="AG26" s="155">
        <f t="shared" si="26"/>
        <v>116666.68</v>
      </c>
      <c r="AH26" s="156">
        <f t="shared" si="26"/>
        <v>0</v>
      </c>
      <c r="AI26" s="77">
        <f t="shared" si="26"/>
        <v>0</v>
      </c>
      <c r="AJ26" s="77">
        <f t="shared" si="26"/>
        <v>0</v>
      </c>
      <c r="AK26" s="77">
        <f t="shared" si="26"/>
        <v>0</v>
      </c>
      <c r="AL26" s="77">
        <f t="shared" si="26"/>
        <v>0</v>
      </c>
      <c r="AM26" s="77">
        <f t="shared" si="26"/>
        <v>0</v>
      </c>
      <c r="AN26" s="77">
        <f t="shared" si="26"/>
        <v>0</v>
      </c>
      <c r="AO26" s="77">
        <f t="shared" si="26"/>
        <v>0</v>
      </c>
      <c r="AP26" s="77">
        <f t="shared" si="26"/>
        <v>0</v>
      </c>
      <c r="AQ26" s="77">
        <f t="shared" si="26"/>
        <v>0</v>
      </c>
      <c r="AR26" s="77">
        <f t="shared" si="26"/>
        <v>0</v>
      </c>
      <c r="AS26" s="155">
        <f t="shared" si="26"/>
        <v>116666.68</v>
      </c>
      <c r="AT26" s="156">
        <f t="shared" si="26"/>
        <v>0</v>
      </c>
      <c r="AU26" s="77">
        <f t="shared" si="26"/>
        <v>0</v>
      </c>
      <c r="AV26" s="77">
        <f t="shared" si="26"/>
        <v>0</v>
      </c>
      <c r="AW26" s="77">
        <f t="shared" si="26"/>
        <v>0</v>
      </c>
      <c r="AX26" s="77">
        <f t="shared" si="26"/>
        <v>0</v>
      </c>
      <c r="AY26" s="77">
        <f t="shared" si="26"/>
        <v>0</v>
      </c>
      <c r="AZ26" s="77">
        <f t="shared" si="26"/>
        <v>0</v>
      </c>
      <c r="BA26" s="77">
        <f t="shared" si="26"/>
        <v>0</v>
      </c>
      <c r="BB26" s="77">
        <f t="shared" si="26"/>
        <v>0</v>
      </c>
      <c r="BC26" s="77">
        <f t="shared" si="26"/>
        <v>0</v>
      </c>
      <c r="BD26" s="77">
        <f t="shared" si="26"/>
        <v>0</v>
      </c>
      <c r="BE26" s="155">
        <f t="shared" si="26"/>
        <v>116666.68</v>
      </c>
      <c r="BF26" s="156">
        <f t="shared" si="26"/>
        <v>0</v>
      </c>
      <c r="BG26" s="77">
        <f t="shared" si="26"/>
        <v>0</v>
      </c>
      <c r="BH26" s="77">
        <f t="shared" si="26"/>
        <v>0</v>
      </c>
      <c r="BI26" s="77">
        <f t="shared" si="26"/>
        <v>0</v>
      </c>
      <c r="BJ26" s="77">
        <f t="shared" si="26"/>
        <v>0</v>
      </c>
      <c r="BK26" s="77">
        <f t="shared" si="26"/>
        <v>0</v>
      </c>
      <c r="BL26" s="77">
        <f t="shared" si="26"/>
        <v>0</v>
      </c>
      <c r="BM26" s="77">
        <f t="shared" si="26"/>
        <v>0</v>
      </c>
      <c r="BN26" s="77">
        <f t="shared" si="26"/>
        <v>0</v>
      </c>
      <c r="BO26" s="77">
        <f t="shared" si="26"/>
        <v>0</v>
      </c>
      <c r="BP26" s="77">
        <f t="shared" si="26"/>
        <v>0</v>
      </c>
      <c r="BQ26" s="155">
        <f t="shared" si="26"/>
        <v>116666.68</v>
      </c>
      <c r="BR26" s="156">
        <f t="shared" si="26"/>
        <v>0</v>
      </c>
      <c r="BS26" s="77">
        <f t="shared" si="26"/>
        <v>0</v>
      </c>
      <c r="BT26" s="77">
        <f t="shared" si="26"/>
        <v>0</v>
      </c>
      <c r="BU26" s="77">
        <f t="shared" ref="BU26:CC26" si="27">SUM(BU175,BU177:BU178,BU191:BU192,BU198:BU201,BU203,BU205)</f>
        <v>0</v>
      </c>
      <c r="BV26" s="77">
        <f t="shared" si="27"/>
        <v>0</v>
      </c>
      <c r="BW26" s="77">
        <f t="shared" si="27"/>
        <v>0</v>
      </c>
      <c r="BX26" s="77">
        <f t="shared" si="27"/>
        <v>0</v>
      </c>
      <c r="BY26" s="77">
        <f t="shared" si="27"/>
        <v>0</v>
      </c>
      <c r="BZ26" s="77">
        <f t="shared" si="27"/>
        <v>0</v>
      </c>
      <c r="CA26" s="77">
        <f t="shared" si="27"/>
        <v>0</v>
      </c>
      <c r="CB26" s="77">
        <f t="shared" si="27"/>
        <v>0</v>
      </c>
      <c r="CC26" s="155">
        <f t="shared" si="27"/>
        <v>116666.6</v>
      </c>
    </row>
    <row r="27" spans="2:82">
      <c r="B27" s="148"/>
      <c r="G27" s="132"/>
      <c r="H27" s="150"/>
      <c r="CC27" s="29"/>
    </row>
    <row r="28" spans="2:82">
      <c r="B28" s="53" t="s">
        <v>47</v>
      </c>
      <c r="C28" s="54" t="s">
        <v>48</v>
      </c>
      <c r="D28" s="70"/>
      <c r="E28" s="70"/>
      <c r="F28" s="228"/>
      <c r="G28" s="169">
        <f>+SUM(G29,G49,G57,G76,G79,G81)</f>
        <v>500000</v>
      </c>
      <c r="H28" s="123">
        <f>+SUM(H29,H49,H57,H76,H79,H81)</f>
        <v>0</v>
      </c>
      <c r="I28" s="20">
        <f t="shared" ref="I28:BR28" si="28">+SUM(I29,I49,I57,I76,I79,I81)</f>
        <v>0</v>
      </c>
      <c r="J28" s="123">
        <f t="shared" si="28"/>
        <v>0</v>
      </c>
      <c r="K28" s="19">
        <f t="shared" si="28"/>
        <v>0</v>
      </c>
      <c r="L28" s="19">
        <f t="shared" si="28"/>
        <v>0</v>
      </c>
      <c r="M28" s="19">
        <f t="shared" si="28"/>
        <v>0</v>
      </c>
      <c r="N28" s="19">
        <f t="shared" si="28"/>
        <v>0</v>
      </c>
      <c r="O28" s="19">
        <f t="shared" si="28"/>
        <v>0</v>
      </c>
      <c r="P28" s="19">
        <f t="shared" si="28"/>
        <v>0</v>
      </c>
      <c r="Q28" s="19">
        <f t="shared" si="28"/>
        <v>0</v>
      </c>
      <c r="R28" s="19">
        <f t="shared" si="28"/>
        <v>0</v>
      </c>
      <c r="S28" s="19">
        <f t="shared" si="28"/>
        <v>0</v>
      </c>
      <c r="T28" s="19">
        <f t="shared" si="28"/>
        <v>0</v>
      </c>
      <c r="U28" s="20">
        <f t="shared" si="28"/>
        <v>0</v>
      </c>
      <c r="V28" s="21">
        <f t="shared" si="28"/>
        <v>0</v>
      </c>
      <c r="W28" s="19">
        <f t="shared" si="28"/>
        <v>0</v>
      </c>
      <c r="X28" s="19">
        <f t="shared" si="28"/>
        <v>0</v>
      </c>
      <c r="Y28" s="19">
        <f t="shared" si="28"/>
        <v>0</v>
      </c>
      <c r="Z28" s="19">
        <f t="shared" si="28"/>
        <v>0</v>
      </c>
      <c r="AA28" s="19">
        <f t="shared" si="28"/>
        <v>0</v>
      </c>
      <c r="AB28" s="19">
        <f t="shared" si="28"/>
        <v>0</v>
      </c>
      <c r="AC28" s="19">
        <f t="shared" si="28"/>
        <v>0</v>
      </c>
      <c r="AD28" s="19">
        <f t="shared" si="28"/>
        <v>0</v>
      </c>
      <c r="AE28" s="19">
        <f t="shared" si="28"/>
        <v>0</v>
      </c>
      <c r="AF28" s="19">
        <f t="shared" si="28"/>
        <v>0</v>
      </c>
      <c r="AG28" s="20">
        <f t="shared" si="28"/>
        <v>100000</v>
      </c>
      <c r="AH28" s="21">
        <f t="shared" si="28"/>
        <v>0</v>
      </c>
      <c r="AI28" s="19">
        <f t="shared" si="28"/>
        <v>0</v>
      </c>
      <c r="AJ28" s="19">
        <f t="shared" si="28"/>
        <v>0</v>
      </c>
      <c r="AK28" s="19">
        <f t="shared" si="28"/>
        <v>0</v>
      </c>
      <c r="AL28" s="19">
        <f t="shared" si="28"/>
        <v>0</v>
      </c>
      <c r="AM28" s="19">
        <f t="shared" si="28"/>
        <v>0</v>
      </c>
      <c r="AN28" s="19">
        <f t="shared" si="28"/>
        <v>0</v>
      </c>
      <c r="AO28" s="19">
        <f t="shared" si="28"/>
        <v>0</v>
      </c>
      <c r="AP28" s="19">
        <f t="shared" si="28"/>
        <v>0</v>
      </c>
      <c r="AQ28" s="19">
        <f t="shared" si="28"/>
        <v>0</v>
      </c>
      <c r="AR28" s="19">
        <f t="shared" si="28"/>
        <v>0</v>
      </c>
      <c r="AS28" s="20">
        <f t="shared" si="28"/>
        <v>100000</v>
      </c>
      <c r="AT28" s="21">
        <f t="shared" si="28"/>
        <v>0</v>
      </c>
      <c r="AU28" s="19">
        <f t="shared" si="28"/>
        <v>0</v>
      </c>
      <c r="AV28" s="19">
        <f t="shared" si="28"/>
        <v>0</v>
      </c>
      <c r="AW28" s="19">
        <f t="shared" si="28"/>
        <v>0</v>
      </c>
      <c r="AX28" s="19">
        <f t="shared" si="28"/>
        <v>0</v>
      </c>
      <c r="AY28" s="19">
        <f t="shared" si="28"/>
        <v>0</v>
      </c>
      <c r="AZ28" s="19">
        <f t="shared" si="28"/>
        <v>0</v>
      </c>
      <c r="BA28" s="19">
        <f t="shared" si="28"/>
        <v>0</v>
      </c>
      <c r="BB28" s="19">
        <f t="shared" si="28"/>
        <v>0</v>
      </c>
      <c r="BC28" s="19">
        <f t="shared" si="28"/>
        <v>0</v>
      </c>
      <c r="BD28" s="19">
        <f t="shared" si="28"/>
        <v>0</v>
      </c>
      <c r="BE28" s="20">
        <f t="shared" si="28"/>
        <v>100000</v>
      </c>
      <c r="BF28" s="21">
        <f t="shared" si="28"/>
        <v>0</v>
      </c>
      <c r="BG28" s="19">
        <f t="shared" si="28"/>
        <v>0</v>
      </c>
      <c r="BH28" s="19">
        <f t="shared" si="28"/>
        <v>0</v>
      </c>
      <c r="BI28" s="19">
        <f t="shared" si="28"/>
        <v>0</v>
      </c>
      <c r="BJ28" s="19">
        <f t="shared" si="28"/>
        <v>0</v>
      </c>
      <c r="BK28" s="19">
        <f t="shared" si="28"/>
        <v>0</v>
      </c>
      <c r="BL28" s="19">
        <f t="shared" si="28"/>
        <v>0</v>
      </c>
      <c r="BM28" s="19">
        <f t="shared" si="28"/>
        <v>0</v>
      </c>
      <c r="BN28" s="19">
        <f t="shared" si="28"/>
        <v>0</v>
      </c>
      <c r="BO28" s="19">
        <f t="shared" si="28"/>
        <v>0</v>
      </c>
      <c r="BP28" s="19">
        <f t="shared" si="28"/>
        <v>0</v>
      </c>
      <c r="BQ28" s="20">
        <f t="shared" si="28"/>
        <v>100000</v>
      </c>
      <c r="BR28" s="21">
        <f t="shared" si="28"/>
        <v>0</v>
      </c>
      <c r="BS28" s="19">
        <f t="shared" ref="BS28:CC28" si="29">+SUM(BS29,BS49,BS57,BS76,BS79,BS81)</f>
        <v>0</v>
      </c>
      <c r="BT28" s="19">
        <f t="shared" si="29"/>
        <v>0</v>
      </c>
      <c r="BU28" s="19">
        <f t="shared" si="29"/>
        <v>0</v>
      </c>
      <c r="BV28" s="19">
        <f t="shared" si="29"/>
        <v>0</v>
      </c>
      <c r="BW28" s="19">
        <f t="shared" si="29"/>
        <v>0</v>
      </c>
      <c r="BX28" s="19">
        <f t="shared" si="29"/>
        <v>0</v>
      </c>
      <c r="BY28" s="19">
        <f t="shared" si="29"/>
        <v>0</v>
      </c>
      <c r="BZ28" s="19">
        <f t="shared" si="29"/>
        <v>0</v>
      </c>
      <c r="CA28" s="19">
        <f t="shared" si="29"/>
        <v>0</v>
      </c>
      <c r="CB28" s="19">
        <f t="shared" si="29"/>
        <v>0</v>
      </c>
      <c r="CC28" s="20">
        <f t="shared" si="29"/>
        <v>100000</v>
      </c>
    </row>
    <row r="29" spans="2:82">
      <c r="B29" s="55" t="s">
        <v>49</v>
      </c>
      <c r="C29" s="56" t="s">
        <v>50</v>
      </c>
      <c r="D29" s="71"/>
      <c r="E29" s="71"/>
      <c r="F29" s="229"/>
      <c r="G29" s="169">
        <f>SUM(G30:G48)</f>
        <v>0</v>
      </c>
      <c r="H29" s="123">
        <f>SUM(H30:H48)</f>
        <v>0</v>
      </c>
      <c r="I29" s="20">
        <f>SUM(I30:I48)</f>
        <v>0</v>
      </c>
      <c r="J29" s="123">
        <f>SUM(J30:J48)</f>
        <v>0</v>
      </c>
      <c r="K29" s="19">
        <f t="shared" ref="K29:BV29" si="30">SUM(K30:K48)</f>
        <v>0</v>
      </c>
      <c r="L29" s="19">
        <f t="shared" si="30"/>
        <v>0</v>
      </c>
      <c r="M29" s="19">
        <f t="shared" si="30"/>
        <v>0</v>
      </c>
      <c r="N29" s="19">
        <f t="shared" si="30"/>
        <v>0</v>
      </c>
      <c r="O29" s="19">
        <f t="shared" si="30"/>
        <v>0</v>
      </c>
      <c r="P29" s="19">
        <f t="shared" si="30"/>
        <v>0</v>
      </c>
      <c r="Q29" s="19">
        <f t="shared" si="30"/>
        <v>0</v>
      </c>
      <c r="R29" s="19">
        <f t="shared" si="30"/>
        <v>0</v>
      </c>
      <c r="S29" s="19">
        <f t="shared" si="30"/>
        <v>0</v>
      </c>
      <c r="T29" s="19">
        <f t="shared" si="30"/>
        <v>0</v>
      </c>
      <c r="U29" s="20">
        <f t="shared" si="30"/>
        <v>0</v>
      </c>
      <c r="V29" s="21">
        <f t="shared" si="30"/>
        <v>0</v>
      </c>
      <c r="W29" s="19">
        <f t="shared" si="30"/>
        <v>0</v>
      </c>
      <c r="X29" s="19">
        <f t="shared" si="30"/>
        <v>0</v>
      </c>
      <c r="Y29" s="19">
        <f t="shared" si="30"/>
        <v>0</v>
      </c>
      <c r="Z29" s="19">
        <f t="shared" si="30"/>
        <v>0</v>
      </c>
      <c r="AA29" s="19">
        <f t="shared" si="30"/>
        <v>0</v>
      </c>
      <c r="AB29" s="19">
        <f t="shared" si="30"/>
        <v>0</v>
      </c>
      <c r="AC29" s="19">
        <f t="shared" si="30"/>
        <v>0</v>
      </c>
      <c r="AD29" s="19">
        <f t="shared" si="30"/>
        <v>0</v>
      </c>
      <c r="AE29" s="19">
        <f t="shared" si="30"/>
        <v>0</v>
      </c>
      <c r="AF29" s="19">
        <f t="shared" si="30"/>
        <v>0</v>
      </c>
      <c r="AG29" s="20">
        <f t="shared" si="30"/>
        <v>0</v>
      </c>
      <c r="AH29" s="21">
        <f t="shared" si="30"/>
        <v>0</v>
      </c>
      <c r="AI29" s="19">
        <f t="shared" si="30"/>
        <v>0</v>
      </c>
      <c r="AJ29" s="19">
        <f t="shared" si="30"/>
        <v>0</v>
      </c>
      <c r="AK29" s="19">
        <f t="shared" si="30"/>
        <v>0</v>
      </c>
      <c r="AL29" s="19">
        <f t="shared" si="30"/>
        <v>0</v>
      </c>
      <c r="AM29" s="19">
        <f t="shared" si="30"/>
        <v>0</v>
      </c>
      <c r="AN29" s="19">
        <f t="shared" si="30"/>
        <v>0</v>
      </c>
      <c r="AO29" s="19">
        <f t="shared" si="30"/>
        <v>0</v>
      </c>
      <c r="AP29" s="19">
        <f t="shared" si="30"/>
        <v>0</v>
      </c>
      <c r="AQ29" s="19">
        <f t="shared" si="30"/>
        <v>0</v>
      </c>
      <c r="AR29" s="19">
        <f t="shared" si="30"/>
        <v>0</v>
      </c>
      <c r="AS29" s="20">
        <f t="shared" si="30"/>
        <v>0</v>
      </c>
      <c r="AT29" s="21">
        <f t="shared" si="30"/>
        <v>0</v>
      </c>
      <c r="AU29" s="19">
        <f t="shared" si="30"/>
        <v>0</v>
      </c>
      <c r="AV29" s="19">
        <f t="shared" si="30"/>
        <v>0</v>
      </c>
      <c r="AW29" s="19">
        <f t="shared" si="30"/>
        <v>0</v>
      </c>
      <c r="AX29" s="19">
        <f t="shared" si="30"/>
        <v>0</v>
      </c>
      <c r="AY29" s="19">
        <f t="shared" si="30"/>
        <v>0</v>
      </c>
      <c r="AZ29" s="19">
        <f t="shared" si="30"/>
        <v>0</v>
      </c>
      <c r="BA29" s="19">
        <f t="shared" si="30"/>
        <v>0</v>
      </c>
      <c r="BB29" s="19">
        <f t="shared" si="30"/>
        <v>0</v>
      </c>
      <c r="BC29" s="19">
        <f t="shared" si="30"/>
        <v>0</v>
      </c>
      <c r="BD29" s="19">
        <f t="shared" si="30"/>
        <v>0</v>
      </c>
      <c r="BE29" s="20">
        <f t="shared" si="30"/>
        <v>0</v>
      </c>
      <c r="BF29" s="21">
        <f t="shared" si="30"/>
        <v>0</v>
      </c>
      <c r="BG29" s="19">
        <f t="shared" si="30"/>
        <v>0</v>
      </c>
      <c r="BH29" s="19">
        <f t="shared" si="30"/>
        <v>0</v>
      </c>
      <c r="BI29" s="19">
        <f t="shared" si="30"/>
        <v>0</v>
      </c>
      <c r="BJ29" s="19">
        <f t="shared" si="30"/>
        <v>0</v>
      </c>
      <c r="BK29" s="19">
        <f t="shared" si="30"/>
        <v>0</v>
      </c>
      <c r="BL29" s="19">
        <f t="shared" si="30"/>
        <v>0</v>
      </c>
      <c r="BM29" s="19">
        <f t="shared" si="30"/>
        <v>0</v>
      </c>
      <c r="BN29" s="19">
        <f t="shared" si="30"/>
        <v>0</v>
      </c>
      <c r="BO29" s="19">
        <f t="shared" si="30"/>
        <v>0</v>
      </c>
      <c r="BP29" s="19">
        <f t="shared" si="30"/>
        <v>0</v>
      </c>
      <c r="BQ29" s="20">
        <f t="shared" si="30"/>
        <v>0</v>
      </c>
      <c r="BR29" s="21">
        <f t="shared" si="30"/>
        <v>0</v>
      </c>
      <c r="BS29" s="19">
        <f t="shared" si="30"/>
        <v>0</v>
      </c>
      <c r="BT29" s="19">
        <f t="shared" si="30"/>
        <v>0</v>
      </c>
      <c r="BU29" s="19">
        <f t="shared" si="30"/>
        <v>0</v>
      </c>
      <c r="BV29" s="19">
        <f t="shared" si="30"/>
        <v>0</v>
      </c>
      <c r="BW29" s="19">
        <f t="shared" ref="BW29:CC29" si="31">SUM(BW30:BW48)</f>
        <v>0</v>
      </c>
      <c r="BX29" s="19">
        <f t="shared" si="31"/>
        <v>0</v>
      </c>
      <c r="BY29" s="19">
        <f t="shared" si="31"/>
        <v>0</v>
      </c>
      <c r="BZ29" s="19">
        <f t="shared" si="31"/>
        <v>0</v>
      </c>
      <c r="CA29" s="19">
        <f t="shared" si="31"/>
        <v>0</v>
      </c>
      <c r="CB29" s="19">
        <f t="shared" si="31"/>
        <v>0</v>
      </c>
      <c r="CC29" s="20">
        <f t="shared" si="31"/>
        <v>0</v>
      </c>
    </row>
    <row r="30" spans="2:82">
      <c r="B30" s="57" t="s">
        <v>51</v>
      </c>
      <c r="C30" s="58" t="s">
        <v>52</v>
      </c>
      <c r="D30" s="72" t="s">
        <v>53</v>
      </c>
      <c r="E30" s="72">
        <v>72</v>
      </c>
      <c r="F30" s="230"/>
      <c r="G30" s="122">
        <f>+SUM(H30:CC30)</f>
        <v>0</v>
      </c>
      <c r="H30" s="231"/>
      <c r="I30" s="232"/>
      <c r="J30" s="299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1"/>
      <c r="V30" s="302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1"/>
      <c r="AH30" s="302"/>
      <c r="AI30" s="300"/>
      <c r="AJ30" s="300"/>
      <c r="AK30" s="300"/>
      <c r="AL30" s="300"/>
      <c r="AM30" s="300"/>
      <c r="AN30" s="300"/>
      <c r="AO30" s="300"/>
      <c r="AP30" s="300"/>
      <c r="AQ30" s="300"/>
      <c r="AR30" s="300"/>
      <c r="AS30" s="301"/>
      <c r="AT30" s="302"/>
      <c r="AU30" s="300"/>
      <c r="AV30" s="300"/>
      <c r="AW30" s="300"/>
      <c r="AX30" s="300"/>
      <c r="AY30" s="300"/>
      <c r="AZ30" s="300"/>
      <c r="BA30" s="300"/>
      <c r="BB30" s="300"/>
      <c r="BC30" s="300"/>
      <c r="BD30" s="300"/>
      <c r="BE30" s="301"/>
      <c r="BF30" s="302"/>
      <c r="BG30" s="300"/>
      <c r="BH30" s="300"/>
      <c r="BI30" s="300"/>
      <c r="BJ30" s="300"/>
      <c r="BK30" s="300"/>
      <c r="BL30" s="300"/>
      <c r="BM30" s="300"/>
      <c r="BN30" s="300"/>
      <c r="BO30" s="300"/>
      <c r="BP30" s="300"/>
      <c r="BQ30" s="301"/>
      <c r="BR30" s="302"/>
      <c r="BS30" s="300"/>
      <c r="BT30" s="300"/>
      <c r="BU30" s="300"/>
      <c r="BV30" s="300"/>
      <c r="BW30" s="300"/>
      <c r="BX30" s="300"/>
      <c r="BY30" s="300"/>
      <c r="BZ30" s="300"/>
      <c r="CA30" s="300"/>
      <c r="CB30" s="300"/>
      <c r="CC30" s="301"/>
    </row>
    <row r="31" spans="2:82">
      <c r="B31" s="57" t="s">
        <v>54</v>
      </c>
      <c r="C31" s="58" t="s">
        <v>55</v>
      </c>
      <c r="D31" s="72" t="s">
        <v>53</v>
      </c>
      <c r="E31" s="72">
        <v>72</v>
      </c>
      <c r="F31" s="230"/>
      <c r="G31" s="122">
        <f>+SUM(H31:CC31)</f>
        <v>0</v>
      </c>
      <c r="H31" s="231"/>
      <c r="I31" s="232"/>
      <c r="J31" s="299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1"/>
      <c r="V31" s="302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1"/>
      <c r="AH31" s="302"/>
      <c r="AI31" s="300"/>
      <c r="AJ31" s="300"/>
      <c r="AK31" s="300"/>
      <c r="AL31" s="300"/>
      <c r="AM31" s="300"/>
      <c r="AN31" s="300"/>
      <c r="AO31" s="300"/>
      <c r="AP31" s="300"/>
      <c r="AQ31" s="300"/>
      <c r="AR31" s="300"/>
      <c r="AS31" s="301"/>
      <c r="AT31" s="302"/>
      <c r="AU31" s="300"/>
      <c r="AV31" s="300"/>
      <c r="AW31" s="300"/>
      <c r="AX31" s="300"/>
      <c r="AY31" s="300"/>
      <c r="AZ31" s="300"/>
      <c r="BA31" s="300"/>
      <c r="BB31" s="300"/>
      <c r="BC31" s="300"/>
      <c r="BD31" s="300"/>
      <c r="BE31" s="301"/>
      <c r="BF31" s="302"/>
      <c r="BG31" s="300"/>
      <c r="BH31" s="300"/>
      <c r="BI31" s="300"/>
      <c r="BJ31" s="300"/>
      <c r="BK31" s="300"/>
      <c r="BL31" s="300"/>
      <c r="BM31" s="300"/>
      <c r="BN31" s="300"/>
      <c r="BO31" s="300"/>
      <c r="BP31" s="300"/>
      <c r="BQ31" s="301"/>
      <c r="BR31" s="302"/>
      <c r="BS31" s="300"/>
      <c r="BT31" s="300"/>
      <c r="BU31" s="300"/>
      <c r="BV31" s="300"/>
      <c r="BW31" s="300"/>
      <c r="BX31" s="300"/>
      <c r="BY31" s="300"/>
      <c r="BZ31" s="300"/>
      <c r="CA31" s="300"/>
      <c r="CB31" s="300"/>
      <c r="CC31" s="301"/>
    </row>
    <row r="32" spans="2:82">
      <c r="B32" s="57" t="s">
        <v>56</v>
      </c>
      <c r="C32" s="58" t="s">
        <v>57</v>
      </c>
      <c r="D32" s="72" t="s">
        <v>53</v>
      </c>
      <c r="E32" s="72">
        <v>72</v>
      </c>
      <c r="F32" s="230"/>
      <c r="G32" s="122">
        <f t="shared" ref="G32:G41" si="32">+SUM(H32:CC32)</f>
        <v>0</v>
      </c>
      <c r="H32" s="231"/>
      <c r="I32" s="232"/>
      <c r="J32" s="299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1"/>
      <c r="V32" s="302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1"/>
      <c r="AH32" s="302"/>
      <c r="AI32" s="300"/>
      <c r="AJ32" s="300"/>
      <c r="AK32" s="300"/>
      <c r="AL32" s="300"/>
      <c r="AM32" s="300"/>
      <c r="AN32" s="300"/>
      <c r="AO32" s="300"/>
      <c r="AP32" s="300"/>
      <c r="AQ32" s="300"/>
      <c r="AR32" s="300"/>
      <c r="AS32" s="301"/>
      <c r="AT32" s="302"/>
      <c r="AU32" s="300"/>
      <c r="AV32" s="300"/>
      <c r="AW32" s="300"/>
      <c r="AX32" s="300"/>
      <c r="AY32" s="300"/>
      <c r="AZ32" s="300"/>
      <c r="BA32" s="300"/>
      <c r="BB32" s="300"/>
      <c r="BC32" s="300"/>
      <c r="BD32" s="300"/>
      <c r="BE32" s="301"/>
      <c r="BF32" s="302"/>
      <c r="BG32" s="300"/>
      <c r="BH32" s="300"/>
      <c r="BI32" s="300"/>
      <c r="BJ32" s="300"/>
      <c r="BK32" s="300"/>
      <c r="BL32" s="300"/>
      <c r="BM32" s="300"/>
      <c r="BN32" s="300"/>
      <c r="BO32" s="300"/>
      <c r="BP32" s="300"/>
      <c r="BQ32" s="301"/>
      <c r="BR32" s="302"/>
      <c r="BS32" s="300"/>
      <c r="BT32" s="300"/>
      <c r="BU32" s="300"/>
      <c r="BV32" s="300"/>
      <c r="BW32" s="300"/>
      <c r="BX32" s="300"/>
      <c r="BY32" s="300"/>
      <c r="BZ32" s="300"/>
      <c r="CA32" s="300"/>
      <c r="CB32" s="300"/>
      <c r="CC32" s="301"/>
    </row>
    <row r="33" spans="1:81">
      <c r="B33" s="57" t="s">
        <v>58</v>
      </c>
      <c r="C33" s="58" t="s">
        <v>59</v>
      </c>
      <c r="D33" s="72" t="s">
        <v>53</v>
      </c>
      <c r="E33" s="72">
        <v>72</v>
      </c>
      <c r="F33" s="230"/>
      <c r="G33" s="122">
        <f t="shared" si="32"/>
        <v>0</v>
      </c>
      <c r="H33" s="231"/>
      <c r="I33" s="232"/>
      <c r="J33" s="299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1"/>
      <c r="V33" s="302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1"/>
      <c r="AH33" s="302"/>
      <c r="AI33" s="300"/>
      <c r="AJ33" s="300"/>
      <c r="AK33" s="300"/>
      <c r="AL33" s="300"/>
      <c r="AM33" s="300"/>
      <c r="AN33" s="300"/>
      <c r="AO33" s="300"/>
      <c r="AP33" s="300"/>
      <c r="AQ33" s="300"/>
      <c r="AR33" s="300"/>
      <c r="AS33" s="301"/>
      <c r="AT33" s="302"/>
      <c r="AU33" s="300"/>
      <c r="AV33" s="300"/>
      <c r="AW33" s="300"/>
      <c r="AX33" s="300"/>
      <c r="AY33" s="300"/>
      <c r="AZ33" s="300"/>
      <c r="BA33" s="300"/>
      <c r="BB33" s="300"/>
      <c r="BC33" s="300"/>
      <c r="BD33" s="300"/>
      <c r="BE33" s="301"/>
      <c r="BF33" s="302"/>
      <c r="BG33" s="300"/>
      <c r="BH33" s="300"/>
      <c r="BI33" s="300"/>
      <c r="BJ33" s="300"/>
      <c r="BK33" s="300"/>
      <c r="BL33" s="300"/>
      <c r="BM33" s="300"/>
      <c r="BN33" s="300"/>
      <c r="BO33" s="300"/>
      <c r="BP33" s="300"/>
      <c r="BQ33" s="301"/>
      <c r="BR33" s="302"/>
      <c r="BS33" s="300"/>
      <c r="BT33" s="300"/>
      <c r="BU33" s="300"/>
      <c r="BV33" s="300"/>
      <c r="BW33" s="300"/>
      <c r="BX33" s="300"/>
      <c r="BY33" s="300"/>
      <c r="BZ33" s="300"/>
      <c r="CA33" s="300"/>
      <c r="CB33" s="300"/>
      <c r="CC33" s="301"/>
    </row>
    <row r="34" spans="1:81">
      <c r="A34" s="189"/>
      <c r="B34" s="190" t="s">
        <v>60</v>
      </c>
      <c r="C34" s="191" t="s">
        <v>61</v>
      </c>
      <c r="D34" s="192" t="s">
        <v>53</v>
      </c>
      <c r="E34" s="192">
        <v>0</v>
      </c>
      <c r="F34" s="233"/>
      <c r="G34" s="234">
        <f t="shared" si="32"/>
        <v>0</v>
      </c>
      <c r="H34" s="231"/>
      <c r="I34" s="232"/>
      <c r="J34" s="235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7"/>
      <c r="V34" s="238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7"/>
      <c r="AH34" s="238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7"/>
      <c r="AT34" s="238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7"/>
      <c r="BF34" s="238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7"/>
      <c r="BR34" s="238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7"/>
    </row>
    <row r="35" spans="1:81">
      <c r="A35" s="189"/>
      <c r="B35" s="190" t="s">
        <v>62</v>
      </c>
      <c r="C35" s="191" t="s">
        <v>63</v>
      </c>
      <c r="D35" s="192" t="s">
        <v>53</v>
      </c>
      <c r="E35" s="192">
        <v>0</v>
      </c>
      <c r="F35" s="233"/>
      <c r="G35" s="234">
        <f t="shared" si="32"/>
        <v>0</v>
      </c>
      <c r="H35" s="231"/>
      <c r="I35" s="232"/>
      <c r="J35" s="235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7"/>
      <c r="V35" s="238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7"/>
      <c r="AH35" s="238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7"/>
      <c r="AT35" s="238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7"/>
      <c r="BF35" s="238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7"/>
      <c r="BR35" s="238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7"/>
    </row>
    <row r="36" spans="1:81">
      <c r="B36" s="57" t="s">
        <v>64</v>
      </c>
      <c r="C36" s="58" t="s">
        <v>65</v>
      </c>
      <c r="D36" s="72" t="s">
        <v>53</v>
      </c>
      <c r="E36" s="72">
        <v>72</v>
      </c>
      <c r="F36" s="230"/>
      <c r="G36" s="122">
        <f t="shared" si="32"/>
        <v>0</v>
      </c>
      <c r="H36" s="231"/>
      <c r="I36" s="232"/>
      <c r="J36" s="299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1"/>
      <c r="V36" s="302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1"/>
      <c r="AH36" s="302"/>
      <c r="AI36" s="300"/>
      <c r="AJ36" s="300"/>
      <c r="AK36" s="300"/>
      <c r="AL36" s="300"/>
      <c r="AM36" s="300"/>
      <c r="AN36" s="300"/>
      <c r="AO36" s="300"/>
      <c r="AP36" s="300"/>
      <c r="AQ36" s="300"/>
      <c r="AR36" s="300"/>
      <c r="AS36" s="301"/>
      <c r="AT36" s="302"/>
      <c r="AU36" s="300"/>
      <c r="AV36" s="300"/>
      <c r="AW36" s="300"/>
      <c r="AX36" s="300"/>
      <c r="AY36" s="300"/>
      <c r="AZ36" s="300"/>
      <c r="BA36" s="300"/>
      <c r="BB36" s="300"/>
      <c r="BC36" s="300"/>
      <c r="BD36" s="300"/>
      <c r="BE36" s="301"/>
      <c r="BF36" s="302"/>
      <c r="BG36" s="300"/>
      <c r="BH36" s="300"/>
      <c r="BI36" s="300"/>
      <c r="BJ36" s="300"/>
      <c r="BK36" s="300"/>
      <c r="BL36" s="300"/>
      <c r="BM36" s="300"/>
      <c r="BN36" s="300"/>
      <c r="BO36" s="300"/>
      <c r="BP36" s="300"/>
      <c r="BQ36" s="301"/>
      <c r="BR36" s="302"/>
      <c r="BS36" s="300"/>
      <c r="BT36" s="300"/>
      <c r="BU36" s="300"/>
      <c r="BV36" s="300"/>
      <c r="BW36" s="300"/>
      <c r="BX36" s="300"/>
      <c r="BY36" s="300"/>
      <c r="BZ36" s="300"/>
      <c r="CA36" s="300"/>
      <c r="CB36" s="300"/>
      <c r="CC36" s="301"/>
    </row>
    <row r="37" spans="1:81">
      <c r="B37" s="57" t="s">
        <v>66</v>
      </c>
      <c r="C37" s="58" t="s">
        <v>67</v>
      </c>
      <c r="D37" s="72" t="s">
        <v>53</v>
      </c>
      <c r="E37" s="72">
        <v>72</v>
      </c>
      <c r="F37" s="230"/>
      <c r="G37" s="122">
        <f t="shared" si="32"/>
        <v>0</v>
      </c>
      <c r="H37" s="231"/>
      <c r="I37" s="232"/>
      <c r="J37" s="299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1"/>
      <c r="V37" s="302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1"/>
      <c r="AH37" s="302"/>
      <c r="AI37" s="300"/>
      <c r="AJ37" s="300"/>
      <c r="AK37" s="300"/>
      <c r="AL37" s="300"/>
      <c r="AM37" s="300"/>
      <c r="AN37" s="300"/>
      <c r="AO37" s="300"/>
      <c r="AP37" s="300"/>
      <c r="AQ37" s="300"/>
      <c r="AR37" s="300"/>
      <c r="AS37" s="301"/>
      <c r="AT37" s="302"/>
      <c r="AU37" s="300"/>
      <c r="AV37" s="300"/>
      <c r="AW37" s="300"/>
      <c r="AX37" s="300"/>
      <c r="AY37" s="300"/>
      <c r="AZ37" s="300"/>
      <c r="BA37" s="300"/>
      <c r="BB37" s="300"/>
      <c r="BC37" s="300"/>
      <c r="BD37" s="300"/>
      <c r="BE37" s="301"/>
      <c r="BF37" s="302"/>
      <c r="BG37" s="300"/>
      <c r="BH37" s="300"/>
      <c r="BI37" s="300"/>
      <c r="BJ37" s="300"/>
      <c r="BK37" s="300"/>
      <c r="BL37" s="300"/>
      <c r="BM37" s="300"/>
      <c r="BN37" s="300"/>
      <c r="BO37" s="300"/>
      <c r="BP37" s="300"/>
      <c r="BQ37" s="301"/>
      <c r="BR37" s="302"/>
      <c r="BS37" s="300"/>
      <c r="BT37" s="300"/>
      <c r="BU37" s="300"/>
      <c r="BV37" s="300"/>
      <c r="BW37" s="300"/>
      <c r="BX37" s="300"/>
      <c r="BY37" s="300"/>
      <c r="BZ37" s="300"/>
      <c r="CA37" s="300"/>
      <c r="CB37" s="300"/>
      <c r="CC37" s="301"/>
    </row>
    <row r="38" spans="1:81">
      <c r="B38" s="57" t="s">
        <v>68</v>
      </c>
      <c r="C38" s="58" t="s">
        <v>69</v>
      </c>
      <c r="D38" s="72" t="s">
        <v>53</v>
      </c>
      <c r="E38" s="72">
        <v>72</v>
      </c>
      <c r="F38" s="230"/>
      <c r="G38" s="122">
        <f>+SUM(H38:CC38)</f>
        <v>0</v>
      </c>
      <c r="H38" s="231"/>
      <c r="I38" s="232"/>
      <c r="J38" s="299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1"/>
      <c r="V38" s="302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1"/>
      <c r="AH38" s="302"/>
      <c r="AI38" s="300"/>
      <c r="AJ38" s="300"/>
      <c r="AK38" s="300"/>
      <c r="AL38" s="300"/>
      <c r="AM38" s="300"/>
      <c r="AN38" s="300"/>
      <c r="AO38" s="300"/>
      <c r="AP38" s="300"/>
      <c r="AQ38" s="300"/>
      <c r="AR38" s="300"/>
      <c r="AS38" s="301"/>
      <c r="AT38" s="302"/>
      <c r="AU38" s="300"/>
      <c r="AV38" s="300"/>
      <c r="AW38" s="300"/>
      <c r="AX38" s="300"/>
      <c r="AY38" s="300"/>
      <c r="AZ38" s="300"/>
      <c r="BA38" s="300"/>
      <c r="BB38" s="300"/>
      <c r="BC38" s="300"/>
      <c r="BD38" s="300"/>
      <c r="BE38" s="301"/>
      <c r="BF38" s="302"/>
      <c r="BG38" s="300"/>
      <c r="BH38" s="300"/>
      <c r="BI38" s="300"/>
      <c r="BJ38" s="300"/>
      <c r="BK38" s="300"/>
      <c r="BL38" s="300"/>
      <c r="BM38" s="300"/>
      <c r="BN38" s="300"/>
      <c r="BO38" s="300"/>
      <c r="BP38" s="300"/>
      <c r="BQ38" s="301"/>
      <c r="BR38" s="302"/>
      <c r="BS38" s="300"/>
      <c r="BT38" s="300"/>
      <c r="BU38" s="300"/>
      <c r="BV38" s="300"/>
      <c r="BW38" s="300"/>
      <c r="BX38" s="300"/>
      <c r="BY38" s="300"/>
      <c r="BZ38" s="300"/>
      <c r="CA38" s="300"/>
      <c r="CB38" s="300"/>
      <c r="CC38" s="301"/>
    </row>
    <row r="39" spans="1:81">
      <c r="A39" s="189"/>
      <c r="B39" s="190" t="s">
        <v>70</v>
      </c>
      <c r="C39" s="191" t="s">
        <v>71</v>
      </c>
      <c r="D39" s="192" t="s">
        <v>53</v>
      </c>
      <c r="E39" s="192">
        <v>0</v>
      </c>
      <c r="F39" s="233"/>
      <c r="G39" s="234">
        <f t="shared" si="32"/>
        <v>0</v>
      </c>
      <c r="H39" s="231"/>
      <c r="I39" s="232"/>
      <c r="J39" s="235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7"/>
      <c r="V39" s="238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7"/>
      <c r="AH39" s="238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7"/>
      <c r="AT39" s="238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7"/>
      <c r="BF39" s="238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7"/>
      <c r="BR39" s="238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  <c r="CC39" s="237"/>
    </row>
    <row r="40" spans="1:81">
      <c r="A40" s="15">
        <v>6</v>
      </c>
      <c r="B40" s="57" t="s">
        <v>72</v>
      </c>
      <c r="C40" s="58" t="s">
        <v>73</v>
      </c>
      <c r="D40" s="72" t="s">
        <v>128</v>
      </c>
      <c r="E40" s="72">
        <v>1</v>
      </c>
      <c r="F40" s="303"/>
      <c r="G40" s="122">
        <f>+E40*F40</f>
        <v>0</v>
      </c>
      <c r="H40" s="231"/>
      <c r="I40" s="232"/>
      <c r="J40" s="235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7"/>
      <c r="V40" s="238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7"/>
      <c r="AH40" s="238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7"/>
      <c r="AT40" s="238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7"/>
      <c r="BF40" s="238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7"/>
      <c r="BR40" s="238"/>
      <c r="BS40" s="236"/>
      <c r="BT40" s="236"/>
      <c r="BU40" s="236"/>
      <c r="BV40" s="236"/>
      <c r="BW40" s="236"/>
      <c r="BX40" s="236"/>
      <c r="BY40" s="236"/>
      <c r="BZ40" s="236"/>
      <c r="CA40" s="236"/>
      <c r="CB40" s="236"/>
      <c r="CC40" s="237">
        <f t="shared" ref="CC40" si="33">G40-SUM(H40:CB40)</f>
        <v>0</v>
      </c>
    </row>
    <row r="41" spans="1:81">
      <c r="A41" s="189"/>
      <c r="B41" s="190" t="s">
        <v>74</v>
      </c>
      <c r="C41" s="191" t="s">
        <v>75</v>
      </c>
      <c r="D41" s="192" t="s">
        <v>53</v>
      </c>
      <c r="E41" s="192">
        <v>0</v>
      </c>
      <c r="F41" s="233"/>
      <c r="G41" s="234">
        <f t="shared" si="32"/>
        <v>0</v>
      </c>
      <c r="H41" s="231"/>
      <c r="I41" s="232"/>
      <c r="J41" s="235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7"/>
      <c r="V41" s="238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7"/>
      <c r="AH41" s="238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7"/>
      <c r="AT41" s="238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7"/>
      <c r="BF41" s="238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7"/>
      <c r="BR41" s="238"/>
      <c r="BS41" s="236"/>
      <c r="BT41" s="236"/>
      <c r="BU41" s="236"/>
      <c r="BV41" s="236"/>
      <c r="BW41" s="236"/>
      <c r="BX41" s="236"/>
      <c r="BY41" s="236"/>
      <c r="BZ41" s="236"/>
      <c r="CA41" s="236"/>
      <c r="CB41" s="236"/>
      <c r="CC41" s="237"/>
    </row>
    <row r="42" spans="1:81">
      <c r="B42" s="57" t="s">
        <v>76</v>
      </c>
      <c r="C42" s="58" t="s">
        <v>77</v>
      </c>
      <c r="D42" s="72" t="s">
        <v>53</v>
      </c>
      <c r="E42" s="72">
        <v>72</v>
      </c>
      <c r="F42" s="230"/>
      <c r="G42" s="122">
        <f>+SUM(H42:CC42)</f>
        <v>0</v>
      </c>
      <c r="H42" s="231"/>
      <c r="I42" s="232"/>
      <c r="J42" s="299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1"/>
      <c r="V42" s="302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1"/>
      <c r="AH42" s="302"/>
      <c r="AI42" s="300"/>
      <c r="AJ42" s="300"/>
      <c r="AK42" s="300"/>
      <c r="AL42" s="300"/>
      <c r="AM42" s="300"/>
      <c r="AN42" s="300"/>
      <c r="AO42" s="300"/>
      <c r="AP42" s="300"/>
      <c r="AQ42" s="300"/>
      <c r="AR42" s="300"/>
      <c r="AS42" s="301"/>
      <c r="AT42" s="302"/>
      <c r="AU42" s="300"/>
      <c r="AV42" s="300"/>
      <c r="AW42" s="300"/>
      <c r="AX42" s="300"/>
      <c r="AY42" s="300"/>
      <c r="AZ42" s="300"/>
      <c r="BA42" s="300"/>
      <c r="BB42" s="300"/>
      <c r="BC42" s="300"/>
      <c r="BD42" s="300"/>
      <c r="BE42" s="301"/>
      <c r="BF42" s="302"/>
      <c r="BG42" s="300"/>
      <c r="BH42" s="300"/>
      <c r="BI42" s="300"/>
      <c r="BJ42" s="300"/>
      <c r="BK42" s="300"/>
      <c r="BL42" s="300"/>
      <c r="BM42" s="300"/>
      <c r="BN42" s="300"/>
      <c r="BO42" s="300"/>
      <c r="BP42" s="300"/>
      <c r="BQ42" s="301"/>
      <c r="BR42" s="302"/>
      <c r="BS42" s="300"/>
      <c r="BT42" s="300"/>
      <c r="BU42" s="300"/>
      <c r="BV42" s="300"/>
      <c r="BW42" s="300"/>
      <c r="BX42" s="300"/>
      <c r="BY42" s="300"/>
      <c r="BZ42" s="300"/>
      <c r="CA42" s="300"/>
      <c r="CB42" s="300"/>
      <c r="CC42" s="301"/>
    </row>
    <row r="43" spans="1:81">
      <c r="B43" s="57" t="s">
        <v>78</v>
      </c>
      <c r="C43" s="58" t="s">
        <v>79</v>
      </c>
      <c r="D43" s="72" t="s">
        <v>53</v>
      </c>
      <c r="E43" s="72">
        <v>72</v>
      </c>
      <c r="F43" s="230"/>
      <c r="G43" s="122">
        <f t="shared" ref="G43:G48" si="34">+SUM(H43:CC43)</f>
        <v>0</v>
      </c>
      <c r="H43" s="231"/>
      <c r="I43" s="232"/>
      <c r="J43" s="299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1"/>
      <c r="V43" s="302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1"/>
      <c r="AH43" s="302"/>
      <c r="AI43" s="300"/>
      <c r="AJ43" s="300"/>
      <c r="AK43" s="300"/>
      <c r="AL43" s="300"/>
      <c r="AM43" s="300"/>
      <c r="AN43" s="300"/>
      <c r="AO43" s="300"/>
      <c r="AP43" s="300"/>
      <c r="AQ43" s="300"/>
      <c r="AR43" s="300"/>
      <c r="AS43" s="301"/>
      <c r="AT43" s="302"/>
      <c r="AU43" s="300"/>
      <c r="AV43" s="300"/>
      <c r="AW43" s="300"/>
      <c r="AX43" s="300"/>
      <c r="AY43" s="300"/>
      <c r="AZ43" s="300"/>
      <c r="BA43" s="300"/>
      <c r="BB43" s="300"/>
      <c r="BC43" s="300"/>
      <c r="BD43" s="300"/>
      <c r="BE43" s="301"/>
      <c r="BF43" s="302"/>
      <c r="BG43" s="300"/>
      <c r="BH43" s="300"/>
      <c r="BI43" s="300"/>
      <c r="BJ43" s="300"/>
      <c r="BK43" s="300"/>
      <c r="BL43" s="300"/>
      <c r="BM43" s="300"/>
      <c r="BN43" s="300"/>
      <c r="BO43" s="300"/>
      <c r="BP43" s="300"/>
      <c r="BQ43" s="301"/>
      <c r="BR43" s="302"/>
      <c r="BS43" s="300"/>
      <c r="BT43" s="300"/>
      <c r="BU43" s="300"/>
      <c r="BV43" s="300"/>
      <c r="BW43" s="300"/>
      <c r="BX43" s="300"/>
      <c r="BY43" s="300"/>
      <c r="BZ43" s="300"/>
      <c r="CA43" s="300"/>
      <c r="CB43" s="300"/>
      <c r="CC43" s="301"/>
    </row>
    <row r="44" spans="1:81">
      <c r="B44" s="57" t="s">
        <v>80</v>
      </c>
      <c r="C44" s="58" t="s">
        <v>81</v>
      </c>
      <c r="D44" s="72" t="s">
        <v>53</v>
      </c>
      <c r="E44" s="72">
        <v>72</v>
      </c>
      <c r="F44" s="230"/>
      <c r="G44" s="122">
        <f t="shared" si="34"/>
        <v>0</v>
      </c>
      <c r="H44" s="231"/>
      <c r="I44" s="232"/>
      <c r="J44" s="299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1"/>
      <c r="V44" s="302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1"/>
      <c r="AH44" s="302"/>
      <c r="AI44" s="300"/>
      <c r="AJ44" s="300"/>
      <c r="AK44" s="300"/>
      <c r="AL44" s="300"/>
      <c r="AM44" s="300"/>
      <c r="AN44" s="300"/>
      <c r="AO44" s="300"/>
      <c r="AP44" s="300"/>
      <c r="AQ44" s="300"/>
      <c r="AR44" s="300"/>
      <c r="AS44" s="301"/>
      <c r="AT44" s="302"/>
      <c r="AU44" s="300"/>
      <c r="AV44" s="300"/>
      <c r="AW44" s="300"/>
      <c r="AX44" s="300"/>
      <c r="AY44" s="300"/>
      <c r="AZ44" s="300"/>
      <c r="BA44" s="300"/>
      <c r="BB44" s="300"/>
      <c r="BC44" s="300"/>
      <c r="BD44" s="300"/>
      <c r="BE44" s="301"/>
      <c r="BF44" s="302"/>
      <c r="BG44" s="300"/>
      <c r="BH44" s="300"/>
      <c r="BI44" s="300"/>
      <c r="BJ44" s="300"/>
      <c r="BK44" s="300"/>
      <c r="BL44" s="300"/>
      <c r="BM44" s="300"/>
      <c r="BN44" s="300"/>
      <c r="BO44" s="300"/>
      <c r="BP44" s="300"/>
      <c r="BQ44" s="301"/>
      <c r="BR44" s="302"/>
      <c r="BS44" s="300"/>
      <c r="BT44" s="300"/>
      <c r="BU44" s="300"/>
      <c r="BV44" s="300"/>
      <c r="BW44" s="300"/>
      <c r="BX44" s="300"/>
      <c r="BY44" s="300"/>
      <c r="BZ44" s="300"/>
      <c r="CA44" s="300"/>
      <c r="CB44" s="300"/>
      <c r="CC44" s="301"/>
    </row>
    <row r="45" spans="1:81">
      <c r="A45" s="189"/>
      <c r="B45" s="190" t="s">
        <v>82</v>
      </c>
      <c r="C45" s="191" t="s">
        <v>83</v>
      </c>
      <c r="D45" s="192" t="s">
        <v>53</v>
      </c>
      <c r="E45" s="192">
        <v>0</v>
      </c>
      <c r="F45" s="233"/>
      <c r="G45" s="234">
        <f t="shared" si="34"/>
        <v>0</v>
      </c>
      <c r="H45" s="231"/>
      <c r="I45" s="232"/>
      <c r="J45" s="235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7"/>
      <c r="V45" s="238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7"/>
      <c r="AH45" s="238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7"/>
      <c r="AT45" s="238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7"/>
      <c r="BF45" s="238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7"/>
      <c r="BR45" s="238"/>
      <c r="BS45" s="236"/>
      <c r="BT45" s="236"/>
      <c r="BU45" s="236"/>
      <c r="BV45" s="236"/>
      <c r="BW45" s="236"/>
      <c r="BX45" s="236"/>
      <c r="BY45" s="236"/>
      <c r="BZ45" s="236"/>
      <c r="CA45" s="236"/>
      <c r="CB45" s="236"/>
      <c r="CC45" s="237"/>
    </row>
    <row r="46" spans="1:81">
      <c r="A46" s="189"/>
      <c r="B46" s="190" t="s">
        <v>84</v>
      </c>
      <c r="C46" s="191" t="s">
        <v>85</v>
      </c>
      <c r="D46" s="192" t="s">
        <v>53</v>
      </c>
      <c r="E46" s="192">
        <v>0</v>
      </c>
      <c r="F46" s="233"/>
      <c r="G46" s="234">
        <f t="shared" si="34"/>
        <v>0</v>
      </c>
      <c r="H46" s="231"/>
      <c r="I46" s="232"/>
      <c r="J46" s="235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7"/>
      <c r="V46" s="238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7"/>
      <c r="AH46" s="238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7"/>
      <c r="AT46" s="238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7"/>
      <c r="BF46" s="238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7"/>
      <c r="BR46" s="238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7"/>
    </row>
    <row r="47" spans="1:81">
      <c r="A47" s="189"/>
      <c r="B47" s="190" t="s">
        <v>86</v>
      </c>
      <c r="C47" s="191" t="s">
        <v>87</v>
      </c>
      <c r="D47" s="192" t="s">
        <v>53</v>
      </c>
      <c r="E47" s="192">
        <v>0</v>
      </c>
      <c r="F47" s="233"/>
      <c r="G47" s="234">
        <f t="shared" si="34"/>
        <v>0</v>
      </c>
      <c r="H47" s="231"/>
      <c r="I47" s="232"/>
      <c r="J47" s="235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7"/>
      <c r="V47" s="238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7"/>
      <c r="AH47" s="238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7"/>
      <c r="AT47" s="238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7"/>
      <c r="BF47" s="238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7"/>
      <c r="BR47" s="238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7"/>
    </row>
    <row r="48" spans="1:81">
      <c r="A48" s="189"/>
      <c r="B48" s="190" t="s">
        <v>88</v>
      </c>
      <c r="C48" s="191" t="s">
        <v>89</v>
      </c>
      <c r="D48" s="192" t="s">
        <v>53</v>
      </c>
      <c r="E48" s="192">
        <v>0</v>
      </c>
      <c r="F48" s="233"/>
      <c r="G48" s="234">
        <f t="shared" si="34"/>
        <v>0</v>
      </c>
      <c r="H48" s="231"/>
      <c r="I48" s="232"/>
      <c r="J48" s="235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7"/>
      <c r="V48" s="238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7"/>
      <c r="AH48" s="238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7"/>
      <c r="AT48" s="238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7"/>
      <c r="BF48" s="238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7"/>
      <c r="BR48" s="238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7"/>
    </row>
    <row r="49" spans="1:81">
      <c r="B49" s="55" t="s">
        <v>90</v>
      </c>
      <c r="C49" s="56" t="s">
        <v>91</v>
      </c>
      <c r="D49" s="71"/>
      <c r="E49" s="71"/>
      <c r="F49" s="229"/>
      <c r="G49" s="169">
        <f t="shared" ref="G49:BR49" si="35">SUM(G50:G56)</f>
        <v>0</v>
      </c>
      <c r="H49" s="123">
        <f t="shared" si="35"/>
        <v>0</v>
      </c>
      <c r="I49" s="20">
        <f t="shared" si="35"/>
        <v>0</v>
      </c>
      <c r="J49" s="123">
        <f t="shared" si="35"/>
        <v>0</v>
      </c>
      <c r="K49" s="19">
        <f t="shared" si="35"/>
        <v>0</v>
      </c>
      <c r="L49" s="19">
        <f t="shared" si="35"/>
        <v>0</v>
      </c>
      <c r="M49" s="19">
        <f t="shared" si="35"/>
        <v>0</v>
      </c>
      <c r="N49" s="19">
        <f t="shared" si="35"/>
        <v>0</v>
      </c>
      <c r="O49" s="19">
        <f t="shared" si="35"/>
        <v>0</v>
      </c>
      <c r="P49" s="19">
        <f t="shared" si="35"/>
        <v>0</v>
      </c>
      <c r="Q49" s="19">
        <f t="shared" si="35"/>
        <v>0</v>
      </c>
      <c r="R49" s="19">
        <f t="shared" si="35"/>
        <v>0</v>
      </c>
      <c r="S49" s="19">
        <f t="shared" si="35"/>
        <v>0</v>
      </c>
      <c r="T49" s="19">
        <f t="shared" si="35"/>
        <v>0</v>
      </c>
      <c r="U49" s="20">
        <f t="shared" si="35"/>
        <v>0</v>
      </c>
      <c r="V49" s="21">
        <f t="shared" si="35"/>
        <v>0</v>
      </c>
      <c r="W49" s="19">
        <f t="shared" si="35"/>
        <v>0</v>
      </c>
      <c r="X49" s="19">
        <f t="shared" si="35"/>
        <v>0</v>
      </c>
      <c r="Y49" s="19">
        <f t="shared" si="35"/>
        <v>0</v>
      </c>
      <c r="Z49" s="19">
        <f t="shared" si="35"/>
        <v>0</v>
      </c>
      <c r="AA49" s="19">
        <f t="shared" si="35"/>
        <v>0</v>
      </c>
      <c r="AB49" s="19">
        <f t="shared" si="35"/>
        <v>0</v>
      </c>
      <c r="AC49" s="19">
        <f t="shared" si="35"/>
        <v>0</v>
      </c>
      <c r="AD49" s="19">
        <f t="shared" si="35"/>
        <v>0</v>
      </c>
      <c r="AE49" s="19">
        <f t="shared" si="35"/>
        <v>0</v>
      </c>
      <c r="AF49" s="19">
        <f t="shared" si="35"/>
        <v>0</v>
      </c>
      <c r="AG49" s="20">
        <f t="shared" si="35"/>
        <v>0</v>
      </c>
      <c r="AH49" s="21">
        <f t="shared" si="35"/>
        <v>0</v>
      </c>
      <c r="AI49" s="19">
        <f t="shared" si="35"/>
        <v>0</v>
      </c>
      <c r="AJ49" s="19">
        <f t="shared" si="35"/>
        <v>0</v>
      </c>
      <c r="AK49" s="19">
        <f t="shared" si="35"/>
        <v>0</v>
      </c>
      <c r="AL49" s="19">
        <f t="shared" si="35"/>
        <v>0</v>
      </c>
      <c r="AM49" s="19">
        <f t="shared" si="35"/>
        <v>0</v>
      </c>
      <c r="AN49" s="19">
        <f t="shared" si="35"/>
        <v>0</v>
      </c>
      <c r="AO49" s="19">
        <f t="shared" si="35"/>
        <v>0</v>
      </c>
      <c r="AP49" s="19">
        <f t="shared" si="35"/>
        <v>0</v>
      </c>
      <c r="AQ49" s="19">
        <f t="shared" si="35"/>
        <v>0</v>
      </c>
      <c r="AR49" s="19">
        <f t="shared" si="35"/>
        <v>0</v>
      </c>
      <c r="AS49" s="20">
        <f t="shared" si="35"/>
        <v>0</v>
      </c>
      <c r="AT49" s="21">
        <f t="shared" si="35"/>
        <v>0</v>
      </c>
      <c r="AU49" s="19">
        <f t="shared" si="35"/>
        <v>0</v>
      </c>
      <c r="AV49" s="19">
        <f t="shared" si="35"/>
        <v>0</v>
      </c>
      <c r="AW49" s="19">
        <f t="shared" si="35"/>
        <v>0</v>
      </c>
      <c r="AX49" s="19">
        <f t="shared" si="35"/>
        <v>0</v>
      </c>
      <c r="AY49" s="19">
        <f t="shared" si="35"/>
        <v>0</v>
      </c>
      <c r="AZ49" s="19">
        <f t="shared" si="35"/>
        <v>0</v>
      </c>
      <c r="BA49" s="19">
        <f t="shared" si="35"/>
        <v>0</v>
      </c>
      <c r="BB49" s="19">
        <f t="shared" si="35"/>
        <v>0</v>
      </c>
      <c r="BC49" s="19">
        <f t="shared" si="35"/>
        <v>0</v>
      </c>
      <c r="BD49" s="19">
        <f t="shared" si="35"/>
        <v>0</v>
      </c>
      <c r="BE49" s="20">
        <f t="shared" si="35"/>
        <v>0</v>
      </c>
      <c r="BF49" s="21">
        <f t="shared" si="35"/>
        <v>0</v>
      </c>
      <c r="BG49" s="19">
        <f t="shared" si="35"/>
        <v>0</v>
      </c>
      <c r="BH49" s="19">
        <f t="shared" si="35"/>
        <v>0</v>
      </c>
      <c r="BI49" s="19">
        <f t="shared" si="35"/>
        <v>0</v>
      </c>
      <c r="BJ49" s="19">
        <f t="shared" si="35"/>
        <v>0</v>
      </c>
      <c r="BK49" s="19">
        <f t="shared" si="35"/>
        <v>0</v>
      </c>
      <c r="BL49" s="19">
        <f t="shared" si="35"/>
        <v>0</v>
      </c>
      <c r="BM49" s="19">
        <f t="shared" si="35"/>
        <v>0</v>
      </c>
      <c r="BN49" s="19">
        <f t="shared" si="35"/>
        <v>0</v>
      </c>
      <c r="BO49" s="19">
        <f t="shared" si="35"/>
        <v>0</v>
      </c>
      <c r="BP49" s="19">
        <f t="shared" si="35"/>
        <v>0</v>
      </c>
      <c r="BQ49" s="20">
        <f t="shared" si="35"/>
        <v>0</v>
      </c>
      <c r="BR49" s="21">
        <f t="shared" si="35"/>
        <v>0</v>
      </c>
      <c r="BS49" s="19">
        <f t="shared" ref="BS49:CC49" si="36">SUM(BS50:BS56)</f>
        <v>0</v>
      </c>
      <c r="BT49" s="19">
        <f t="shared" si="36"/>
        <v>0</v>
      </c>
      <c r="BU49" s="19">
        <f t="shared" si="36"/>
        <v>0</v>
      </c>
      <c r="BV49" s="19">
        <f t="shared" si="36"/>
        <v>0</v>
      </c>
      <c r="BW49" s="19">
        <f t="shared" si="36"/>
        <v>0</v>
      </c>
      <c r="BX49" s="19">
        <f t="shared" si="36"/>
        <v>0</v>
      </c>
      <c r="BY49" s="19">
        <f t="shared" si="36"/>
        <v>0</v>
      </c>
      <c r="BZ49" s="19">
        <f t="shared" si="36"/>
        <v>0</v>
      </c>
      <c r="CA49" s="19">
        <f t="shared" si="36"/>
        <v>0</v>
      </c>
      <c r="CB49" s="19">
        <f t="shared" si="36"/>
        <v>0</v>
      </c>
      <c r="CC49" s="20">
        <f t="shared" si="36"/>
        <v>0</v>
      </c>
    </row>
    <row r="50" spans="1:81">
      <c r="A50" s="214"/>
      <c r="B50" s="174" t="s">
        <v>92</v>
      </c>
      <c r="C50" s="179" t="s">
        <v>93</v>
      </c>
      <c r="D50" s="72" t="s">
        <v>53</v>
      </c>
      <c r="E50" s="72">
        <v>72</v>
      </c>
      <c r="F50" s="230"/>
      <c r="G50" s="239">
        <f t="shared" ref="G50:G56" si="37">+SUM(H50:CC50)</f>
        <v>0</v>
      </c>
      <c r="H50" s="240"/>
      <c r="I50" s="241"/>
      <c r="J50" s="299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1"/>
      <c r="V50" s="302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1"/>
      <c r="AH50" s="302"/>
      <c r="AI50" s="300"/>
      <c r="AJ50" s="300"/>
      <c r="AK50" s="300"/>
      <c r="AL50" s="300"/>
      <c r="AM50" s="300"/>
      <c r="AN50" s="300"/>
      <c r="AO50" s="300"/>
      <c r="AP50" s="300"/>
      <c r="AQ50" s="300"/>
      <c r="AR50" s="300"/>
      <c r="AS50" s="301"/>
      <c r="AT50" s="302"/>
      <c r="AU50" s="300"/>
      <c r="AV50" s="300"/>
      <c r="AW50" s="300"/>
      <c r="AX50" s="300"/>
      <c r="AY50" s="300"/>
      <c r="AZ50" s="300"/>
      <c r="BA50" s="300"/>
      <c r="BB50" s="300"/>
      <c r="BC50" s="300"/>
      <c r="BD50" s="300"/>
      <c r="BE50" s="301"/>
      <c r="BF50" s="302"/>
      <c r="BG50" s="300"/>
      <c r="BH50" s="300"/>
      <c r="BI50" s="300"/>
      <c r="BJ50" s="300"/>
      <c r="BK50" s="300"/>
      <c r="BL50" s="300"/>
      <c r="BM50" s="300"/>
      <c r="BN50" s="300"/>
      <c r="BO50" s="300"/>
      <c r="BP50" s="300"/>
      <c r="BQ50" s="301"/>
      <c r="BR50" s="302"/>
      <c r="BS50" s="300"/>
      <c r="BT50" s="300"/>
      <c r="BU50" s="300"/>
      <c r="BV50" s="300"/>
      <c r="BW50" s="300"/>
      <c r="BX50" s="300"/>
      <c r="BY50" s="300"/>
      <c r="BZ50" s="300"/>
      <c r="CA50" s="300"/>
      <c r="CB50" s="300"/>
      <c r="CC50" s="301"/>
    </row>
    <row r="51" spans="1:81">
      <c r="A51" s="214"/>
      <c r="B51" s="174" t="s">
        <v>94</v>
      </c>
      <c r="C51" s="175" t="s">
        <v>95</v>
      </c>
      <c r="D51" s="72" t="s">
        <v>53</v>
      </c>
      <c r="E51" s="72">
        <v>72</v>
      </c>
      <c r="F51" s="230"/>
      <c r="G51" s="239">
        <f t="shared" si="37"/>
        <v>0</v>
      </c>
      <c r="H51" s="240"/>
      <c r="I51" s="241"/>
      <c r="J51" s="299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1"/>
      <c r="V51" s="302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1"/>
      <c r="AH51" s="302"/>
      <c r="AI51" s="300"/>
      <c r="AJ51" s="300"/>
      <c r="AK51" s="300"/>
      <c r="AL51" s="300"/>
      <c r="AM51" s="300"/>
      <c r="AN51" s="300"/>
      <c r="AO51" s="300"/>
      <c r="AP51" s="300"/>
      <c r="AQ51" s="300"/>
      <c r="AR51" s="300"/>
      <c r="AS51" s="301"/>
      <c r="AT51" s="302"/>
      <c r="AU51" s="300"/>
      <c r="AV51" s="300"/>
      <c r="AW51" s="300"/>
      <c r="AX51" s="300"/>
      <c r="AY51" s="300"/>
      <c r="AZ51" s="300"/>
      <c r="BA51" s="300"/>
      <c r="BB51" s="300"/>
      <c r="BC51" s="300"/>
      <c r="BD51" s="300"/>
      <c r="BE51" s="301"/>
      <c r="BF51" s="302"/>
      <c r="BG51" s="300"/>
      <c r="BH51" s="300"/>
      <c r="BI51" s="300"/>
      <c r="BJ51" s="300"/>
      <c r="BK51" s="300"/>
      <c r="BL51" s="300"/>
      <c r="BM51" s="300"/>
      <c r="BN51" s="300"/>
      <c r="BO51" s="300"/>
      <c r="BP51" s="300"/>
      <c r="BQ51" s="301"/>
      <c r="BR51" s="302"/>
      <c r="BS51" s="300"/>
      <c r="BT51" s="300"/>
      <c r="BU51" s="300"/>
      <c r="BV51" s="300"/>
      <c r="BW51" s="300"/>
      <c r="BX51" s="300"/>
      <c r="BY51" s="300"/>
      <c r="BZ51" s="300"/>
      <c r="CA51" s="300"/>
      <c r="CB51" s="300"/>
      <c r="CC51" s="301"/>
    </row>
    <row r="52" spans="1:81">
      <c r="A52" s="214"/>
      <c r="B52" s="174" t="s">
        <v>96</v>
      </c>
      <c r="C52" s="175" t="s">
        <v>97</v>
      </c>
      <c r="D52" s="72" t="s">
        <v>53</v>
      </c>
      <c r="E52" s="72">
        <v>72</v>
      </c>
      <c r="F52" s="230"/>
      <c r="G52" s="239">
        <f t="shared" si="37"/>
        <v>0</v>
      </c>
      <c r="H52" s="240"/>
      <c r="I52" s="241"/>
      <c r="J52" s="299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1"/>
      <c r="V52" s="302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1"/>
      <c r="AH52" s="302"/>
      <c r="AI52" s="300"/>
      <c r="AJ52" s="300"/>
      <c r="AK52" s="300"/>
      <c r="AL52" s="300"/>
      <c r="AM52" s="300"/>
      <c r="AN52" s="300"/>
      <c r="AO52" s="300"/>
      <c r="AP52" s="300"/>
      <c r="AQ52" s="300"/>
      <c r="AR52" s="300"/>
      <c r="AS52" s="301"/>
      <c r="AT52" s="302"/>
      <c r="AU52" s="300"/>
      <c r="AV52" s="300"/>
      <c r="AW52" s="300"/>
      <c r="AX52" s="300"/>
      <c r="AY52" s="300"/>
      <c r="AZ52" s="300"/>
      <c r="BA52" s="300"/>
      <c r="BB52" s="300"/>
      <c r="BC52" s="300"/>
      <c r="BD52" s="300"/>
      <c r="BE52" s="301"/>
      <c r="BF52" s="302"/>
      <c r="BG52" s="300"/>
      <c r="BH52" s="300"/>
      <c r="BI52" s="300"/>
      <c r="BJ52" s="300"/>
      <c r="BK52" s="300"/>
      <c r="BL52" s="300"/>
      <c r="BM52" s="300"/>
      <c r="BN52" s="300"/>
      <c r="BO52" s="300"/>
      <c r="BP52" s="300"/>
      <c r="BQ52" s="301"/>
      <c r="BR52" s="302"/>
      <c r="BS52" s="300"/>
      <c r="BT52" s="300"/>
      <c r="BU52" s="300"/>
      <c r="BV52" s="300"/>
      <c r="BW52" s="300"/>
      <c r="BX52" s="300"/>
      <c r="BY52" s="300"/>
      <c r="BZ52" s="300"/>
      <c r="CA52" s="300"/>
      <c r="CB52" s="300"/>
      <c r="CC52" s="301"/>
    </row>
    <row r="53" spans="1:81">
      <c r="A53" s="214"/>
      <c r="B53" s="174" t="s">
        <v>98</v>
      </c>
      <c r="C53" s="175" t="s">
        <v>99</v>
      </c>
      <c r="D53" s="72" t="s">
        <v>53</v>
      </c>
      <c r="E53" s="72">
        <v>72</v>
      </c>
      <c r="F53" s="230"/>
      <c r="G53" s="239">
        <f t="shared" si="37"/>
        <v>0</v>
      </c>
      <c r="H53" s="240"/>
      <c r="I53" s="241"/>
      <c r="J53" s="299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1"/>
      <c r="V53" s="302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1"/>
      <c r="AH53" s="302"/>
      <c r="AI53" s="300"/>
      <c r="AJ53" s="300"/>
      <c r="AK53" s="300"/>
      <c r="AL53" s="300"/>
      <c r="AM53" s="300"/>
      <c r="AN53" s="300"/>
      <c r="AO53" s="300"/>
      <c r="AP53" s="300"/>
      <c r="AQ53" s="300"/>
      <c r="AR53" s="300"/>
      <c r="AS53" s="301"/>
      <c r="AT53" s="302"/>
      <c r="AU53" s="300"/>
      <c r="AV53" s="300"/>
      <c r="AW53" s="300"/>
      <c r="AX53" s="300"/>
      <c r="AY53" s="300"/>
      <c r="AZ53" s="300"/>
      <c r="BA53" s="300"/>
      <c r="BB53" s="300"/>
      <c r="BC53" s="300"/>
      <c r="BD53" s="300"/>
      <c r="BE53" s="301"/>
      <c r="BF53" s="302"/>
      <c r="BG53" s="300"/>
      <c r="BH53" s="300"/>
      <c r="BI53" s="300"/>
      <c r="BJ53" s="300"/>
      <c r="BK53" s="300"/>
      <c r="BL53" s="300"/>
      <c r="BM53" s="300"/>
      <c r="BN53" s="300"/>
      <c r="BO53" s="300"/>
      <c r="BP53" s="300"/>
      <c r="BQ53" s="301"/>
      <c r="BR53" s="302"/>
      <c r="BS53" s="300"/>
      <c r="BT53" s="300"/>
      <c r="BU53" s="300"/>
      <c r="BV53" s="300"/>
      <c r="BW53" s="300"/>
      <c r="BX53" s="300"/>
      <c r="BY53" s="300"/>
      <c r="BZ53" s="300"/>
      <c r="CA53" s="300"/>
      <c r="CB53" s="300"/>
      <c r="CC53" s="301"/>
    </row>
    <row r="54" spans="1:81">
      <c r="A54" s="214"/>
      <c r="B54" s="174" t="s">
        <v>100</v>
      </c>
      <c r="C54" s="175" t="s">
        <v>101</v>
      </c>
      <c r="D54" s="72" t="s">
        <v>53</v>
      </c>
      <c r="E54" s="72">
        <v>72</v>
      </c>
      <c r="F54" s="230"/>
      <c r="G54" s="239">
        <f t="shared" si="37"/>
        <v>0</v>
      </c>
      <c r="H54" s="240"/>
      <c r="I54" s="241"/>
      <c r="J54" s="299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1"/>
      <c r="V54" s="302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1"/>
      <c r="AH54" s="302"/>
      <c r="AI54" s="300"/>
      <c r="AJ54" s="300"/>
      <c r="AK54" s="300"/>
      <c r="AL54" s="300"/>
      <c r="AM54" s="300"/>
      <c r="AN54" s="300"/>
      <c r="AO54" s="300"/>
      <c r="AP54" s="300"/>
      <c r="AQ54" s="300"/>
      <c r="AR54" s="300"/>
      <c r="AS54" s="301"/>
      <c r="AT54" s="302"/>
      <c r="AU54" s="300"/>
      <c r="AV54" s="300"/>
      <c r="AW54" s="300"/>
      <c r="AX54" s="300"/>
      <c r="AY54" s="300"/>
      <c r="AZ54" s="300"/>
      <c r="BA54" s="300"/>
      <c r="BB54" s="300"/>
      <c r="BC54" s="300"/>
      <c r="BD54" s="300"/>
      <c r="BE54" s="301"/>
      <c r="BF54" s="302"/>
      <c r="BG54" s="300"/>
      <c r="BH54" s="300"/>
      <c r="BI54" s="300"/>
      <c r="BJ54" s="300"/>
      <c r="BK54" s="300"/>
      <c r="BL54" s="300"/>
      <c r="BM54" s="300"/>
      <c r="BN54" s="300"/>
      <c r="BO54" s="300"/>
      <c r="BP54" s="300"/>
      <c r="BQ54" s="301"/>
      <c r="BR54" s="302"/>
      <c r="BS54" s="300"/>
      <c r="BT54" s="300"/>
      <c r="BU54" s="300"/>
      <c r="BV54" s="300"/>
      <c r="BW54" s="300"/>
      <c r="BX54" s="300"/>
      <c r="BY54" s="300"/>
      <c r="BZ54" s="300"/>
      <c r="CA54" s="300"/>
      <c r="CB54" s="300"/>
      <c r="CC54" s="301"/>
    </row>
    <row r="55" spans="1:81">
      <c r="A55" s="214"/>
      <c r="B55" s="174" t="s">
        <v>102</v>
      </c>
      <c r="C55" s="175" t="s">
        <v>103</v>
      </c>
      <c r="D55" s="72" t="s">
        <v>53</v>
      </c>
      <c r="E55" s="72">
        <v>72</v>
      </c>
      <c r="F55" s="230"/>
      <c r="G55" s="239">
        <f t="shared" si="37"/>
        <v>0</v>
      </c>
      <c r="H55" s="240"/>
      <c r="I55" s="241"/>
      <c r="J55" s="299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1"/>
      <c r="V55" s="302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1"/>
      <c r="AH55" s="302"/>
      <c r="AI55" s="300"/>
      <c r="AJ55" s="300"/>
      <c r="AK55" s="300"/>
      <c r="AL55" s="300"/>
      <c r="AM55" s="300"/>
      <c r="AN55" s="300"/>
      <c r="AO55" s="300"/>
      <c r="AP55" s="300"/>
      <c r="AQ55" s="300"/>
      <c r="AR55" s="300"/>
      <c r="AS55" s="301"/>
      <c r="AT55" s="302"/>
      <c r="AU55" s="300"/>
      <c r="AV55" s="300"/>
      <c r="AW55" s="300"/>
      <c r="AX55" s="300"/>
      <c r="AY55" s="300"/>
      <c r="AZ55" s="300"/>
      <c r="BA55" s="300"/>
      <c r="BB55" s="300"/>
      <c r="BC55" s="300"/>
      <c r="BD55" s="300"/>
      <c r="BE55" s="301"/>
      <c r="BF55" s="302"/>
      <c r="BG55" s="300"/>
      <c r="BH55" s="300"/>
      <c r="BI55" s="300"/>
      <c r="BJ55" s="300"/>
      <c r="BK55" s="300"/>
      <c r="BL55" s="300"/>
      <c r="BM55" s="300"/>
      <c r="BN55" s="300"/>
      <c r="BO55" s="300"/>
      <c r="BP55" s="300"/>
      <c r="BQ55" s="301"/>
      <c r="BR55" s="302"/>
      <c r="BS55" s="300"/>
      <c r="BT55" s="300"/>
      <c r="BU55" s="300"/>
      <c r="BV55" s="300"/>
      <c r="BW55" s="300"/>
      <c r="BX55" s="300"/>
      <c r="BY55" s="300"/>
      <c r="BZ55" s="300"/>
      <c r="CA55" s="300"/>
      <c r="CB55" s="300"/>
      <c r="CC55" s="301"/>
    </row>
    <row r="56" spans="1:81">
      <c r="B56" s="61" t="s">
        <v>104</v>
      </c>
      <c r="C56" s="62" t="s">
        <v>105</v>
      </c>
      <c r="D56" s="74" t="s">
        <v>53</v>
      </c>
      <c r="E56" s="74">
        <v>72</v>
      </c>
      <c r="F56" s="230"/>
      <c r="G56" s="152">
        <f t="shared" si="37"/>
        <v>0</v>
      </c>
      <c r="H56" s="235"/>
      <c r="I56" s="237"/>
      <c r="J56" s="299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1"/>
      <c r="V56" s="302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1"/>
      <c r="AH56" s="302"/>
      <c r="AI56" s="300"/>
      <c r="AJ56" s="300"/>
      <c r="AK56" s="300"/>
      <c r="AL56" s="300"/>
      <c r="AM56" s="300"/>
      <c r="AN56" s="300"/>
      <c r="AO56" s="300"/>
      <c r="AP56" s="300"/>
      <c r="AQ56" s="300"/>
      <c r="AR56" s="300"/>
      <c r="AS56" s="301"/>
      <c r="AT56" s="302"/>
      <c r="AU56" s="300"/>
      <c r="AV56" s="300"/>
      <c r="AW56" s="300"/>
      <c r="AX56" s="300"/>
      <c r="AY56" s="300"/>
      <c r="AZ56" s="300"/>
      <c r="BA56" s="300"/>
      <c r="BB56" s="300"/>
      <c r="BC56" s="300"/>
      <c r="BD56" s="300"/>
      <c r="BE56" s="301"/>
      <c r="BF56" s="302"/>
      <c r="BG56" s="300"/>
      <c r="BH56" s="300"/>
      <c r="BI56" s="300"/>
      <c r="BJ56" s="300"/>
      <c r="BK56" s="300"/>
      <c r="BL56" s="300"/>
      <c r="BM56" s="300"/>
      <c r="BN56" s="300"/>
      <c r="BO56" s="300"/>
      <c r="BP56" s="300"/>
      <c r="BQ56" s="301"/>
      <c r="BR56" s="302"/>
      <c r="BS56" s="300"/>
      <c r="BT56" s="300"/>
      <c r="BU56" s="300"/>
      <c r="BV56" s="300"/>
      <c r="BW56" s="300"/>
      <c r="BX56" s="300"/>
      <c r="BY56" s="300"/>
      <c r="BZ56" s="300"/>
      <c r="CA56" s="300"/>
      <c r="CB56" s="300"/>
      <c r="CC56" s="301"/>
    </row>
    <row r="57" spans="1:81">
      <c r="B57" s="215" t="s">
        <v>106</v>
      </c>
      <c r="C57" s="216" t="s">
        <v>107</v>
      </c>
      <c r="D57" s="71"/>
      <c r="E57" s="71"/>
      <c r="F57" s="229"/>
      <c r="G57" s="169">
        <f>+SUM(G58)</f>
        <v>0</v>
      </c>
      <c r="H57" s="123">
        <f>+SUM(H58)</f>
        <v>0</v>
      </c>
      <c r="I57" s="20">
        <f t="shared" ref="I57:BT57" si="38">+SUM(I58)</f>
        <v>0</v>
      </c>
      <c r="J57" s="123">
        <f t="shared" si="38"/>
        <v>0</v>
      </c>
      <c r="K57" s="19">
        <f t="shared" si="38"/>
        <v>0</v>
      </c>
      <c r="L57" s="19">
        <f t="shared" si="38"/>
        <v>0</v>
      </c>
      <c r="M57" s="19">
        <f t="shared" si="38"/>
        <v>0</v>
      </c>
      <c r="N57" s="19">
        <f t="shared" si="38"/>
        <v>0</v>
      </c>
      <c r="O57" s="19">
        <f t="shared" si="38"/>
        <v>0</v>
      </c>
      <c r="P57" s="19">
        <f t="shared" si="38"/>
        <v>0</v>
      </c>
      <c r="Q57" s="19">
        <f t="shared" si="38"/>
        <v>0</v>
      </c>
      <c r="R57" s="19">
        <f t="shared" si="38"/>
        <v>0</v>
      </c>
      <c r="S57" s="19">
        <f t="shared" si="38"/>
        <v>0</v>
      </c>
      <c r="T57" s="19">
        <f t="shared" si="38"/>
        <v>0</v>
      </c>
      <c r="U57" s="20">
        <f t="shared" si="38"/>
        <v>0</v>
      </c>
      <c r="V57" s="21">
        <f t="shared" si="38"/>
        <v>0</v>
      </c>
      <c r="W57" s="19">
        <f t="shared" si="38"/>
        <v>0</v>
      </c>
      <c r="X57" s="19">
        <f t="shared" si="38"/>
        <v>0</v>
      </c>
      <c r="Y57" s="19">
        <f t="shared" si="38"/>
        <v>0</v>
      </c>
      <c r="Z57" s="19">
        <f t="shared" si="38"/>
        <v>0</v>
      </c>
      <c r="AA57" s="19">
        <f t="shared" si="38"/>
        <v>0</v>
      </c>
      <c r="AB57" s="19">
        <f t="shared" si="38"/>
        <v>0</v>
      </c>
      <c r="AC57" s="19">
        <f t="shared" si="38"/>
        <v>0</v>
      </c>
      <c r="AD57" s="19">
        <f t="shared" si="38"/>
        <v>0</v>
      </c>
      <c r="AE57" s="19">
        <f t="shared" si="38"/>
        <v>0</v>
      </c>
      <c r="AF57" s="19">
        <f t="shared" si="38"/>
        <v>0</v>
      </c>
      <c r="AG57" s="20">
        <f t="shared" si="38"/>
        <v>0</v>
      </c>
      <c r="AH57" s="21">
        <f t="shared" si="38"/>
        <v>0</v>
      </c>
      <c r="AI57" s="19">
        <f t="shared" si="38"/>
        <v>0</v>
      </c>
      <c r="AJ57" s="19">
        <f t="shared" si="38"/>
        <v>0</v>
      </c>
      <c r="AK57" s="19">
        <f t="shared" si="38"/>
        <v>0</v>
      </c>
      <c r="AL57" s="19">
        <f t="shared" si="38"/>
        <v>0</v>
      </c>
      <c r="AM57" s="19">
        <f t="shared" si="38"/>
        <v>0</v>
      </c>
      <c r="AN57" s="19">
        <f t="shared" si="38"/>
        <v>0</v>
      </c>
      <c r="AO57" s="19">
        <f t="shared" si="38"/>
        <v>0</v>
      </c>
      <c r="AP57" s="19">
        <f t="shared" si="38"/>
        <v>0</v>
      </c>
      <c r="AQ57" s="19">
        <f t="shared" si="38"/>
        <v>0</v>
      </c>
      <c r="AR57" s="19">
        <f t="shared" si="38"/>
        <v>0</v>
      </c>
      <c r="AS57" s="20">
        <f t="shared" si="38"/>
        <v>0</v>
      </c>
      <c r="AT57" s="21">
        <f t="shared" si="38"/>
        <v>0</v>
      </c>
      <c r="AU57" s="19">
        <f t="shared" si="38"/>
        <v>0</v>
      </c>
      <c r="AV57" s="19">
        <f t="shared" si="38"/>
        <v>0</v>
      </c>
      <c r="AW57" s="19">
        <f t="shared" si="38"/>
        <v>0</v>
      </c>
      <c r="AX57" s="19">
        <f t="shared" si="38"/>
        <v>0</v>
      </c>
      <c r="AY57" s="19">
        <f t="shared" si="38"/>
        <v>0</v>
      </c>
      <c r="AZ57" s="19">
        <f t="shared" si="38"/>
        <v>0</v>
      </c>
      <c r="BA57" s="19">
        <f t="shared" si="38"/>
        <v>0</v>
      </c>
      <c r="BB57" s="19">
        <f t="shared" si="38"/>
        <v>0</v>
      </c>
      <c r="BC57" s="19">
        <f t="shared" si="38"/>
        <v>0</v>
      </c>
      <c r="BD57" s="19">
        <f t="shared" si="38"/>
        <v>0</v>
      </c>
      <c r="BE57" s="20">
        <f t="shared" si="38"/>
        <v>0</v>
      </c>
      <c r="BF57" s="21">
        <f t="shared" si="38"/>
        <v>0</v>
      </c>
      <c r="BG57" s="19">
        <f t="shared" si="38"/>
        <v>0</v>
      </c>
      <c r="BH57" s="19">
        <f t="shared" si="38"/>
        <v>0</v>
      </c>
      <c r="BI57" s="19">
        <f t="shared" si="38"/>
        <v>0</v>
      </c>
      <c r="BJ57" s="19">
        <f t="shared" si="38"/>
        <v>0</v>
      </c>
      <c r="BK57" s="19">
        <f t="shared" si="38"/>
        <v>0</v>
      </c>
      <c r="BL57" s="19">
        <f t="shared" si="38"/>
        <v>0</v>
      </c>
      <c r="BM57" s="19">
        <f t="shared" si="38"/>
        <v>0</v>
      </c>
      <c r="BN57" s="19">
        <f t="shared" si="38"/>
        <v>0</v>
      </c>
      <c r="BO57" s="19">
        <f t="shared" si="38"/>
        <v>0</v>
      </c>
      <c r="BP57" s="19">
        <f t="shared" si="38"/>
        <v>0</v>
      </c>
      <c r="BQ57" s="20">
        <f t="shared" si="38"/>
        <v>0</v>
      </c>
      <c r="BR57" s="21">
        <f t="shared" si="38"/>
        <v>0</v>
      </c>
      <c r="BS57" s="19">
        <f t="shared" si="38"/>
        <v>0</v>
      </c>
      <c r="BT57" s="19">
        <f t="shared" si="38"/>
        <v>0</v>
      </c>
      <c r="BU57" s="19">
        <f t="shared" ref="BU57:CC57" si="39">+SUM(BU58)</f>
        <v>0</v>
      </c>
      <c r="BV57" s="19">
        <f t="shared" si="39"/>
        <v>0</v>
      </c>
      <c r="BW57" s="19">
        <f t="shared" si="39"/>
        <v>0</v>
      </c>
      <c r="BX57" s="19">
        <f t="shared" si="39"/>
        <v>0</v>
      </c>
      <c r="BY57" s="19">
        <f t="shared" si="39"/>
        <v>0</v>
      </c>
      <c r="BZ57" s="19">
        <f t="shared" si="39"/>
        <v>0</v>
      </c>
      <c r="CA57" s="19">
        <f t="shared" si="39"/>
        <v>0</v>
      </c>
      <c r="CB57" s="19">
        <f t="shared" si="39"/>
        <v>0</v>
      </c>
      <c r="CC57" s="20">
        <f t="shared" si="39"/>
        <v>0</v>
      </c>
    </row>
    <row r="58" spans="1:81">
      <c r="B58" s="59" t="s">
        <v>108</v>
      </c>
      <c r="C58" s="60" t="s">
        <v>109</v>
      </c>
      <c r="D58" s="73"/>
      <c r="E58" s="73"/>
      <c r="F58" s="242"/>
      <c r="G58" s="170">
        <f>SUM(G59:G75)</f>
        <v>0</v>
      </c>
      <c r="H58" s="131">
        <f>SUM(H59:H75)</f>
        <v>0</v>
      </c>
      <c r="I58" s="23">
        <f>SUM(I59:I75)</f>
        <v>0</v>
      </c>
      <c r="J58" s="131">
        <f>SUM(J59:J75)</f>
        <v>0</v>
      </c>
      <c r="K58" s="22">
        <f t="shared" ref="K58:BR58" si="40">SUM(K59:K75)</f>
        <v>0</v>
      </c>
      <c r="L58" s="22">
        <f t="shared" si="40"/>
        <v>0</v>
      </c>
      <c r="M58" s="22">
        <f t="shared" si="40"/>
        <v>0</v>
      </c>
      <c r="N58" s="22">
        <f t="shared" si="40"/>
        <v>0</v>
      </c>
      <c r="O58" s="22">
        <f t="shared" si="40"/>
        <v>0</v>
      </c>
      <c r="P58" s="22">
        <f t="shared" si="40"/>
        <v>0</v>
      </c>
      <c r="Q58" s="22">
        <f t="shared" si="40"/>
        <v>0</v>
      </c>
      <c r="R58" s="22">
        <f t="shared" si="40"/>
        <v>0</v>
      </c>
      <c r="S58" s="22">
        <f t="shared" si="40"/>
        <v>0</v>
      </c>
      <c r="T58" s="22">
        <f t="shared" si="40"/>
        <v>0</v>
      </c>
      <c r="U58" s="23">
        <f t="shared" si="40"/>
        <v>0</v>
      </c>
      <c r="V58" s="24">
        <f t="shared" si="40"/>
        <v>0</v>
      </c>
      <c r="W58" s="22">
        <f t="shared" si="40"/>
        <v>0</v>
      </c>
      <c r="X58" s="22">
        <f t="shared" si="40"/>
        <v>0</v>
      </c>
      <c r="Y58" s="22">
        <f t="shared" si="40"/>
        <v>0</v>
      </c>
      <c r="Z58" s="22">
        <f t="shared" si="40"/>
        <v>0</v>
      </c>
      <c r="AA58" s="22">
        <f t="shared" si="40"/>
        <v>0</v>
      </c>
      <c r="AB58" s="22">
        <f t="shared" si="40"/>
        <v>0</v>
      </c>
      <c r="AC58" s="22">
        <f t="shared" si="40"/>
        <v>0</v>
      </c>
      <c r="AD58" s="22">
        <f t="shared" si="40"/>
        <v>0</v>
      </c>
      <c r="AE58" s="22">
        <f t="shared" si="40"/>
        <v>0</v>
      </c>
      <c r="AF58" s="22">
        <f t="shared" si="40"/>
        <v>0</v>
      </c>
      <c r="AG58" s="23">
        <f t="shared" si="40"/>
        <v>0</v>
      </c>
      <c r="AH58" s="24">
        <f t="shared" si="40"/>
        <v>0</v>
      </c>
      <c r="AI58" s="22">
        <f t="shared" si="40"/>
        <v>0</v>
      </c>
      <c r="AJ58" s="22">
        <f t="shared" si="40"/>
        <v>0</v>
      </c>
      <c r="AK58" s="22">
        <f t="shared" si="40"/>
        <v>0</v>
      </c>
      <c r="AL58" s="22">
        <f t="shared" si="40"/>
        <v>0</v>
      </c>
      <c r="AM58" s="22">
        <f t="shared" si="40"/>
        <v>0</v>
      </c>
      <c r="AN58" s="22">
        <f t="shared" si="40"/>
        <v>0</v>
      </c>
      <c r="AO58" s="22">
        <f t="shared" si="40"/>
        <v>0</v>
      </c>
      <c r="AP58" s="22">
        <f t="shared" si="40"/>
        <v>0</v>
      </c>
      <c r="AQ58" s="22">
        <f t="shared" si="40"/>
        <v>0</v>
      </c>
      <c r="AR58" s="22">
        <f t="shared" si="40"/>
        <v>0</v>
      </c>
      <c r="AS58" s="23">
        <f t="shared" si="40"/>
        <v>0</v>
      </c>
      <c r="AT58" s="24">
        <f t="shared" si="40"/>
        <v>0</v>
      </c>
      <c r="AU58" s="22">
        <f t="shared" si="40"/>
        <v>0</v>
      </c>
      <c r="AV58" s="22">
        <f t="shared" si="40"/>
        <v>0</v>
      </c>
      <c r="AW58" s="22">
        <f t="shared" si="40"/>
        <v>0</v>
      </c>
      <c r="AX58" s="22">
        <f t="shared" si="40"/>
        <v>0</v>
      </c>
      <c r="AY58" s="22">
        <f t="shared" si="40"/>
        <v>0</v>
      </c>
      <c r="AZ58" s="22">
        <f t="shared" si="40"/>
        <v>0</v>
      </c>
      <c r="BA58" s="22">
        <f t="shared" si="40"/>
        <v>0</v>
      </c>
      <c r="BB58" s="22">
        <f t="shared" si="40"/>
        <v>0</v>
      </c>
      <c r="BC58" s="22">
        <f t="shared" si="40"/>
        <v>0</v>
      </c>
      <c r="BD58" s="22">
        <f t="shared" si="40"/>
        <v>0</v>
      </c>
      <c r="BE58" s="23">
        <f t="shared" si="40"/>
        <v>0</v>
      </c>
      <c r="BF58" s="24">
        <f t="shared" si="40"/>
        <v>0</v>
      </c>
      <c r="BG58" s="22">
        <f t="shared" si="40"/>
        <v>0</v>
      </c>
      <c r="BH58" s="22">
        <f t="shared" si="40"/>
        <v>0</v>
      </c>
      <c r="BI58" s="22">
        <f t="shared" si="40"/>
        <v>0</v>
      </c>
      <c r="BJ58" s="22">
        <f t="shared" si="40"/>
        <v>0</v>
      </c>
      <c r="BK58" s="22">
        <f t="shared" si="40"/>
        <v>0</v>
      </c>
      <c r="BL58" s="22">
        <f t="shared" si="40"/>
        <v>0</v>
      </c>
      <c r="BM58" s="22">
        <f t="shared" si="40"/>
        <v>0</v>
      </c>
      <c r="BN58" s="22">
        <f t="shared" si="40"/>
        <v>0</v>
      </c>
      <c r="BO58" s="22">
        <f t="shared" si="40"/>
        <v>0</v>
      </c>
      <c r="BP58" s="22">
        <f t="shared" si="40"/>
        <v>0</v>
      </c>
      <c r="BQ58" s="23">
        <f t="shared" si="40"/>
        <v>0</v>
      </c>
      <c r="BR58" s="24">
        <f t="shared" si="40"/>
        <v>0</v>
      </c>
      <c r="BS58" s="22">
        <f t="shared" ref="BS58:CC58" si="41">SUM(BS59:BS75)</f>
        <v>0</v>
      </c>
      <c r="BT58" s="22">
        <f t="shared" si="41"/>
        <v>0</v>
      </c>
      <c r="BU58" s="22">
        <f t="shared" si="41"/>
        <v>0</v>
      </c>
      <c r="BV58" s="22">
        <f t="shared" si="41"/>
        <v>0</v>
      </c>
      <c r="BW58" s="22">
        <f t="shared" si="41"/>
        <v>0</v>
      </c>
      <c r="BX58" s="22">
        <f t="shared" si="41"/>
        <v>0</v>
      </c>
      <c r="BY58" s="22">
        <f t="shared" si="41"/>
        <v>0</v>
      </c>
      <c r="BZ58" s="22">
        <f t="shared" si="41"/>
        <v>0</v>
      </c>
      <c r="CA58" s="22">
        <f t="shared" si="41"/>
        <v>0</v>
      </c>
      <c r="CB58" s="22">
        <f t="shared" si="41"/>
        <v>0</v>
      </c>
      <c r="CC58" s="23">
        <f t="shared" si="41"/>
        <v>0</v>
      </c>
    </row>
    <row r="59" spans="1:81">
      <c r="B59" s="57" t="s">
        <v>110</v>
      </c>
      <c r="C59" s="58" t="s">
        <v>111</v>
      </c>
      <c r="D59" s="72" t="s">
        <v>53</v>
      </c>
      <c r="E59" s="72">
        <v>72</v>
      </c>
      <c r="F59" s="230"/>
      <c r="G59" s="122">
        <f t="shared" ref="G59:G65" si="42">+SUM(H59:CC59)</f>
        <v>0</v>
      </c>
      <c r="H59" s="120"/>
      <c r="I59" s="13"/>
      <c r="J59" s="299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1"/>
      <c r="V59" s="302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1"/>
      <c r="AH59" s="302"/>
      <c r="AI59" s="300"/>
      <c r="AJ59" s="300"/>
      <c r="AK59" s="300"/>
      <c r="AL59" s="300"/>
      <c r="AM59" s="300"/>
      <c r="AN59" s="300"/>
      <c r="AO59" s="300"/>
      <c r="AP59" s="300"/>
      <c r="AQ59" s="300"/>
      <c r="AR59" s="300"/>
      <c r="AS59" s="301"/>
      <c r="AT59" s="302"/>
      <c r="AU59" s="300"/>
      <c r="AV59" s="300"/>
      <c r="AW59" s="300"/>
      <c r="AX59" s="300"/>
      <c r="AY59" s="300"/>
      <c r="AZ59" s="300"/>
      <c r="BA59" s="300"/>
      <c r="BB59" s="300"/>
      <c r="BC59" s="300"/>
      <c r="BD59" s="300"/>
      <c r="BE59" s="301"/>
      <c r="BF59" s="302"/>
      <c r="BG59" s="300"/>
      <c r="BH59" s="300"/>
      <c r="BI59" s="300"/>
      <c r="BJ59" s="300"/>
      <c r="BK59" s="300"/>
      <c r="BL59" s="300"/>
      <c r="BM59" s="300"/>
      <c r="BN59" s="300"/>
      <c r="BO59" s="300"/>
      <c r="BP59" s="300"/>
      <c r="BQ59" s="301"/>
      <c r="BR59" s="302"/>
      <c r="BS59" s="300"/>
      <c r="BT59" s="300"/>
      <c r="BU59" s="300"/>
      <c r="BV59" s="300"/>
      <c r="BW59" s="300"/>
      <c r="BX59" s="300"/>
      <c r="BY59" s="300"/>
      <c r="BZ59" s="300"/>
      <c r="CA59" s="300"/>
      <c r="CB59" s="300"/>
      <c r="CC59" s="301"/>
    </row>
    <row r="60" spans="1:81">
      <c r="B60" s="57" t="s">
        <v>112</v>
      </c>
      <c r="C60" s="58" t="s">
        <v>113</v>
      </c>
      <c r="D60" s="72" t="s">
        <v>53</v>
      </c>
      <c r="E60" s="72">
        <v>72</v>
      </c>
      <c r="F60" s="230"/>
      <c r="G60" s="122">
        <f t="shared" si="42"/>
        <v>0</v>
      </c>
      <c r="H60" s="120"/>
      <c r="I60" s="13"/>
      <c r="J60" s="299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1"/>
      <c r="V60" s="302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1"/>
      <c r="AH60" s="302"/>
      <c r="AI60" s="300"/>
      <c r="AJ60" s="300"/>
      <c r="AK60" s="300"/>
      <c r="AL60" s="300"/>
      <c r="AM60" s="300"/>
      <c r="AN60" s="300"/>
      <c r="AO60" s="300"/>
      <c r="AP60" s="300"/>
      <c r="AQ60" s="300"/>
      <c r="AR60" s="300"/>
      <c r="AS60" s="301"/>
      <c r="AT60" s="302"/>
      <c r="AU60" s="300"/>
      <c r="AV60" s="300"/>
      <c r="AW60" s="300"/>
      <c r="AX60" s="300"/>
      <c r="AY60" s="300"/>
      <c r="AZ60" s="300"/>
      <c r="BA60" s="300"/>
      <c r="BB60" s="300"/>
      <c r="BC60" s="300"/>
      <c r="BD60" s="300"/>
      <c r="BE60" s="301"/>
      <c r="BF60" s="302"/>
      <c r="BG60" s="300"/>
      <c r="BH60" s="300"/>
      <c r="BI60" s="300"/>
      <c r="BJ60" s="300"/>
      <c r="BK60" s="300"/>
      <c r="BL60" s="300"/>
      <c r="BM60" s="300"/>
      <c r="BN60" s="300"/>
      <c r="BO60" s="300"/>
      <c r="BP60" s="300"/>
      <c r="BQ60" s="301"/>
      <c r="BR60" s="302"/>
      <c r="BS60" s="300"/>
      <c r="BT60" s="300"/>
      <c r="BU60" s="300"/>
      <c r="BV60" s="300"/>
      <c r="BW60" s="300"/>
      <c r="BX60" s="300"/>
      <c r="BY60" s="300"/>
      <c r="BZ60" s="300"/>
      <c r="CA60" s="300"/>
      <c r="CB60" s="300"/>
      <c r="CC60" s="301"/>
    </row>
    <row r="61" spans="1:81">
      <c r="B61" s="57" t="s">
        <v>114</v>
      </c>
      <c r="C61" s="58" t="s">
        <v>115</v>
      </c>
      <c r="D61" s="72" t="s">
        <v>53</v>
      </c>
      <c r="E61" s="72">
        <v>72</v>
      </c>
      <c r="F61" s="230"/>
      <c r="G61" s="122">
        <f t="shared" si="42"/>
        <v>0</v>
      </c>
      <c r="H61" s="120"/>
      <c r="I61" s="13"/>
      <c r="J61" s="299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1"/>
      <c r="V61" s="302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1"/>
      <c r="AH61" s="302"/>
      <c r="AI61" s="300"/>
      <c r="AJ61" s="300"/>
      <c r="AK61" s="300"/>
      <c r="AL61" s="300"/>
      <c r="AM61" s="300"/>
      <c r="AN61" s="300"/>
      <c r="AO61" s="300"/>
      <c r="AP61" s="300"/>
      <c r="AQ61" s="300"/>
      <c r="AR61" s="300"/>
      <c r="AS61" s="301"/>
      <c r="AT61" s="302"/>
      <c r="AU61" s="300"/>
      <c r="AV61" s="300"/>
      <c r="AW61" s="300"/>
      <c r="AX61" s="300"/>
      <c r="AY61" s="300"/>
      <c r="AZ61" s="300"/>
      <c r="BA61" s="300"/>
      <c r="BB61" s="300"/>
      <c r="BC61" s="300"/>
      <c r="BD61" s="300"/>
      <c r="BE61" s="301"/>
      <c r="BF61" s="302"/>
      <c r="BG61" s="300"/>
      <c r="BH61" s="300"/>
      <c r="BI61" s="300"/>
      <c r="BJ61" s="300"/>
      <c r="BK61" s="300"/>
      <c r="BL61" s="300"/>
      <c r="BM61" s="300"/>
      <c r="BN61" s="300"/>
      <c r="BO61" s="300"/>
      <c r="BP61" s="300"/>
      <c r="BQ61" s="301"/>
      <c r="BR61" s="302"/>
      <c r="BS61" s="300"/>
      <c r="BT61" s="300"/>
      <c r="BU61" s="300"/>
      <c r="BV61" s="300"/>
      <c r="BW61" s="300"/>
      <c r="BX61" s="300"/>
      <c r="BY61" s="300"/>
      <c r="BZ61" s="300"/>
      <c r="CA61" s="300"/>
      <c r="CB61" s="300"/>
      <c r="CC61" s="301"/>
    </row>
    <row r="62" spans="1:81">
      <c r="B62" s="57" t="s">
        <v>116</v>
      </c>
      <c r="C62" s="58" t="s">
        <v>117</v>
      </c>
      <c r="D62" s="72" t="s">
        <v>53</v>
      </c>
      <c r="E62" s="72">
        <v>72</v>
      </c>
      <c r="F62" s="230"/>
      <c r="G62" s="122">
        <f t="shared" si="42"/>
        <v>0</v>
      </c>
      <c r="H62" s="120"/>
      <c r="I62" s="13"/>
      <c r="J62" s="299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1"/>
      <c r="V62" s="302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1"/>
      <c r="AH62" s="302"/>
      <c r="AI62" s="300"/>
      <c r="AJ62" s="300"/>
      <c r="AK62" s="300"/>
      <c r="AL62" s="300"/>
      <c r="AM62" s="300"/>
      <c r="AN62" s="300"/>
      <c r="AO62" s="300"/>
      <c r="AP62" s="300"/>
      <c r="AQ62" s="300"/>
      <c r="AR62" s="300"/>
      <c r="AS62" s="301"/>
      <c r="AT62" s="302"/>
      <c r="AU62" s="300"/>
      <c r="AV62" s="300"/>
      <c r="AW62" s="300"/>
      <c r="AX62" s="300"/>
      <c r="AY62" s="300"/>
      <c r="AZ62" s="300"/>
      <c r="BA62" s="300"/>
      <c r="BB62" s="300"/>
      <c r="BC62" s="300"/>
      <c r="BD62" s="300"/>
      <c r="BE62" s="301"/>
      <c r="BF62" s="302"/>
      <c r="BG62" s="300"/>
      <c r="BH62" s="300"/>
      <c r="BI62" s="300"/>
      <c r="BJ62" s="300"/>
      <c r="BK62" s="300"/>
      <c r="BL62" s="300"/>
      <c r="BM62" s="300"/>
      <c r="BN62" s="300"/>
      <c r="BO62" s="300"/>
      <c r="BP62" s="300"/>
      <c r="BQ62" s="301"/>
      <c r="BR62" s="302"/>
      <c r="BS62" s="300"/>
      <c r="BT62" s="300"/>
      <c r="BU62" s="300"/>
      <c r="BV62" s="300"/>
      <c r="BW62" s="300"/>
      <c r="BX62" s="300"/>
      <c r="BY62" s="300"/>
      <c r="BZ62" s="300"/>
      <c r="CA62" s="300"/>
      <c r="CB62" s="300"/>
      <c r="CC62" s="301"/>
    </row>
    <row r="63" spans="1:81">
      <c r="A63" s="243"/>
      <c r="B63" s="190" t="s">
        <v>118</v>
      </c>
      <c r="C63" s="191" t="s">
        <v>119</v>
      </c>
      <c r="D63" s="192" t="s">
        <v>53</v>
      </c>
      <c r="E63" s="192">
        <v>0</v>
      </c>
      <c r="F63" s="233"/>
      <c r="G63" s="234">
        <f t="shared" si="42"/>
        <v>0</v>
      </c>
      <c r="H63" s="244"/>
      <c r="I63" s="245"/>
      <c r="J63" s="235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7"/>
      <c r="V63" s="238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7"/>
      <c r="AH63" s="238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7"/>
      <c r="AT63" s="238"/>
      <c r="AU63" s="236"/>
      <c r="AV63" s="236"/>
      <c r="AW63" s="236"/>
      <c r="AX63" s="236"/>
      <c r="AY63" s="236"/>
      <c r="AZ63" s="236"/>
      <c r="BA63" s="236"/>
      <c r="BB63" s="236"/>
      <c r="BC63" s="236"/>
      <c r="BD63" s="236"/>
      <c r="BE63" s="237"/>
      <c r="BF63" s="238"/>
      <c r="BG63" s="236"/>
      <c r="BH63" s="236"/>
      <c r="BI63" s="236"/>
      <c r="BJ63" s="236"/>
      <c r="BK63" s="236"/>
      <c r="BL63" s="236"/>
      <c r="BM63" s="236"/>
      <c r="BN63" s="236"/>
      <c r="BO63" s="236"/>
      <c r="BP63" s="236"/>
      <c r="BQ63" s="237"/>
      <c r="BR63" s="238"/>
      <c r="BS63" s="236"/>
      <c r="BT63" s="236"/>
      <c r="BU63" s="236"/>
      <c r="BV63" s="236"/>
      <c r="BW63" s="236"/>
      <c r="BX63" s="236"/>
      <c r="BY63" s="236"/>
      <c r="BZ63" s="236"/>
      <c r="CA63" s="236"/>
      <c r="CB63" s="236"/>
      <c r="CC63" s="237"/>
    </row>
    <row r="64" spans="1:81">
      <c r="A64" s="189"/>
      <c r="B64" s="190" t="s">
        <v>120</v>
      </c>
      <c r="C64" s="191" t="s">
        <v>121</v>
      </c>
      <c r="D64" s="192" t="s">
        <v>53</v>
      </c>
      <c r="E64" s="192">
        <v>0</v>
      </c>
      <c r="F64" s="233"/>
      <c r="G64" s="234">
        <f t="shared" si="42"/>
        <v>0</v>
      </c>
      <c r="H64" s="244"/>
      <c r="I64" s="245"/>
      <c r="J64" s="235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7"/>
      <c r="V64" s="238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7"/>
      <c r="AH64" s="238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7"/>
      <c r="AT64" s="238"/>
      <c r="AU64" s="236"/>
      <c r="AV64" s="236"/>
      <c r="AW64" s="236"/>
      <c r="AX64" s="236"/>
      <c r="AY64" s="236"/>
      <c r="AZ64" s="236"/>
      <c r="BA64" s="236"/>
      <c r="BB64" s="236"/>
      <c r="BC64" s="236"/>
      <c r="BD64" s="236"/>
      <c r="BE64" s="237"/>
      <c r="BF64" s="238"/>
      <c r="BG64" s="236"/>
      <c r="BH64" s="236"/>
      <c r="BI64" s="236"/>
      <c r="BJ64" s="236"/>
      <c r="BK64" s="236"/>
      <c r="BL64" s="236"/>
      <c r="BM64" s="236"/>
      <c r="BN64" s="236"/>
      <c r="BO64" s="236"/>
      <c r="BP64" s="236"/>
      <c r="BQ64" s="237"/>
      <c r="BR64" s="238"/>
      <c r="BS64" s="236"/>
      <c r="BT64" s="236"/>
      <c r="BU64" s="236"/>
      <c r="BV64" s="236"/>
      <c r="BW64" s="236"/>
      <c r="BX64" s="236"/>
      <c r="BY64" s="236"/>
      <c r="BZ64" s="236"/>
      <c r="CA64" s="236"/>
      <c r="CB64" s="236"/>
      <c r="CC64" s="237"/>
    </row>
    <row r="65" spans="1:81">
      <c r="A65" s="189"/>
      <c r="B65" s="190" t="s">
        <v>122</v>
      </c>
      <c r="C65" s="191" t="s">
        <v>123</v>
      </c>
      <c r="D65" s="192" t="s">
        <v>53</v>
      </c>
      <c r="E65" s="192">
        <v>0</v>
      </c>
      <c r="F65" s="233"/>
      <c r="G65" s="234">
        <f t="shared" si="42"/>
        <v>0</v>
      </c>
      <c r="H65" s="244"/>
      <c r="I65" s="245"/>
      <c r="J65" s="235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7"/>
      <c r="V65" s="238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7"/>
      <c r="AH65" s="238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7"/>
      <c r="AT65" s="238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7"/>
      <c r="BF65" s="238"/>
      <c r="BG65" s="236"/>
      <c r="BH65" s="236"/>
      <c r="BI65" s="236"/>
      <c r="BJ65" s="236"/>
      <c r="BK65" s="236"/>
      <c r="BL65" s="236"/>
      <c r="BM65" s="236"/>
      <c r="BN65" s="236"/>
      <c r="BO65" s="236"/>
      <c r="BP65" s="236"/>
      <c r="BQ65" s="237"/>
      <c r="BR65" s="238"/>
      <c r="BS65" s="236"/>
      <c r="BT65" s="236"/>
      <c r="BU65" s="236"/>
      <c r="BV65" s="236"/>
      <c r="BW65" s="236"/>
      <c r="BX65" s="236"/>
      <c r="BY65" s="236"/>
      <c r="BZ65" s="236"/>
      <c r="CA65" s="236"/>
      <c r="CB65" s="236"/>
      <c r="CC65" s="237"/>
    </row>
    <row r="66" spans="1:81">
      <c r="A66" s="15">
        <v>6</v>
      </c>
      <c r="B66" s="64" t="s">
        <v>124</v>
      </c>
      <c r="C66" s="316" t="s">
        <v>125</v>
      </c>
      <c r="D66" s="74"/>
      <c r="E66" s="74"/>
      <c r="F66" s="233"/>
      <c r="G66" s="152"/>
      <c r="H66" s="235"/>
      <c r="I66" s="237"/>
      <c r="J66" s="235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7"/>
      <c r="V66" s="238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7"/>
      <c r="AH66" s="238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7"/>
      <c r="AT66" s="238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  <c r="BE66" s="237"/>
      <c r="BF66" s="238"/>
      <c r="BG66" s="236"/>
      <c r="BH66" s="236"/>
      <c r="BI66" s="236"/>
      <c r="BJ66" s="236"/>
      <c r="BK66" s="236"/>
      <c r="BL66" s="236"/>
      <c r="BM66" s="236"/>
      <c r="BN66" s="236"/>
      <c r="BO66" s="236"/>
      <c r="BP66" s="236"/>
      <c r="BQ66" s="237"/>
      <c r="BR66" s="238"/>
      <c r="BS66" s="236"/>
      <c r="BT66" s="236"/>
      <c r="BU66" s="236"/>
      <c r="BV66" s="236"/>
      <c r="BW66" s="236"/>
      <c r="BX66" s="236"/>
      <c r="BY66" s="236"/>
      <c r="BZ66" s="236"/>
      <c r="CA66" s="236"/>
      <c r="CB66" s="236"/>
      <c r="CC66" s="237"/>
    </row>
    <row r="67" spans="1:81">
      <c r="B67" s="57" t="s">
        <v>126</v>
      </c>
      <c r="C67" s="310" t="s">
        <v>127</v>
      </c>
      <c r="D67" s="74" t="s">
        <v>128</v>
      </c>
      <c r="E67" s="74">
        <v>1</v>
      </c>
      <c r="F67" s="303"/>
      <c r="G67" s="152">
        <f>+E67*F67</f>
        <v>0</v>
      </c>
      <c r="H67" s="235"/>
      <c r="I67" s="237"/>
      <c r="J67" s="235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7"/>
      <c r="V67" s="238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7"/>
      <c r="AH67" s="238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7"/>
      <c r="AT67" s="238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  <c r="BE67" s="237"/>
      <c r="BF67" s="238"/>
      <c r="BG67" s="236"/>
      <c r="BH67" s="236"/>
      <c r="BI67" s="236"/>
      <c r="BJ67" s="236"/>
      <c r="BK67" s="236"/>
      <c r="BL67" s="236"/>
      <c r="BM67" s="236"/>
      <c r="BN67" s="236"/>
      <c r="BO67" s="236"/>
      <c r="BP67" s="236"/>
      <c r="BQ67" s="237"/>
      <c r="BR67" s="238"/>
      <c r="BS67" s="236"/>
      <c r="BT67" s="236"/>
      <c r="BU67" s="236"/>
      <c r="BV67" s="236"/>
      <c r="BW67" s="236"/>
      <c r="BX67" s="236"/>
      <c r="BY67" s="236"/>
      <c r="BZ67" s="236"/>
      <c r="CA67" s="236"/>
      <c r="CB67" s="236"/>
      <c r="CC67" s="237">
        <f t="shared" ref="CC67" si="43">G67-SUM(H67:CB67)</f>
        <v>0</v>
      </c>
    </row>
    <row r="68" spans="1:81">
      <c r="A68" s="189"/>
      <c r="B68" s="190" t="s">
        <v>129</v>
      </c>
      <c r="C68" s="191" t="s">
        <v>130</v>
      </c>
      <c r="D68" s="192" t="s">
        <v>128</v>
      </c>
      <c r="E68" s="192">
        <v>0</v>
      </c>
      <c r="F68" s="233"/>
      <c r="G68" s="234">
        <f>+E68*F68</f>
        <v>0</v>
      </c>
      <c r="H68" s="244"/>
      <c r="I68" s="245"/>
      <c r="J68" s="235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7"/>
      <c r="V68" s="238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7"/>
      <c r="AH68" s="238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7"/>
      <c r="AT68" s="238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7"/>
      <c r="BF68" s="238"/>
      <c r="BG68" s="236"/>
      <c r="BH68" s="236"/>
      <c r="BI68" s="236"/>
      <c r="BJ68" s="236"/>
      <c r="BK68" s="236"/>
      <c r="BL68" s="236"/>
      <c r="BM68" s="236"/>
      <c r="BN68" s="236"/>
      <c r="BO68" s="236"/>
      <c r="BP68" s="236"/>
      <c r="BQ68" s="237"/>
      <c r="BR68" s="238"/>
      <c r="BS68" s="236"/>
      <c r="BT68" s="236"/>
      <c r="BU68" s="236"/>
      <c r="BV68" s="236"/>
      <c r="BW68" s="236"/>
      <c r="BX68" s="236"/>
      <c r="BY68" s="236"/>
      <c r="BZ68" s="236"/>
      <c r="CA68" s="236"/>
      <c r="CB68" s="236"/>
      <c r="CC68" s="237"/>
    </row>
    <row r="69" spans="1:81">
      <c r="B69" s="64" t="s">
        <v>131</v>
      </c>
      <c r="C69" s="315" t="s">
        <v>394</v>
      </c>
      <c r="D69" s="72"/>
      <c r="E69" s="72"/>
      <c r="F69" s="230"/>
      <c r="G69" s="122"/>
      <c r="H69" s="120"/>
      <c r="I69" s="13"/>
      <c r="J69" s="235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7"/>
      <c r="V69" s="238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7"/>
      <c r="AH69" s="238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7"/>
      <c r="AT69" s="238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7"/>
      <c r="BF69" s="238"/>
      <c r="BG69" s="236"/>
      <c r="BH69" s="236"/>
      <c r="BI69" s="236"/>
      <c r="BJ69" s="236"/>
      <c r="BK69" s="236"/>
      <c r="BL69" s="236"/>
      <c r="BM69" s="236"/>
      <c r="BN69" s="236"/>
      <c r="BO69" s="236"/>
      <c r="BP69" s="236"/>
      <c r="BQ69" s="237"/>
      <c r="BR69" s="238"/>
      <c r="BS69" s="236"/>
      <c r="BT69" s="236"/>
      <c r="BU69" s="236"/>
      <c r="BV69" s="236"/>
      <c r="BW69" s="236"/>
      <c r="BX69" s="236"/>
      <c r="BY69" s="236"/>
      <c r="BZ69" s="236"/>
      <c r="CA69" s="236"/>
      <c r="CB69" s="236"/>
      <c r="CC69" s="237"/>
    </row>
    <row r="70" spans="1:81" ht="30">
      <c r="B70" s="57" t="s">
        <v>133</v>
      </c>
      <c r="C70" s="310" t="s">
        <v>134</v>
      </c>
      <c r="D70" s="72" t="s">
        <v>53</v>
      </c>
      <c r="E70" s="72">
        <v>36</v>
      </c>
      <c r="F70" s="230"/>
      <c r="G70" s="122">
        <f t="shared" ref="G70:G75" si="44">+SUM(H70:CC70)</f>
        <v>0</v>
      </c>
      <c r="H70" s="120"/>
      <c r="I70" s="13"/>
      <c r="J70" s="235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7"/>
      <c r="V70" s="238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7"/>
      <c r="AH70" s="238"/>
      <c r="AI70" s="236"/>
      <c r="AJ70" s="236"/>
      <c r="AK70" s="236"/>
      <c r="AL70" s="236"/>
      <c r="AM70" s="236"/>
      <c r="AN70" s="236"/>
      <c r="AO70" s="236"/>
      <c r="AP70" s="236"/>
      <c r="AQ70" s="236"/>
      <c r="AR70" s="236"/>
      <c r="AS70" s="237"/>
      <c r="AT70" s="302"/>
      <c r="AU70" s="300"/>
      <c r="AV70" s="300"/>
      <c r="AW70" s="300"/>
      <c r="AX70" s="300"/>
      <c r="AY70" s="300"/>
      <c r="AZ70" s="300"/>
      <c r="BA70" s="300"/>
      <c r="BB70" s="300"/>
      <c r="BC70" s="300"/>
      <c r="BD70" s="300"/>
      <c r="BE70" s="301"/>
      <c r="BF70" s="302"/>
      <c r="BG70" s="300"/>
      <c r="BH70" s="300"/>
      <c r="BI70" s="300"/>
      <c r="BJ70" s="300"/>
      <c r="BK70" s="300"/>
      <c r="BL70" s="300"/>
      <c r="BM70" s="300"/>
      <c r="BN70" s="300"/>
      <c r="BO70" s="300"/>
      <c r="BP70" s="300"/>
      <c r="BQ70" s="301"/>
      <c r="BR70" s="302"/>
      <c r="BS70" s="300"/>
      <c r="BT70" s="300"/>
      <c r="BU70" s="300"/>
      <c r="BV70" s="300"/>
      <c r="BW70" s="300"/>
      <c r="BX70" s="300"/>
      <c r="BY70" s="300"/>
      <c r="BZ70" s="300"/>
      <c r="CA70" s="300"/>
      <c r="CB70" s="300"/>
      <c r="CC70" s="301"/>
    </row>
    <row r="71" spans="1:81" ht="30">
      <c r="B71" s="57" t="s">
        <v>135</v>
      </c>
      <c r="C71" s="310" t="s">
        <v>136</v>
      </c>
      <c r="D71" s="72" t="s">
        <v>53</v>
      </c>
      <c r="E71" s="72">
        <v>24</v>
      </c>
      <c r="F71" s="230"/>
      <c r="G71" s="122">
        <f t="shared" si="44"/>
        <v>0</v>
      </c>
      <c r="H71" s="120"/>
      <c r="I71" s="13"/>
      <c r="J71" s="235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7"/>
      <c r="V71" s="238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7"/>
      <c r="AH71" s="238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7"/>
      <c r="AT71" s="238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  <c r="BE71" s="237"/>
      <c r="BF71" s="302"/>
      <c r="BG71" s="300"/>
      <c r="BH71" s="300"/>
      <c r="BI71" s="300"/>
      <c r="BJ71" s="300"/>
      <c r="BK71" s="300"/>
      <c r="BL71" s="300"/>
      <c r="BM71" s="300"/>
      <c r="BN71" s="300"/>
      <c r="BO71" s="300"/>
      <c r="BP71" s="300"/>
      <c r="BQ71" s="301"/>
      <c r="BR71" s="302"/>
      <c r="BS71" s="300"/>
      <c r="BT71" s="300"/>
      <c r="BU71" s="300"/>
      <c r="BV71" s="300"/>
      <c r="BW71" s="300"/>
      <c r="BX71" s="300"/>
      <c r="BY71" s="300"/>
      <c r="BZ71" s="300"/>
      <c r="CA71" s="300"/>
      <c r="CB71" s="300"/>
      <c r="CC71" s="301"/>
    </row>
    <row r="72" spans="1:81" ht="30">
      <c r="B72" s="57" t="s">
        <v>137</v>
      </c>
      <c r="C72" s="310" t="s">
        <v>138</v>
      </c>
      <c r="D72" s="72" t="s">
        <v>53</v>
      </c>
      <c r="E72" s="72">
        <v>36</v>
      </c>
      <c r="F72" s="230"/>
      <c r="G72" s="122">
        <f t="shared" si="44"/>
        <v>0</v>
      </c>
      <c r="H72" s="120"/>
      <c r="I72" s="13"/>
      <c r="J72" s="235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7"/>
      <c r="V72" s="238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7"/>
      <c r="AH72" s="238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7"/>
      <c r="AT72" s="302"/>
      <c r="AU72" s="300"/>
      <c r="AV72" s="300"/>
      <c r="AW72" s="300"/>
      <c r="AX72" s="300"/>
      <c r="AY72" s="300"/>
      <c r="AZ72" s="300"/>
      <c r="BA72" s="300"/>
      <c r="BB72" s="300"/>
      <c r="BC72" s="300"/>
      <c r="BD72" s="300"/>
      <c r="BE72" s="301"/>
      <c r="BF72" s="302"/>
      <c r="BG72" s="300"/>
      <c r="BH72" s="300"/>
      <c r="BI72" s="300"/>
      <c r="BJ72" s="300"/>
      <c r="BK72" s="300"/>
      <c r="BL72" s="300"/>
      <c r="BM72" s="300"/>
      <c r="BN72" s="300"/>
      <c r="BO72" s="300"/>
      <c r="BP72" s="300"/>
      <c r="BQ72" s="301"/>
      <c r="BR72" s="302"/>
      <c r="BS72" s="300"/>
      <c r="BT72" s="300"/>
      <c r="BU72" s="300"/>
      <c r="BV72" s="300"/>
      <c r="BW72" s="300"/>
      <c r="BX72" s="300"/>
      <c r="BY72" s="300"/>
      <c r="BZ72" s="300"/>
      <c r="CA72" s="300"/>
      <c r="CB72" s="300"/>
      <c r="CC72" s="301"/>
    </row>
    <row r="73" spans="1:81" ht="30">
      <c r="B73" s="57" t="s">
        <v>139</v>
      </c>
      <c r="C73" s="310" t="s">
        <v>140</v>
      </c>
      <c r="D73" s="72" t="s">
        <v>53</v>
      </c>
      <c r="E73" s="72">
        <v>24</v>
      </c>
      <c r="F73" s="230"/>
      <c r="G73" s="122">
        <f t="shared" si="44"/>
        <v>0</v>
      </c>
      <c r="H73" s="120"/>
      <c r="I73" s="13"/>
      <c r="J73" s="235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7"/>
      <c r="V73" s="238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7"/>
      <c r="AH73" s="238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7"/>
      <c r="AT73" s="238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7"/>
      <c r="BF73" s="302"/>
      <c r="BG73" s="300"/>
      <c r="BH73" s="300"/>
      <c r="BI73" s="300"/>
      <c r="BJ73" s="300"/>
      <c r="BK73" s="300"/>
      <c r="BL73" s="300"/>
      <c r="BM73" s="300"/>
      <c r="BN73" s="300"/>
      <c r="BO73" s="300"/>
      <c r="BP73" s="300"/>
      <c r="BQ73" s="301"/>
      <c r="BR73" s="302"/>
      <c r="BS73" s="300"/>
      <c r="BT73" s="300"/>
      <c r="BU73" s="300"/>
      <c r="BV73" s="300"/>
      <c r="BW73" s="300"/>
      <c r="BX73" s="300"/>
      <c r="BY73" s="300"/>
      <c r="BZ73" s="300"/>
      <c r="CA73" s="300"/>
      <c r="CB73" s="300"/>
      <c r="CC73" s="301"/>
    </row>
    <row r="74" spans="1:81" ht="30">
      <c r="B74" s="57" t="s">
        <v>141</v>
      </c>
      <c r="C74" s="310" t="s">
        <v>142</v>
      </c>
      <c r="D74" s="72" t="s">
        <v>53</v>
      </c>
      <c r="E74" s="72">
        <v>36</v>
      </c>
      <c r="F74" s="230"/>
      <c r="G74" s="122">
        <f t="shared" si="44"/>
        <v>0</v>
      </c>
      <c r="H74" s="120"/>
      <c r="I74" s="13"/>
      <c r="J74" s="235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7"/>
      <c r="V74" s="238"/>
      <c r="W74" s="236"/>
      <c r="X74" s="236"/>
      <c r="Y74" s="236"/>
      <c r="Z74" s="236"/>
      <c r="AA74" s="236"/>
      <c r="AB74" s="236"/>
      <c r="AC74" s="236"/>
      <c r="AD74" s="236"/>
      <c r="AE74" s="236"/>
      <c r="AF74" s="236"/>
      <c r="AG74" s="237"/>
      <c r="AH74" s="238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7"/>
      <c r="AT74" s="302"/>
      <c r="AU74" s="300"/>
      <c r="AV74" s="300"/>
      <c r="AW74" s="300"/>
      <c r="AX74" s="300"/>
      <c r="AY74" s="300"/>
      <c r="AZ74" s="300"/>
      <c r="BA74" s="300"/>
      <c r="BB74" s="300"/>
      <c r="BC74" s="300"/>
      <c r="BD74" s="300"/>
      <c r="BE74" s="301"/>
      <c r="BF74" s="302"/>
      <c r="BG74" s="300"/>
      <c r="BH74" s="300"/>
      <c r="BI74" s="300"/>
      <c r="BJ74" s="300"/>
      <c r="BK74" s="300"/>
      <c r="BL74" s="300"/>
      <c r="BM74" s="300"/>
      <c r="BN74" s="300"/>
      <c r="BO74" s="300"/>
      <c r="BP74" s="300"/>
      <c r="BQ74" s="301"/>
      <c r="BR74" s="302"/>
      <c r="BS74" s="300"/>
      <c r="BT74" s="300"/>
      <c r="BU74" s="300"/>
      <c r="BV74" s="300"/>
      <c r="BW74" s="300"/>
      <c r="BX74" s="300"/>
      <c r="BY74" s="300"/>
      <c r="BZ74" s="300"/>
      <c r="CA74" s="300"/>
      <c r="CB74" s="300"/>
      <c r="CC74" s="301"/>
    </row>
    <row r="75" spans="1:81" ht="30">
      <c r="B75" s="57" t="s">
        <v>143</v>
      </c>
      <c r="C75" s="310" t="s">
        <v>144</v>
      </c>
      <c r="D75" s="72" t="s">
        <v>53</v>
      </c>
      <c r="E75" s="72">
        <v>36</v>
      </c>
      <c r="F75" s="230"/>
      <c r="G75" s="122">
        <f t="shared" si="44"/>
        <v>0</v>
      </c>
      <c r="H75" s="120"/>
      <c r="I75" s="13"/>
      <c r="J75" s="235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7"/>
      <c r="V75" s="238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7"/>
      <c r="AH75" s="238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7"/>
      <c r="AT75" s="302"/>
      <c r="AU75" s="300"/>
      <c r="AV75" s="300"/>
      <c r="AW75" s="300"/>
      <c r="AX75" s="300"/>
      <c r="AY75" s="300"/>
      <c r="AZ75" s="300"/>
      <c r="BA75" s="300"/>
      <c r="BB75" s="300"/>
      <c r="BC75" s="300"/>
      <c r="BD75" s="300"/>
      <c r="BE75" s="301"/>
      <c r="BF75" s="302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1"/>
      <c r="BR75" s="302"/>
      <c r="BS75" s="300"/>
      <c r="BT75" s="300"/>
      <c r="BU75" s="300"/>
      <c r="BV75" s="300"/>
      <c r="BW75" s="300"/>
      <c r="BX75" s="300"/>
      <c r="BY75" s="300"/>
      <c r="BZ75" s="300"/>
      <c r="CA75" s="300"/>
      <c r="CB75" s="300"/>
      <c r="CC75" s="301"/>
    </row>
    <row r="76" spans="1:81">
      <c r="B76" s="55" t="s">
        <v>145</v>
      </c>
      <c r="C76" s="56" t="s">
        <v>146</v>
      </c>
      <c r="D76" s="71"/>
      <c r="E76" s="71"/>
      <c r="F76" s="229"/>
      <c r="G76" s="169">
        <f>SUM(G77:G78)</f>
        <v>0</v>
      </c>
      <c r="H76" s="123">
        <f>SUM(H77:H78)</f>
        <v>0</v>
      </c>
      <c r="I76" s="20">
        <f t="shared" ref="I76:BT76" si="45">SUM(I77:I78)</f>
        <v>0</v>
      </c>
      <c r="J76" s="123">
        <f t="shared" si="45"/>
        <v>0</v>
      </c>
      <c r="K76" s="19">
        <f t="shared" si="45"/>
        <v>0</v>
      </c>
      <c r="L76" s="19">
        <f t="shared" si="45"/>
        <v>0</v>
      </c>
      <c r="M76" s="19">
        <f t="shared" si="45"/>
        <v>0</v>
      </c>
      <c r="N76" s="19">
        <f t="shared" si="45"/>
        <v>0</v>
      </c>
      <c r="O76" s="19">
        <f t="shared" si="45"/>
        <v>0</v>
      </c>
      <c r="P76" s="19">
        <f t="shared" si="45"/>
        <v>0</v>
      </c>
      <c r="Q76" s="19">
        <f t="shared" si="45"/>
        <v>0</v>
      </c>
      <c r="R76" s="19">
        <f t="shared" si="45"/>
        <v>0</v>
      </c>
      <c r="S76" s="19">
        <f t="shared" si="45"/>
        <v>0</v>
      </c>
      <c r="T76" s="19">
        <f t="shared" si="45"/>
        <v>0</v>
      </c>
      <c r="U76" s="20">
        <f t="shared" si="45"/>
        <v>0</v>
      </c>
      <c r="V76" s="21">
        <f t="shared" si="45"/>
        <v>0</v>
      </c>
      <c r="W76" s="19">
        <f t="shared" si="45"/>
        <v>0</v>
      </c>
      <c r="X76" s="19">
        <f t="shared" si="45"/>
        <v>0</v>
      </c>
      <c r="Y76" s="19">
        <f t="shared" si="45"/>
        <v>0</v>
      </c>
      <c r="Z76" s="19">
        <f t="shared" si="45"/>
        <v>0</v>
      </c>
      <c r="AA76" s="19">
        <f t="shared" si="45"/>
        <v>0</v>
      </c>
      <c r="AB76" s="19">
        <f t="shared" si="45"/>
        <v>0</v>
      </c>
      <c r="AC76" s="19">
        <f t="shared" si="45"/>
        <v>0</v>
      </c>
      <c r="AD76" s="19">
        <f t="shared" si="45"/>
        <v>0</v>
      </c>
      <c r="AE76" s="19">
        <f t="shared" si="45"/>
        <v>0</v>
      </c>
      <c r="AF76" s="19">
        <f t="shared" si="45"/>
        <v>0</v>
      </c>
      <c r="AG76" s="20">
        <f t="shared" si="45"/>
        <v>0</v>
      </c>
      <c r="AH76" s="21">
        <f t="shared" si="45"/>
        <v>0</v>
      </c>
      <c r="AI76" s="19">
        <f t="shared" si="45"/>
        <v>0</v>
      </c>
      <c r="AJ76" s="19">
        <f t="shared" si="45"/>
        <v>0</v>
      </c>
      <c r="AK76" s="19">
        <f t="shared" si="45"/>
        <v>0</v>
      </c>
      <c r="AL76" s="19">
        <f t="shared" si="45"/>
        <v>0</v>
      </c>
      <c r="AM76" s="19">
        <f t="shared" si="45"/>
        <v>0</v>
      </c>
      <c r="AN76" s="19">
        <f t="shared" si="45"/>
        <v>0</v>
      </c>
      <c r="AO76" s="19">
        <f t="shared" si="45"/>
        <v>0</v>
      </c>
      <c r="AP76" s="19">
        <f t="shared" si="45"/>
        <v>0</v>
      </c>
      <c r="AQ76" s="19">
        <f t="shared" si="45"/>
        <v>0</v>
      </c>
      <c r="AR76" s="19">
        <f t="shared" si="45"/>
        <v>0</v>
      </c>
      <c r="AS76" s="20">
        <f t="shared" si="45"/>
        <v>0</v>
      </c>
      <c r="AT76" s="21">
        <f t="shared" si="45"/>
        <v>0</v>
      </c>
      <c r="AU76" s="19">
        <f t="shared" si="45"/>
        <v>0</v>
      </c>
      <c r="AV76" s="19">
        <f t="shared" si="45"/>
        <v>0</v>
      </c>
      <c r="AW76" s="19">
        <f t="shared" si="45"/>
        <v>0</v>
      </c>
      <c r="AX76" s="19">
        <f t="shared" si="45"/>
        <v>0</v>
      </c>
      <c r="AY76" s="19">
        <f t="shared" si="45"/>
        <v>0</v>
      </c>
      <c r="AZ76" s="19">
        <f t="shared" si="45"/>
        <v>0</v>
      </c>
      <c r="BA76" s="19">
        <f t="shared" si="45"/>
        <v>0</v>
      </c>
      <c r="BB76" s="19">
        <f t="shared" si="45"/>
        <v>0</v>
      </c>
      <c r="BC76" s="19">
        <f t="shared" si="45"/>
        <v>0</v>
      </c>
      <c r="BD76" s="19">
        <f t="shared" si="45"/>
        <v>0</v>
      </c>
      <c r="BE76" s="20">
        <f t="shared" si="45"/>
        <v>0</v>
      </c>
      <c r="BF76" s="21">
        <f t="shared" si="45"/>
        <v>0</v>
      </c>
      <c r="BG76" s="19">
        <f t="shared" si="45"/>
        <v>0</v>
      </c>
      <c r="BH76" s="19">
        <f t="shared" si="45"/>
        <v>0</v>
      </c>
      <c r="BI76" s="19">
        <f t="shared" si="45"/>
        <v>0</v>
      </c>
      <c r="BJ76" s="19">
        <f t="shared" si="45"/>
        <v>0</v>
      </c>
      <c r="BK76" s="19">
        <f t="shared" si="45"/>
        <v>0</v>
      </c>
      <c r="BL76" s="19">
        <f t="shared" si="45"/>
        <v>0</v>
      </c>
      <c r="BM76" s="19">
        <f t="shared" si="45"/>
        <v>0</v>
      </c>
      <c r="BN76" s="19">
        <f t="shared" si="45"/>
        <v>0</v>
      </c>
      <c r="BO76" s="19">
        <f t="shared" si="45"/>
        <v>0</v>
      </c>
      <c r="BP76" s="19">
        <f t="shared" si="45"/>
        <v>0</v>
      </c>
      <c r="BQ76" s="20">
        <f t="shared" si="45"/>
        <v>0</v>
      </c>
      <c r="BR76" s="21">
        <f t="shared" si="45"/>
        <v>0</v>
      </c>
      <c r="BS76" s="19">
        <f t="shared" si="45"/>
        <v>0</v>
      </c>
      <c r="BT76" s="19">
        <f t="shared" si="45"/>
        <v>0</v>
      </c>
      <c r="BU76" s="19">
        <f t="shared" ref="BU76:CC76" si="46">SUM(BU77:BU78)</f>
        <v>0</v>
      </c>
      <c r="BV76" s="19">
        <f t="shared" si="46"/>
        <v>0</v>
      </c>
      <c r="BW76" s="19">
        <f t="shared" si="46"/>
        <v>0</v>
      </c>
      <c r="BX76" s="19">
        <f t="shared" si="46"/>
        <v>0</v>
      </c>
      <c r="BY76" s="19">
        <f t="shared" si="46"/>
        <v>0</v>
      </c>
      <c r="BZ76" s="19">
        <f t="shared" si="46"/>
        <v>0</v>
      </c>
      <c r="CA76" s="19">
        <f t="shared" si="46"/>
        <v>0</v>
      </c>
      <c r="CB76" s="19">
        <f t="shared" si="46"/>
        <v>0</v>
      </c>
      <c r="CC76" s="20">
        <f t="shared" si="46"/>
        <v>0</v>
      </c>
    </row>
    <row r="77" spans="1:81">
      <c r="B77" s="61" t="s">
        <v>147</v>
      </c>
      <c r="C77" s="62" t="s">
        <v>148</v>
      </c>
      <c r="D77" s="74" t="s">
        <v>128</v>
      </c>
      <c r="E77" s="74">
        <v>1</v>
      </c>
      <c r="F77" s="303"/>
      <c r="G77" s="152">
        <f>+E77*F77</f>
        <v>0</v>
      </c>
      <c r="H77" s="235"/>
      <c r="I77" s="122"/>
      <c r="J77" s="235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7">
        <f>G77/2.5</f>
        <v>0</v>
      </c>
      <c r="V77" s="238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7">
        <f>G77/2.5</f>
        <v>0</v>
      </c>
      <c r="AH77" s="238"/>
      <c r="AI77" s="236"/>
      <c r="AJ77" s="236"/>
      <c r="AK77" s="236"/>
      <c r="AL77" s="236"/>
      <c r="AM77" s="236">
        <f>G77-SUM(J77:AL77)</f>
        <v>0</v>
      </c>
      <c r="AN77" s="236"/>
      <c r="AO77" s="236"/>
      <c r="AP77" s="236"/>
      <c r="AQ77" s="236"/>
      <c r="AR77" s="236"/>
      <c r="AS77" s="237"/>
      <c r="AT77" s="238"/>
      <c r="AU77" s="236"/>
      <c r="AV77" s="236"/>
      <c r="AW77" s="236"/>
      <c r="AX77" s="236"/>
      <c r="AY77" s="236"/>
      <c r="AZ77" s="236"/>
      <c r="BA77" s="236"/>
      <c r="BB77" s="236"/>
      <c r="BC77" s="236"/>
      <c r="BD77" s="236"/>
      <c r="BE77" s="237"/>
      <c r="BF77" s="238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7"/>
      <c r="BR77" s="238"/>
      <c r="BS77" s="236"/>
      <c r="BT77" s="236"/>
      <c r="BU77" s="236"/>
      <c r="BV77" s="236"/>
      <c r="BW77" s="236"/>
      <c r="BX77" s="236"/>
      <c r="BY77" s="236"/>
      <c r="BZ77" s="236"/>
      <c r="CA77" s="236"/>
      <c r="CB77" s="236"/>
      <c r="CC77" s="237">
        <f t="shared" ref="CC77" si="47">G77-SUM(H77:CB77)</f>
        <v>0</v>
      </c>
    </row>
    <row r="78" spans="1:81">
      <c r="B78" s="61" t="s">
        <v>149</v>
      </c>
      <c r="C78" s="62" t="s">
        <v>150</v>
      </c>
      <c r="D78" s="72" t="s">
        <v>53</v>
      </c>
      <c r="E78" s="72">
        <v>72</v>
      </c>
      <c r="F78" s="230"/>
      <c r="G78" s="152">
        <f>+SUM(H78:CC78)</f>
        <v>0</v>
      </c>
      <c r="H78" s="235"/>
      <c r="I78" s="237"/>
      <c r="J78" s="299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1"/>
      <c r="V78" s="302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1"/>
      <c r="AH78" s="302"/>
      <c r="AI78" s="300"/>
      <c r="AJ78" s="300"/>
      <c r="AK78" s="300"/>
      <c r="AL78" s="300"/>
      <c r="AM78" s="300"/>
      <c r="AN78" s="300"/>
      <c r="AO78" s="300"/>
      <c r="AP78" s="300"/>
      <c r="AQ78" s="300"/>
      <c r="AR78" s="300"/>
      <c r="AS78" s="301"/>
      <c r="AT78" s="302"/>
      <c r="AU78" s="300"/>
      <c r="AV78" s="300"/>
      <c r="AW78" s="300"/>
      <c r="AX78" s="300"/>
      <c r="AY78" s="300"/>
      <c r="AZ78" s="300"/>
      <c r="BA78" s="300"/>
      <c r="BB78" s="300"/>
      <c r="BC78" s="300"/>
      <c r="BD78" s="300"/>
      <c r="BE78" s="301"/>
      <c r="BF78" s="302"/>
      <c r="BG78" s="300"/>
      <c r="BH78" s="300"/>
      <c r="BI78" s="300"/>
      <c r="BJ78" s="300"/>
      <c r="BK78" s="300"/>
      <c r="BL78" s="300"/>
      <c r="BM78" s="300"/>
      <c r="BN78" s="300"/>
      <c r="BO78" s="300"/>
      <c r="BP78" s="300"/>
      <c r="BQ78" s="301"/>
      <c r="BR78" s="302"/>
      <c r="BS78" s="300"/>
      <c r="BT78" s="300"/>
      <c r="BU78" s="300"/>
      <c r="BV78" s="300"/>
      <c r="BW78" s="300"/>
      <c r="BX78" s="300"/>
      <c r="BY78" s="300"/>
      <c r="BZ78" s="300"/>
      <c r="CA78" s="300"/>
      <c r="CB78" s="300"/>
      <c r="CC78" s="301"/>
    </row>
    <row r="79" spans="1:81">
      <c r="B79" s="55" t="s">
        <v>151</v>
      </c>
      <c r="C79" s="56" t="s">
        <v>152</v>
      </c>
      <c r="D79" s="71"/>
      <c r="E79" s="71"/>
      <c r="F79" s="229"/>
      <c r="G79" s="169">
        <f>SUM(G80)</f>
        <v>0</v>
      </c>
      <c r="H79" s="169">
        <f t="shared" ref="H79:BS79" si="48">SUM(H80)</f>
        <v>0</v>
      </c>
      <c r="I79" s="169">
        <f t="shared" si="48"/>
        <v>0</v>
      </c>
      <c r="J79" s="123">
        <f t="shared" si="48"/>
        <v>0</v>
      </c>
      <c r="K79" s="19">
        <f t="shared" si="48"/>
        <v>0</v>
      </c>
      <c r="L79" s="19">
        <f t="shared" si="48"/>
        <v>0</v>
      </c>
      <c r="M79" s="19">
        <f t="shared" si="48"/>
        <v>0</v>
      </c>
      <c r="N79" s="19">
        <f t="shared" si="48"/>
        <v>0</v>
      </c>
      <c r="O79" s="19">
        <f t="shared" si="48"/>
        <v>0</v>
      </c>
      <c r="P79" s="19">
        <f t="shared" si="48"/>
        <v>0</v>
      </c>
      <c r="Q79" s="19">
        <f t="shared" si="48"/>
        <v>0</v>
      </c>
      <c r="R79" s="19">
        <f t="shared" si="48"/>
        <v>0</v>
      </c>
      <c r="S79" s="19">
        <f t="shared" si="48"/>
        <v>0</v>
      </c>
      <c r="T79" s="19">
        <f t="shared" si="48"/>
        <v>0</v>
      </c>
      <c r="U79" s="20">
        <f t="shared" si="48"/>
        <v>0</v>
      </c>
      <c r="V79" s="21">
        <f t="shared" si="48"/>
        <v>0</v>
      </c>
      <c r="W79" s="19">
        <f t="shared" si="48"/>
        <v>0</v>
      </c>
      <c r="X79" s="19">
        <f t="shared" si="48"/>
        <v>0</v>
      </c>
      <c r="Y79" s="19">
        <f t="shared" si="48"/>
        <v>0</v>
      </c>
      <c r="Z79" s="19">
        <f t="shared" si="48"/>
        <v>0</v>
      </c>
      <c r="AA79" s="19">
        <f t="shared" si="48"/>
        <v>0</v>
      </c>
      <c r="AB79" s="19">
        <f t="shared" si="48"/>
        <v>0</v>
      </c>
      <c r="AC79" s="19">
        <f t="shared" si="48"/>
        <v>0</v>
      </c>
      <c r="AD79" s="19">
        <f t="shared" si="48"/>
        <v>0</v>
      </c>
      <c r="AE79" s="19">
        <f t="shared" si="48"/>
        <v>0</v>
      </c>
      <c r="AF79" s="19">
        <f t="shared" si="48"/>
        <v>0</v>
      </c>
      <c r="AG79" s="20">
        <f t="shared" si="48"/>
        <v>0</v>
      </c>
      <c r="AH79" s="21">
        <f t="shared" si="48"/>
        <v>0</v>
      </c>
      <c r="AI79" s="19">
        <f t="shared" si="48"/>
        <v>0</v>
      </c>
      <c r="AJ79" s="19">
        <f t="shared" si="48"/>
        <v>0</v>
      </c>
      <c r="AK79" s="19">
        <f t="shared" si="48"/>
        <v>0</v>
      </c>
      <c r="AL79" s="19">
        <f t="shared" si="48"/>
        <v>0</v>
      </c>
      <c r="AM79" s="19">
        <f t="shared" si="48"/>
        <v>0</v>
      </c>
      <c r="AN79" s="19">
        <f t="shared" si="48"/>
        <v>0</v>
      </c>
      <c r="AO79" s="19">
        <f t="shared" si="48"/>
        <v>0</v>
      </c>
      <c r="AP79" s="19">
        <f t="shared" si="48"/>
        <v>0</v>
      </c>
      <c r="AQ79" s="19">
        <f t="shared" si="48"/>
        <v>0</v>
      </c>
      <c r="AR79" s="19">
        <f t="shared" si="48"/>
        <v>0</v>
      </c>
      <c r="AS79" s="20">
        <f t="shared" si="48"/>
        <v>0</v>
      </c>
      <c r="AT79" s="21">
        <f t="shared" si="48"/>
        <v>0</v>
      </c>
      <c r="AU79" s="19">
        <f t="shared" si="48"/>
        <v>0</v>
      </c>
      <c r="AV79" s="19">
        <f t="shared" si="48"/>
        <v>0</v>
      </c>
      <c r="AW79" s="19">
        <f t="shared" si="48"/>
        <v>0</v>
      </c>
      <c r="AX79" s="19">
        <f t="shared" si="48"/>
        <v>0</v>
      </c>
      <c r="AY79" s="19">
        <f t="shared" si="48"/>
        <v>0</v>
      </c>
      <c r="AZ79" s="19">
        <f t="shared" si="48"/>
        <v>0</v>
      </c>
      <c r="BA79" s="19">
        <f t="shared" si="48"/>
        <v>0</v>
      </c>
      <c r="BB79" s="19">
        <f t="shared" si="48"/>
        <v>0</v>
      </c>
      <c r="BC79" s="19">
        <f t="shared" si="48"/>
        <v>0</v>
      </c>
      <c r="BD79" s="19">
        <f t="shared" si="48"/>
        <v>0</v>
      </c>
      <c r="BE79" s="20">
        <f t="shared" si="48"/>
        <v>0</v>
      </c>
      <c r="BF79" s="21">
        <f t="shared" si="48"/>
        <v>0</v>
      </c>
      <c r="BG79" s="19">
        <f t="shared" si="48"/>
        <v>0</v>
      </c>
      <c r="BH79" s="19">
        <f t="shared" si="48"/>
        <v>0</v>
      </c>
      <c r="BI79" s="19">
        <f t="shared" si="48"/>
        <v>0</v>
      </c>
      <c r="BJ79" s="19">
        <f t="shared" si="48"/>
        <v>0</v>
      </c>
      <c r="BK79" s="19">
        <f t="shared" si="48"/>
        <v>0</v>
      </c>
      <c r="BL79" s="19">
        <f t="shared" si="48"/>
        <v>0</v>
      </c>
      <c r="BM79" s="19">
        <f t="shared" si="48"/>
        <v>0</v>
      </c>
      <c r="BN79" s="19">
        <f t="shared" si="48"/>
        <v>0</v>
      </c>
      <c r="BO79" s="19">
        <f t="shared" si="48"/>
        <v>0</v>
      </c>
      <c r="BP79" s="19">
        <f t="shared" si="48"/>
        <v>0</v>
      </c>
      <c r="BQ79" s="20">
        <f t="shared" si="48"/>
        <v>0</v>
      </c>
      <c r="BR79" s="21">
        <f t="shared" si="48"/>
        <v>0</v>
      </c>
      <c r="BS79" s="19">
        <f t="shared" si="48"/>
        <v>0</v>
      </c>
      <c r="BT79" s="19">
        <f t="shared" ref="BT79:CC79" si="49">SUM(BT80)</f>
        <v>0</v>
      </c>
      <c r="BU79" s="19">
        <f t="shared" si="49"/>
        <v>0</v>
      </c>
      <c r="BV79" s="19">
        <f t="shared" si="49"/>
        <v>0</v>
      </c>
      <c r="BW79" s="19">
        <f t="shared" si="49"/>
        <v>0</v>
      </c>
      <c r="BX79" s="19">
        <f t="shared" si="49"/>
        <v>0</v>
      </c>
      <c r="BY79" s="19">
        <f t="shared" si="49"/>
        <v>0</v>
      </c>
      <c r="BZ79" s="19">
        <f t="shared" si="49"/>
        <v>0</v>
      </c>
      <c r="CA79" s="19">
        <f t="shared" si="49"/>
        <v>0</v>
      </c>
      <c r="CB79" s="19">
        <f t="shared" si="49"/>
        <v>0</v>
      </c>
      <c r="CC79" s="20">
        <f t="shared" si="49"/>
        <v>0</v>
      </c>
    </row>
    <row r="80" spans="1:81">
      <c r="B80" s="61" t="s">
        <v>153</v>
      </c>
      <c r="C80" s="62" t="s">
        <v>152</v>
      </c>
      <c r="D80" s="72" t="s">
        <v>53</v>
      </c>
      <c r="E80" s="72">
        <v>72</v>
      </c>
      <c r="F80" s="230"/>
      <c r="G80" s="152">
        <f>+SUM(H80:CC80)</f>
        <v>0</v>
      </c>
      <c r="H80" s="235"/>
      <c r="I80" s="237"/>
      <c r="J80" s="299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1"/>
      <c r="V80" s="302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1"/>
      <c r="AH80" s="302"/>
      <c r="AI80" s="300"/>
      <c r="AJ80" s="300"/>
      <c r="AK80" s="300"/>
      <c r="AL80" s="300"/>
      <c r="AM80" s="300"/>
      <c r="AN80" s="300"/>
      <c r="AO80" s="300"/>
      <c r="AP80" s="300"/>
      <c r="AQ80" s="300"/>
      <c r="AR80" s="300"/>
      <c r="AS80" s="301"/>
      <c r="AT80" s="302"/>
      <c r="AU80" s="300"/>
      <c r="AV80" s="300"/>
      <c r="AW80" s="300"/>
      <c r="AX80" s="300"/>
      <c r="AY80" s="300"/>
      <c r="AZ80" s="300"/>
      <c r="BA80" s="300"/>
      <c r="BB80" s="300"/>
      <c r="BC80" s="300"/>
      <c r="BD80" s="300"/>
      <c r="BE80" s="301"/>
      <c r="BF80" s="302"/>
      <c r="BG80" s="300"/>
      <c r="BH80" s="300"/>
      <c r="BI80" s="300"/>
      <c r="BJ80" s="300"/>
      <c r="BK80" s="300"/>
      <c r="BL80" s="300"/>
      <c r="BM80" s="300"/>
      <c r="BN80" s="300"/>
      <c r="BO80" s="300"/>
      <c r="BP80" s="300"/>
      <c r="BQ80" s="301"/>
      <c r="BR80" s="302"/>
      <c r="BS80" s="300"/>
      <c r="BT80" s="300"/>
      <c r="BU80" s="300"/>
      <c r="BV80" s="300"/>
      <c r="BW80" s="300"/>
      <c r="BX80" s="300"/>
      <c r="BY80" s="300"/>
      <c r="BZ80" s="300"/>
      <c r="CA80" s="300"/>
      <c r="CB80" s="300"/>
      <c r="CC80" s="301"/>
    </row>
    <row r="81" spans="1:81">
      <c r="B81" s="55" t="s">
        <v>154</v>
      </c>
      <c r="C81" s="56" t="s">
        <v>40</v>
      </c>
      <c r="D81" s="71"/>
      <c r="E81" s="71"/>
      <c r="F81" s="229"/>
      <c r="G81" s="169">
        <f>SUM(G82:G83)</f>
        <v>500000</v>
      </c>
      <c r="H81" s="123">
        <f t="shared" ref="H81:BS81" si="50">SUM(H82:H83)</f>
        <v>0</v>
      </c>
      <c r="I81" s="20">
        <f t="shared" si="50"/>
        <v>0</v>
      </c>
      <c r="J81" s="123">
        <f t="shared" si="50"/>
        <v>0</v>
      </c>
      <c r="K81" s="19">
        <f t="shared" si="50"/>
        <v>0</v>
      </c>
      <c r="L81" s="19">
        <f t="shared" si="50"/>
        <v>0</v>
      </c>
      <c r="M81" s="19">
        <f t="shared" si="50"/>
        <v>0</v>
      </c>
      <c r="N81" s="19">
        <f t="shared" si="50"/>
        <v>0</v>
      </c>
      <c r="O81" s="19">
        <f t="shared" si="50"/>
        <v>0</v>
      </c>
      <c r="P81" s="19">
        <f t="shared" si="50"/>
        <v>0</v>
      </c>
      <c r="Q81" s="19">
        <f t="shared" si="50"/>
        <v>0</v>
      </c>
      <c r="R81" s="19">
        <f t="shared" si="50"/>
        <v>0</v>
      </c>
      <c r="S81" s="19">
        <f t="shared" si="50"/>
        <v>0</v>
      </c>
      <c r="T81" s="19">
        <f t="shared" si="50"/>
        <v>0</v>
      </c>
      <c r="U81" s="20">
        <f t="shared" si="50"/>
        <v>0</v>
      </c>
      <c r="V81" s="21">
        <f t="shared" si="50"/>
        <v>0</v>
      </c>
      <c r="W81" s="19">
        <f t="shared" si="50"/>
        <v>0</v>
      </c>
      <c r="X81" s="19">
        <f t="shared" si="50"/>
        <v>0</v>
      </c>
      <c r="Y81" s="19">
        <f t="shared" si="50"/>
        <v>0</v>
      </c>
      <c r="Z81" s="19">
        <f t="shared" si="50"/>
        <v>0</v>
      </c>
      <c r="AA81" s="19">
        <f t="shared" si="50"/>
        <v>0</v>
      </c>
      <c r="AB81" s="19">
        <f t="shared" si="50"/>
        <v>0</v>
      </c>
      <c r="AC81" s="19">
        <f t="shared" si="50"/>
        <v>0</v>
      </c>
      <c r="AD81" s="19">
        <f t="shared" si="50"/>
        <v>0</v>
      </c>
      <c r="AE81" s="19">
        <f t="shared" si="50"/>
        <v>0</v>
      </c>
      <c r="AF81" s="19">
        <f t="shared" si="50"/>
        <v>0</v>
      </c>
      <c r="AG81" s="20">
        <f t="shared" si="50"/>
        <v>100000</v>
      </c>
      <c r="AH81" s="21">
        <f t="shared" si="50"/>
        <v>0</v>
      </c>
      <c r="AI81" s="19">
        <f t="shared" si="50"/>
        <v>0</v>
      </c>
      <c r="AJ81" s="19">
        <f t="shared" si="50"/>
        <v>0</v>
      </c>
      <c r="AK81" s="19">
        <f t="shared" si="50"/>
        <v>0</v>
      </c>
      <c r="AL81" s="19">
        <f t="shared" si="50"/>
        <v>0</v>
      </c>
      <c r="AM81" s="19">
        <f t="shared" si="50"/>
        <v>0</v>
      </c>
      <c r="AN81" s="19">
        <f t="shared" si="50"/>
        <v>0</v>
      </c>
      <c r="AO81" s="19">
        <f t="shared" si="50"/>
        <v>0</v>
      </c>
      <c r="AP81" s="19">
        <f t="shared" si="50"/>
        <v>0</v>
      </c>
      <c r="AQ81" s="19">
        <f t="shared" si="50"/>
        <v>0</v>
      </c>
      <c r="AR81" s="19">
        <f t="shared" si="50"/>
        <v>0</v>
      </c>
      <c r="AS81" s="20">
        <f t="shared" si="50"/>
        <v>100000</v>
      </c>
      <c r="AT81" s="21">
        <f t="shared" si="50"/>
        <v>0</v>
      </c>
      <c r="AU81" s="19">
        <f t="shared" si="50"/>
        <v>0</v>
      </c>
      <c r="AV81" s="19">
        <f t="shared" si="50"/>
        <v>0</v>
      </c>
      <c r="AW81" s="19">
        <f t="shared" si="50"/>
        <v>0</v>
      </c>
      <c r="AX81" s="19">
        <f t="shared" si="50"/>
        <v>0</v>
      </c>
      <c r="AY81" s="19">
        <f t="shared" si="50"/>
        <v>0</v>
      </c>
      <c r="AZ81" s="19">
        <f t="shared" si="50"/>
        <v>0</v>
      </c>
      <c r="BA81" s="19">
        <f t="shared" si="50"/>
        <v>0</v>
      </c>
      <c r="BB81" s="19">
        <f t="shared" si="50"/>
        <v>0</v>
      </c>
      <c r="BC81" s="19">
        <f t="shared" si="50"/>
        <v>0</v>
      </c>
      <c r="BD81" s="19">
        <f t="shared" si="50"/>
        <v>0</v>
      </c>
      <c r="BE81" s="20">
        <f t="shared" si="50"/>
        <v>100000</v>
      </c>
      <c r="BF81" s="21">
        <f t="shared" si="50"/>
        <v>0</v>
      </c>
      <c r="BG81" s="19">
        <f t="shared" si="50"/>
        <v>0</v>
      </c>
      <c r="BH81" s="19">
        <f t="shared" si="50"/>
        <v>0</v>
      </c>
      <c r="BI81" s="19">
        <f t="shared" si="50"/>
        <v>0</v>
      </c>
      <c r="BJ81" s="19">
        <f t="shared" si="50"/>
        <v>0</v>
      </c>
      <c r="BK81" s="19">
        <f t="shared" si="50"/>
        <v>0</v>
      </c>
      <c r="BL81" s="19">
        <f t="shared" si="50"/>
        <v>0</v>
      </c>
      <c r="BM81" s="19">
        <f t="shared" si="50"/>
        <v>0</v>
      </c>
      <c r="BN81" s="19">
        <f t="shared" si="50"/>
        <v>0</v>
      </c>
      <c r="BO81" s="19">
        <f t="shared" si="50"/>
        <v>0</v>
      </c>
      <c r="BP81" s="19">
        <f t="shared" si="50"/>
        <v>0</v>
      </c>
      <c r="BQ81" s="20">
        <f t="shared" si="50"/>
        <v>100000</v>
      </c>
      <c r="BR81" s="21">
        <f t="shared" si="50"/>
        <v>0</v>
      </c>
      <c r="BS81" s="19">
        <f t="shared" si="50"/>
        <v>0</v>
      </c>
      <c r="BT81" s="19">
        <f t="shared" ref="BT81:CC81" si="51">SUM(BT82:BT83)</f>
        <v>0</v>
      </c>
      <c r="BU81" s="19">
        <f t="shared" si="51"/>
        <v>0</v>
      </c>
      <c r="BV81" s="19">
        <f t="shared" si="51"/>
        <v>0</v>
      </c>
      <c r="BW81" s="19">
        <f t="shared" si="51"/>
        <v>0</v>
      </c>
      <c r="BX81" s="19">
        <f t="shared" si="51"/>
        <v>0</v>
      </c>
      <c r="BY81" s="19">
        <f t="shared" si="51"/>
        <v>0</v>
      </c>
      <c r="BZ81" s="19">
        <f t="shared" si="51"/>
        <v>0</v>
      </c>
      <c r="CA81" s="19">
        <f t="shared" si="51"/>
        <v>0</v>
      </c>
      <c r="CB81" s="19">
        <f t="shared" si="51"/>
        <v>0</v>
      </c>
      <c r="CC81" s="20">
        <f t="shared" si="51"/>
        <v>100000</v>
      </c>
    </row>
    <row r="82" spans="1:81">
      <c r="B82" s="57" t="s">
        <v>155</v>
      </c>
      <c r="C82" s="58" t="str">
        <f>"Provisional Sum for repair of Toll System Assets (" &amp; TEXT(F82,"#####,###") &amp;")"</f>
        <v>Provisional Sum for repair of Toll System Assets (500000,)</v>
      </c>
      <c r="D82" s="72" t="s">
        <v>156</v>
      </c>
      <c r="E82" s="72">
        <v>1</v>
      </c>
      <c r="F82" s="230">
        <v>500000</v>
      </c>
      <c r="G82" s="122">
        <f>+E82*F82</f>
        <v>500000</v>
      </c>
      <c r="H82" s="120"/>
      <c r="I82" s="13"/>
      <c r="J82" s="120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3"/>
      <c r="V82" s="14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3">
        <f>$G82/5</f>
        <v>100000</v>
      </c>
      <c r="AH82" s="14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3">
        <f>$G82/5</f>
        <v>100000</v>
      </c>
      <c r="AT82" s="14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3">
        <f>$G82/5</f>
        <v>100000</v>
      </c>
      <c r="BF82" s="14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3">
        <f>$G82/5</f>
        <v>100000</v>
      </c>
      <c r="BR82" s="14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237">
        <f t="shared" ref="CC82:CC83" si="52">G82-SUM(H82:CB82)</f>
        <v>100000</v>
      </c>
    </row>
    <row r="83" spans="1:81">
      <c r="A83" s="141"/>
      <c r="B83" s="61" t="s">
        <v>157</v>
      </c>
      <c r="C83" s="188" t="str">
        <f>"Provision for overhead charges and profit in respect of A-10003-a (" &amp; TEXT(F83,"###%") &amp; ")"</f>
        <v>Provision for overhead charges and profit in respect of A-10003-a (%)</v>
      </c>
      <c r="D83" s="74" t="s">
        <v>158</v>
      </c>
      <c r="E83" s="246">
        <f>+F82</f>
        <v>500000</v>
      </c>
      <c r="F83" s="305"/>
      <c r="G83" s="152">
        <f>+E83*F83</f>
        <v>0</v>
      </c>
      <c r="H83" s="235"/>
      <c r="I83" s="237"/>
      <c r="J83" s="231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32"/>
      <c r="V83" s="248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32">
        <f>$G83/5</f>
        <v>0</v>
      </c>
      <c r="AH83" s="248"/>
      <c r="AI83" s="247"/>
      <c r="AJ83" s="247"/>
      <c r="AK83" s="247"/>
      <c r="AL83" s="247"/>
      <c r="AM83" s="247"/>
      <c r="AN83" s="247"/>
      <c r="AO83" s="247"/>
      <c r="AP83" s="247"/>
      <c r="AQ83" s="247"/>
      <c r="AR83" s="247"/>
      <c r="AS83" s="232">
        <f>$G83/5</f>
        <v>0</v>
      </c>
      <c r="AT83" s="248"/>
      <c r="AU83" s="247"/>
      <c r="AV83" s="247"/>
      <c r="AW83" s="247"/>
      <c r="AX83" s="247"/>
      <c r="AY83" s="247"/>
      <c r="AZ83" s="247"/>
      <c r="BA83" s="247"/>
      <c r="BB83" s="247"/>
      <c r="BC83" s="247"/>
      <c r="BD83" s="247"/>
      <c r="BE83" s="232">
        <f>$G83/5</f>
        <v>0</v>
      </c>
      <c r="BF83" s="248"/>
      <c r="BG83" s="247"/>
      <c r="BH83" s="247"/>
      <c r="BI83" s="247"/>
      <c r="BJ83" s="247"/>
      <c r="BK83" s="247"/>
      <c r="BL83" s="247"/>
      <c r="BM83" s="247"/>
      <c r="BN83" s="247"/>
      <c r="BO83" s="247"/>
      <c r="BP83" s="247"/>
      <c r="BQ83" s="232">
        <f>$G83/5</f>
        <v>0</v>
      </c>
      <c r="BR83" s="248"/>
      <c r="BS83" s="247"/>
      <c r="BT83" s="247"/>
      <c r="BU83" s="247"/>
      <c r="BV83" s="247"/>
      <c r="BW83" s="247"/>
      <c r="BX83" s="247"/>
      <c r="BY83" s="247"/>
      <c r="BZ83" s="247"/>
      <c r="CA83" s="247"/>
      <c r="CB83" s="247"/>
      <c r="CC83" s="237">
        <f t="shared" si="52"/>
        <v>0</v>
      </c>
    </row>
    <row r="84" spans="1:81">
      <c r="B84" s="30"/>
      <c r="C84" s="31"/>
      <c r="D84" s="76"/>
      <c r="E84" s="76"/>
      <c r="F84" s="76"/>
      <c r="G84" s="171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</row>
    <row r="85" spans="1:81">
      <c r="B85" s="53" t="s">
        <v>159</v>
      </c>
      <c r="C85" s="54" t="s">
        <v>160</v>
      </c>
      <c r="D85" s="70"/>
      <c r="E85" s="70"/>
      <c r="F85" s="228"/>
      <c r="G85" s="168">
        <f t="shared" ref="G85:AL85" si="53">+SUM(G86,G116,G150,G166)</f>
        <v>2200000</v>
      </c>
      <c r="H85" s="130">
        <f t="shared" si="53"/>
        <v>0</v>
      </c>
      <c r="I85" s="26">
        <f t="shared" si="53"/>
        <v>0</v>
      </c>
      <c r="J85" s="130">
        <f t="shared" si="53"/>
        <v>0</v>
      </c>
      <c r="K85" s="25">
        <f t="shared" si="53"/>
        <v>0</v>
      </c>
      <c r="L85" s="25">
        <f t="shared" si="53"/>
        <v>0</v>
      </c>
      <c r="M85" s="25">
        <f t="shared" si="53"/>
        <v>0</v>
      </c>
      <c r="N85" s="25">
        <f t="shared" si="53"/>
        <v>0</v>
      </c>
      <c r="O85" s="25">
        <f t="shared" si="53"/>
        <v>0</v>
      </c>
      <c r="P85" s="25">
        <f t="shared" si="53"/>
        <v>0</v>
      </c>
      <c r="Q85" s="25">
        <f t="shared" si="53"/>
        <v>0</v>
      </c>
      <c r="R85" s="25">
        <f t="shared" si="53"/>
        <v>0</v>
      </c>
      <c r="S85" s="25">
        <f t="shared" si="53"/>
        <v>0</v>
      </c>
      <c r="T85" s="25">
        <f t="shared" si="53"/>
        <v>0</v>
      </c>
      <c r="U85" s="26">
        <f t="shared" si="53"/>
        <v>0</v>
      </c>
      <c r="V85" s="27">
        <f t="shared" si="53"/>
        <v>0</v>
      </c>
      <c r="W85" s="25">
        <f t="shared" si="53"/>
        <v>0</v>
      </c>
      <c r="X85" s="25">
        <f t="shared" si="53"/>
        <v>0</v>
      </c>
      <c r="Y85" s="25">
        <f t="shared" si="53"/>
        <v>0</v>
      </c>
      <c r="Z85" s="25">
        <f t="shared" si="53"/>
        <v>0</v>
      </c>
      <c r="AA85" s="25">
        <f t="shared" si="53"/>
        <v>0</v>
      </c>
      <c r="AB85" s="25">
        <f t="shared" si="53"/>
        <v>0</v>
      </c>
      <c r="AC85" s="25">
        <f t="shared" si="53"/>
        <v>0</v>
      </c>
      <c r="AD85" s="25">
        <f t="shared" si="53"/>
        <v>0</v>
      </c>
      <c r="AE85" s="25">
        <f t="shared" si="53"/>
        <v>0</v>
      </c>
      <c r="AF85" s="25">
        <f t="shared" si="53"/>
        <v>0</v>
      </c>
      <c r="AG85" s="26">
        <f t="shared" si="53"/>
        <v>260000</v>
      </c>
      <c r="AH85" s="27">
        <f t="shared" si="53"/>
        <v>0</v>
      </c>
      <c r="AI85" s="25">
        <f t="shared" si="53"/>
        <v>0</v>
      </c>
      <c r="AJ85" s="25">
        <f t="shared" si="53"/>
        <v>0</v>
      </c>
      <c r="AK85" s="25">
        <f t="shared" si="53"/>
        <v>0</v>
      </c>
      <c r="AL85" s="25">
        <f t="shared" si="53"/>
        <v>0</v>
      </c>
      <c r="AM85" s="25">
        <f t="shared" ref="AM85:BR85" si="54">+SUM(AM86,AM116,AM150,AM166)</f>
        <v>0</v>
      </c>
      <c r="AN85" s="25">
        <f t="shared" si="54"/>
        <v>0</v>
      </c>
      <c r="AO85" s="25">
        <f t="shared" si="54"/>
        <v>0</v>
      </c>
      <c r="AP85" s="25">
        <f t="shared" si="54"/>
        <v>0</v>
      </c>
      <c r="AQ85" s="25">
        <f t="shared" si="54"/>
        <v>0</v>
      </c>
      <c r="AR85" s="25">
        <f t="shared" si="54"/>
        <v>0</v>
      </c>
      <c r="AS85" s="26">
        <f t="shared" si="54"/>
        <v>260000</v>
      </c>
      <c r="AT85" s="27">
        <f t="shared" si="54"/>
        <v>0</v>
      </c>
      <c r="AU85" s="25">
        <f t="shared" si="54"/>
        <v>0</v>
      </c>
      <c r="AV85" s="25">
        <f t="shared" si="54"/>
        <v>0</v>
      </c>
      <c r="AW85" s="25">
        <f t="shared" si="54"/>
        <v>0</v>
      </c>
      <c r="AX85" s="25">
        <f t="shared" si="54"/>
        <v>0</v>
      </c>
      <c r="AY85" s="25">
        <f t="shared" si="54"/>
        <v>0</v>
      </c>
      <c r="AZ85" s="25">
        <f t="shared" si="54"/>
        <v>0</v>
      </c>
      <c r="BA85" s="25">
        <f t="shared" si="54"/>
        <v>0</v>
      </c>
      <c r="BB85" s="25">
        <f t="shared" si="54"/>
        <v>0</v>
      </c>
      <c r="BC85" s="25">
        <f t="shared" si="54"/>
        <v>0</v>
      </c>
      <c r="BD85" s="25">
        <f t="shared" si="54"/>
        <v>0</v>
      </c>
      <c r="BE85" s="26">
        <f t="shared" si="54"/>
        <v>460000</v>
      </c>
      <c r="BF85" s="27">
        <f t="shared" si="54"/>
        <v>0</v>
      </c>
      <c r="BG85" s="25">
        <f t="shared" si="54"/>
        <v>0</v>
      </c>
      <c r="BH85" s="25">
        <f t="shared" si="54"/>
        <v>0</v>
      </c>
      <c r="BI85" s="25">
        <f t="shared" si="54"/>
        <v>0</v>
      </c>
      <c r="BJ85" s="25">
        <f t="shared" si="54"/>
        <v>0</v>
      </c>
      <c r="BK85" s="25">
        <f t="shared" si="54"/>
        <v>0</v>
      </c>
      <c r="BL85" s="25">
        <f t="shared" si="54"/>
        <v>0</v>
      </c>
      <c r="BM85" s="25">
        <f t="shared" si="54"/>
        <v>0</v>
      </c>
      <c r="BN85" s="25">
        <f t="shared" si="54"/>
        <v>0</v>
      </c>
      <c r="BO85" s="25">
        <f t="shared" si="54"/>
        <v>0</v>
      </c>
      <c r="BP85" s="25">
        <f t="shared" si="54"/>
        <v>0</v>
      </c>
      <c r="BQ85" s="26">
        <f t="shared" si="54"/>
        <v>710000</v>
      </c>
      <c r="BR85" s="27">
        <f t="shared" si="54"/>
        <v>0</v>
      </c>
      <c r="BS85" s="25">
        <f t="shared" ref="BS85:CC85" si="55">+SUM(BS86,BS116,BS150,BS166)</f>
        <v>0</v>
      </c>
      <c r="BT85" s="25">
        <f t="shared" si="55"/>
        <v>0</v>
      </c>
      <c r="BU85" s="25">
        <f t="shared" si="55"/>
        <v>0</v>
      </c>
      <c r="BV85" s="25">
        <f t="shared" si="55"/>
        <v>0</v>
      </c>
      <c r="BW85" s="25">
        <f t="shared" si="55"/>
        <v>0</v>
      </c>
      <c r="BX85" s="25">
        <f t="shared" si="55"/>
        <v>0</v>
      </c>
      <c r="BY85" s="25">
        <f t="shared" si="55"/>
        <v>0</v>
      </c>
      <c r="BZ85" s="25">
        <f t="shared" si="55"/>
        <v>0</v>
      </c>
      <c r="CA85" s="25">
        <f t="shared" si="55"/>
        <v>0</v>
      </c>
      <c r="CB85" s="25">
        <f t="shared" si="55"/>
        <v>0</v>
      </c>
      <c r="CC85" s="26">
        <f t="shared" si="55"/>
        <v>510000</v>
      </c>
    </row>
    <row r="86" spans="1:81">
      <c r="B86" s="55" t="s">
        <v>161</v>
      </c>
      <c r="C86" s="56" t="s">
        <v>162</v>
      </c>
      <c r="D86" s="71"/>
      <c r="E86" s="71"/>
      <c r="F86" s="229"/>
      <c r="G86" s="169">
        <f>+SUM(G88:G115)</f>
        <v>0</v>
      </c>
      <c r="H86" s="123">
        <f>+SUM(H88:H115)</f>
        <v>0</v>
      </c>
      <c r="I86" s="20">
        <f t="shared" ref="I86:BS86" si="56">+SUM(I88:I115)</f>
        <v>0</v>
      </c>
      <c r="J86" s="123">
        <f t="shared" si="56"/>
        <v>0</v>
      </c>
      <c r="K86" s="19">
        <f t="shared" si="56"/>
        <v>0</v>
      </c>
      <c r="L86" s="19">
        <f t="shared" si="56"/>
        <v>0</v>
      </c>
      <c r="M86" s="19">
        <f t="shared" si="56"/>
        <v>0</v>
      </c>
      <c r="N86" s="19">
        <f t="shared" si="56"/>
        <v>0</v>
      </c>
      <c r="O86" s="19">
        <f t="shared" si="56"/>
        <v>0</v>
      </c>
      <c r="P86" s="19">
        <f t="shared" si="56"/>
        <v>0</v>
      </c>
      <c r="Q86" s="19">
        <f t="shared" si="56"/>
        <v>0</v>
      </c>
      <c r="R86" s="19">
        <f t="shared" si="56"/>
        <v>0</v>
      </c>
      <c r="S86" s="19">
        <f t="shared" si="56"/>
        <v>0</v>
      </c>
      <c r="T86" s="19">
        <f t="shared" si="56"/>
        <v>0</v>
      </c>
      <c r="U86" s="20">
        <f t="shared" si="56"/>
        <v>0</v>
      </c>
      <c r="V86" s="21">
        <f t="shared" si="56"/>
        <v>0</v>
      </c>
      <c r="W86" s="19">
        <f t="shared" si="56"/>
        <v>0</v>
      </c>
      <c r="X86" s="19">
        <f t="shared" si="56"/>
        <v>0</v>
      </c>
      <c r="Y86" s="19">
        <f t="shared" si="56"/>
        <v>0</v>
      </c>
      <c r="Z86" s="19">
        <f t="shared" si="56"/>
        <v>0</v>
      </c>
      <c r="AA86" s="19">
        <f t="shared" si="56"/>
        <v>0</v>
      </c>
      <c r="AB86" s="19">
        <f t="shared" si="56"/>
        <v>0</v>
      </c>
      <c r="AC86" s="19">
        <f t="shared" si="56"/>
        <v>0</v>
      </c>
      <c r="AD86" s="19">
        <f t="shared" si="56"/>
        <v>0</v>
      </c>
      <c r="AE86" s="19">
        <f t="shared" si="56"/>
        <v>0</v>
      </c>
      <c r="AF86" s="19">
        <f t="shared" si="56"/>
        <v>0</v>
      </c>
      <c r="AG86" s="20">
        <f t="shared" si="56"/>
        <v>0</v>
      </c>
      <c r="AH86" s="21">
        <f t="shared" si="56"/>
        <v>0</v>
      </c>
      <c r="AI86" s="19">
        <f t="shared" si="56"/>
        <v>0</v>
      </c>
      <c r="AJ86" s="19">
        <f t="shared" si="56"/>
        <v>0</v>
      </c>
      <c r="AK86" s="19">
        <f t="shared" si="56"/>
        <v>0</v>
      </c>
      <c r="AL86" s="19">
        <f t="shared" si="56"/>
        <v>0</v>
      </c>
      <c r="AM86" s="19">
        <f t="shared" si="56"/>
        <v>0</v>
      </c>
      <c r="AN86" s="19">
        <f t="shared" si="56"/>
        <v>0</v>
      </c>
      <c r="AO86" s="19">
        <f t="shared" si="56"/>
        <v>0</v>
      </c>
      <c r="AP86" s="19">
        <f t="shared" si="56"/>
        <v>0</v>
      </c>
      <c r="AQ86" s="19">
        <f t="shared" si="56"/>
        <v>0</v>
      </c>
      <c r="AR86" s="19">
        <f t="shared" si="56"/>
        <v>0</v>
      </c>
      <c r="AS86" s="20">
        <f t="shared" si="56"/>
        <v>0</v>
      </c>
      <c r="AT86" s="21">
        <f t="shared" si="56"/>
        <v>0</v>
      </c>
      <c r="AU86" s="19">
        <f t="shared" si="56"/>
        <v>0</v>
      </c>
      <c r="AV86" s="19">
        <f t="shared" si="56"/>
        <v>0</v>
      </c>
      <c r="AW86" s="19">
        <f t="shared" si="56"/>
        <v>0</v>
      </c>
      <c r="AX86" s="19">
        <f t="shared" si="56"/>
        <v>0</v>
      </c>
      <c r="AY86" s="19">
        <f t="shared" si="56"/>
        <v>0</v>
      </c>
      <c r="AZ86" s="19">
        <f t="shared" si="56"/>
        <v>0</v>
      </c>
      <c r="BA86" s="19">
        <f t="shared" si="56"/>
        <v>0</v>
      </c>
      <c r="BB86" s="19">
        <f t="shared" si="56"/>
        <v>0</v>
      </c>
      <c r="BC86" s="19">
        <f t="shared" si="56"/>
        <v>0</v>
      </c>
      <c r="BD86" s="19">
        <f t="shared" si="56"/>
        <v>0</v>
      </c>
      <c r="BE86" s="20">
        <f t="shared" si="56"/>
        <v>0</v>
      </c>
      <c r="BF86" s="21">
        <f t="shared" si="56"/>
        <v>0</v>
      </c>
      <c r="BG86" s="19">
        <f t="shared" si="56"/>
        <v>0</v>
      </c>
      <c r="BH86" s="19">
        <f t="shared" si="56"/>
        <v>0</v>
      </c>
      <c r="BI86" s="19">
        <f t="shared" si="56"/>
        <v>0</v>
      </c>
      <c r="BJ86" s="19">
        <f t="shared" si="56"/>
        <v>0</v>
      </c>
      <c r="BK86" s="19">
        <f t="shared" si="56"/>
        <v>0</v>
      </c>
      <c r="BL86" s="19">
        <f t="shared" si="56"/>
        <v>0</v>
      </c>
      <c r="BM86" s="19">
        <f t="shared" si="56"/>
        <v>0</v>
      </c>
      <c r="BN86" s="19">
        <f t="shared" si="56"/>
        <v>0</v>
      </c>
      <c r="BO86" s="19">
        <f t="shared" si="56"/>
        <v>0</v>
      </c>
      <c r="BP86" s="19">
        <f t="shared" si="56"/>
        <v>0</v>
      </c>
      <c r="BQ86" s="20">
        <f t="shared" si="56"/>
        <v>0</v>
      </c>
      <c r="BR86" s="21">
        <f t="shared" si="56"/>
        <v>0</v>
      </c>
      <c r="BS86" s="19">
        <f t="shared" si="56"/>
        <v>0</v>
      </c>
      <c r="BT86" s="19">
        <f t="shared" ref="BT86:CC86" si="57">+SUM(BT88:BT115)</f>
        <v>0</v>
      </c>
      <c r="BU86" s="19">
        <f t="shared" si="57"/>
        <v>0</v>
      </c>
      <c r="BV86" s="19">
        <f t="shared" si="57"/>
        <v>0</v>
      </c>
      <c r="BW86" s="19">
        <f t="shared" si="57"/>
        <v>0</v>
      </c>
      <c r="BX86" s="19">
        <f t="shared" si="57"/>
        <v>0</v>
      </c>
      <c r="BY86" s="19">
        <f t="shared" si="57"/>
        <v>0</v>
      </c>
      <c r="BZ86" s="19">
        <f t="shared" si="57"/>
        <v>0</v>
      </c>
      <c r="CA86" s="19">
        <f t="shared" si="57"/>
        <v>0</v>
      </c>
      <c r="CB86" s="19">
        <f t="shared" si="57"/>
        <v>0</v>
      </c>
      <c r="CC86" s="20">
        <f t="shared" si="57"/>
        <v>0</v>
      </c>
    </row>
    <row r="87" spans="1:81">
      <c r="B87" s="64" t="s">
        <v>163</v>
      </c>
      <c r="C87" s="312" t="s">
        <v>164</v>
      </c>
      <c r="D87" s="74"/>
      <c r="E87" s="72"/>
      <c r="F87" s="230"/>
      <c r="G87" s="122"/>
      <c r="H87" s="120"/>
      <c r="I87" s="13"/>
      <c r="J87" s="235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7"/>
      <c r="V87" s="238"/>
      <c r="W87" s="236"/>
      <c r="X87" s="236"/>
      <c r="Y87" s="236"/>
      <c r="Z87" s="236"/>
      <c r="AA87" s="236"/>
      <c r="AB87" s="236"/>
      <c r="AC87" s="236"/>
      <c r="AD87" s="236"/>
      <c r="AE87" s="236"/>
      <c r="AF87" s="236"/>
      <c r="AG87" s="237"/>
      <c r="AH87" s="238"/>
      <c r="AI87" s="236"/>
      <c r="AJ87" s="236"/>
      <c r="AK87" s="236"/>
      <c r="AL87" s="236"/>
      <c r="AM87" s="236"/>
      <c r="AN87" s="236"/>
      <c r="AO87" s="236"/>
      <c r="AP87" s="236"/>
      <c r="AQ87" s="236"/>
      <c r="AR87" s="236"/>
      <c r="AS87" s="237"/>
      <c r="AT87" s="238"/>
      <c r="AU87" s="236"/>
      <c r="AV87" s="236"/>
      <c r="AW87" s="236"/>
      <c r="AX87" s="236"/>
      <c r="AY87" s="236"/>
      <c r="AZ87" s="236"/>
      <c r="BA87" s="236"/>
      <c r="BB87" s="236"/>
      <c r="BC87" s="236"/>
      <c r="BD87" s="236"/>
      <c r="BE87" s="237"/>
      <c r="BF87" s="238"/>
      <c r="BG87" s="236"/>
      <c r="BH87" s="236"/>
      <c r="BI87" s="236"/>
      <c r="BJ87" s="236"/>
      <c r="BK87" s="236"/>
      <c r="BL87" s="236"/>
      <c r="BM87" s="236"/>
      <c r="BN87" s="236"/>
      <c r="BO87" s="236"/>
      <c r="BP87" s="236"/>
      <c r="BQ87" s="237"/>
      <c r="BR87" s="238"/>
      <c r="BS87" s="236"/>
      <c r="BT87" s="236"/>
      <c r="BU87" s="236"/>
      <c r="BV87" s="236"/>
      <c r="BW87" s="236"/>
      <c r="BX87" s="236"/>
      <c r="BY87" s="236"/>
      <c r="BZ87" s="236"/>
      <c r="CA87" s="236"/>
      <c r="CB87" s="236"/>
      <c r="CC87" s="237"/>
    </row>
    <row r="88" spans="1:81" ht="30">
      <c r="B88" s="57" t="s">
        <v>165</v>
      </c>
      <c r="C88" s="58" t="s">
        <v>166</v>
      </c>
      <c r="D88" s="74" t="s">
        <v>128</v>
      </c>
      <c r="E88" s="72">
        <v>1</v>
      </c>
      <c r="F88" s="303"/>
      <c r="G88" s="122">
        <f>+E88*F88</f>
        <v>0</v>
      </c>
      <c r="H88" s="120"/>
      <c r="I88" s="13"/>
      <c r="J88" s="235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7">
        <f>G88/2.5</f>
        <v>0</v>
      </c>
      <c r="V88" s="238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7">
        <f>G88/2.5</f>
        <v>0</v>
      </c>
      <c r="AH88" s="238"/>
      <c r="AI88" s="236"/>
      <c r="AJ88" s="236"/>
      <c r="AK88" s="236"/>
      <c r="AL88" s="236"/>
      <c r="AM88" s="236">
        <f>G88-SUM(J88:AL88)</f>
        <v>0</v>
      </c>
      <c r="AN88" s="236"/>
      <c r="AO88" s="236"/>
      <c r="AP88" s="236"/>
      <c r="AQ88" s="236"/>
      <c r="AR88" s="236"/>
      <c r="AS88" s="237"/>
      <c r="AT88" s="238"/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  <c r="BE88" s="237"/>
      <c r="BF88" s="238"/>
      <c r="BG88" s="236"/>
      <c r="BH88" s="236"/>
      <c r="BI88" s="236"/>
      <c r="BJ88" s="236"/>
      <c r="BK88" s="236"/>
      <c r="BL88" s="236"/>
      <c r="BM88" s="236"/>
      <c r="BN88" s="236"/>
      <c r="BO88" s="236"/>
      <c r="BP88" s="236"/>
      <c r="BQ88" s="237"/>
      <c r="BR88" s="238"/>
      <c r="BS88" s="236"/>
      <c r="BT88" s="236"/>
      <c r="BU88" s="236"/>
      <c r="BV88" s="236"/>
      <c r="BW88" s="236"/>
      <c r="BX88" s="236"/>
      <c r="BY88" s="236"/>
      <c r="BZ88" s="236"/>
      <c r="CA88" s="236"/>
      <c r="CB88" s="236"/>
      <c r="CC88" s="237">
        <f t="shared" ref="CC88" si="58">G88-SUM(H88:CB88)</f>
        <v>0</v>
      </c>
    </row>
    <row r="89" spans="1:81" ht="30">
      <c r="B89" s="57" t="s">
        <v>167</v>
      </c>
      <c r="C89" s="58" t="s">
        <v>168</v>
      </c>
      <c r="D89" s="72" t="s">
        <v>169</v>
      </c>
      <c r="E89" s="72">
        <v>6</v>
      </c>
      <c r="F89" s="230"/>
      <c r="G89" s="122">
        <f>+SUM(H89:CC89)</f>
        <v>0</v>
      </c>
      <c r="H89" s="299"/>
      <c r="I89" s="300"/>
      <c r="J89" s="235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7"/>
      <c r="V89" s="238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7"/>
      <c r="AH89" s="238"/>
      <c r="AI89" s="236"/>
      <c r="AJ89" s="236"/>
      <c r="AK89" s="236"/>
      <c r="AL89" s="236"/>
      <c r="AM89" s="236"/>
      <c r="AN89" s="236"/>
      <c r="AO89" s="236"/>
      <c r="AP89" s="236"/>
      <c r="AQ89" s="236"/>
      <c r="AR89" s="236"/>
      <c r="AS89" s="237"/>
      <c r="AT89" s="238"/>
      <c r="AU89" s="236"/>
      <c r="AV89" s="236"/>
      <c r="AW89" s="236"/>
      <c r="AX89" s="236"/>
      <c r="AY89" s="236"/>
      <c r="AZ89" s="236"/>
      <c r="BA89" s="236"/>
      <c r="BB89" s="236"/>
      <c r="BC89" s="236"/>
      <c r="BD89" s="236"/>
      <c r="BE89" s="237"/>
      <c r="BF89" s="238"/>
      <c r="BG89" s="236"/>
      <c r="BH89" s="236"/>
      <c r="BI89" s="236"/>
      <c r="BJ89" s="236"/>
      <c r="BK89" s="236"/>
      <c r="BL89" s="236"/>
      <c r="BM89" s="236"/>
      <c r="BN89" s="236"/>
      <c r="BO89" s="236"/>
      <c r="BP89" s="236"/>
      <c r="BQ89" s="237"/>
      <c r="BR89" s="238"/>
      <c r="BS89" s="236"/>
      <c r="BT89" s="236"/>
      <c r="BU89" s="236"/>
      <c r="BV89" s="236"/>
      <c r="BW89" s="236"/>
      <c r="BX89" s="236"/>
      <c r="BY89" s="236"/>
      <c r="BZ89" s="236"/>
      <c r="CA89" s="236"/>
      <c r="CB89" s="236"/>
      <c r="CC89" s="237"/>
    </row>
    <row r="90" spans="1:81" ht="30">
      <c r="B90" s="57" t="s">
        <v>170</v>
      </c>
      <c r="C90" s="58" t="s">
        <v>171</v>
      </c>
      <c r="D90" s="72" t="s">
        <v>53</v>
      </c>
      <c r="E90" s="72">
        <v>36</v>
      </c>
      <c r="F90" s="230"/>
      <c r="G90" s="122">
        <f>+SUM(H90:CC90)</f>
        <v>0</v>
      </c>
      <c r="H90" s="120"/>
      <c r="I90" s="13"/>
      <c r="J90" s="299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1"/>
      <c r="V90" s="302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1"/>
      <c r="AH90" s="302"/>
      <c r="AI90" s="300"/>
      <c r="AJ90" s="300"/>
      <c r="AK90" s="300"/>
      <c r="AL90" s="300"/>
      <c r="AM90" s="300"/>
      <c r="AN90" s="300"/>
      <c r="AO90" s="300"/>
      <c r="AP90" s="300"/>
      <c r="AQ90" s="300"/>
      <c r="AR90" s="300"/>
      <c r="AS90" s="301"/>
      <c r="AT90" s="238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7"/>
      <c r="BF90" s="238"/>
      <c r="BG90" s="236"/>
      <c r="BH90" s="236"/>
      <c r="BI90" s="236"/>
      <c r="BJ90" s="236"/>
      <c r="BK90" s="236"/>
      <c r="BL90" s="236"/>
      <c r="BM90" s="236"/>
      <c r="BN90" s="236"/>
      <c r="BO90" s="236"/>
      <c r="BP90" s="236"/>
      <c r="BQ90" s="237"/>
      <c r="BR90" s="238"/>
      <c r="BS90" s="236"/>
      <c r="BT90" s="236"/>
      <c r="BU90" s="236"/>
      <c r="BV90" s="236"/>
      <c r="BW90" s="236"/>
      <c r="BX90" s="236"/>
      <c r="BY90" s="236"/>
      <c r="BZ90" s="236"/>
      <c r="CA90" s="236"/>
      <c r="CB90" s="236"/>
      <c r="CC90" s="237"/>
    </row>
    <row r="91" spans="1:81" ht="30">
      <c r="B91" s="57" t="s">
        <v>172</v>
      </c>
      <c r="C91" s="58" t="s">
        <v>173</v>
      </c>
      <c r="D91" s="72" t="s">
        <v>53</v>
      </c>
      <c r="E91" s="72">
        <v>6</v>
      </c>
      <c r="F91" s="230"/>
      <c r="G91" s="122">
        <f>+SUM(H91:CC91)</f>
        <v>0</v>
      </c>
      <c r="H91" s="120"/>
      <c r="I91" s="13"/>
      <c r="J91" s="235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7"/>
      <c r="V91" s="238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7"/>
      <c r="AH91" s="238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7"/>
      <c r="AT91" s="238"/>
      <c r="AU91" s="236"/>
      <c r="AV91" s="236"/>
      <c r="AW91" s="236"/>
      <c r="AX91" s="236"/>
      <c r="AY91" s="236"/>
      <c r="AZ91" s="236"/>
      <c r="BA91" s="236"/>
      <c r="BB91" s="300"/>
      <c r="BC91" s="300"/>
      <c r="BD91" s="300"/>
      <c r="BE91" s="301"/>
      <c r="BF91" s="302"/>
      <c r="BG91" s="300"/>
      <c r="BH91" s="236"/>
      <c r="BI91" s="236"/>
      <c r="BJ91" s="236"/>
      <c r="BK91" s="236"/>
      <c r="BL91" s="236"/>
      <c r="BM91" s="236"/>
      <c r="BN91" s="236"/>
      <c r="BO91" s="236"/>
      <c r="BP91" s="236"/>
      <c r="BQ91" s="237"/>
      <c r="BR91" s="238"/>
      <c r="BS91" s="236"/>
      <c r="BT91" s="236"/>
      <c r="BU91" s="236"/>
      <c r="BV91" s="236"/>
      <c r="BW91" s="236"/>
      <c r="BX91" s="236"/>
      <c r="BY91" s="236"/>
      <c r="BZ91" s="236"/>
      <c r="CA91" s="236"/>
      <c r="CB91" s="236"/>
      <c r="CC91" s="237"/>
    </row>
    <row r="92" spans="1:81" ht="30">
      <c r="B92" s="57" t="s">
        <v>174</v>
      </c>
      <c r="C92" s="58" t="s">
        <v>175</v>
      </c>
      <c r="D92" s="72" t="s">
        <v>53</v>
      </c>
      <c r="E92" s="72">
        <v>8</v>
      </c>
      <c r="F92" s="230"/>
      <c r="G92" s="122">
        <f>+SUM(H92:CC92)</f>
        <v>0</v>
      </c>
      <c r="H92" s="120"/>
      <c r="I92" s="13"/>
      <c r="J92" s="235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7"/>
      <c r="V92" s="238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7"/>
      <c r="AH92" s="238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7"/>
      <c r="AT92" s="238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7"/>
      <c r="BF92" s="238"/>
      <c r="BG92" s="236"/>
      <c r="BH92" s="236"/>
      <c r="BI92" s="236"/>
      <c r="BJ92" s="236"/>
      <c r="BK92" s="300"/>
      <c r="BL92" s="300"/>
      <c r="BM92" s="300"/>
      <c r="BN92" s="300"/>
      <c r="BO92" s="300"/>
      <c r="BP92" s="300"/>
      <c r="BQ92" s="301"/>
      <c r="BR92" s="302"/>
      <c r="BS92" s="236"/>
      <c r="BT92" s="236"/>
      <c r="BU92" s="236"/>
      <c r="BV92" s="236"/>
      <c r="BW92" s="236"/>
      <c r="BX92" s="236"/>
      <c r="BY92" s="236"/>
      <c r="BZ92" s="236"/>
      <c r="CA92" s="236"/>
      <c r="CB92" s="236"/>
      <c r="CC92" s="237"/>
    </row>
    <row r="93" spans="1:81">
      <c r="B93" s="64" t="s">
        <v>176</v>
      </c>
      <c r="C93" s="312" t="s">
        <v>177</v>
      </c>
      <c r="D93" s="72"/>
      <c r="E93" s="72"/>
      <c r="F93" s="230"/>
      <c r="G93" s="122"/>
      <c r="H93" s="120"/>
      <c r="I93" s="13"/>
      <c r="J93" s="235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7"/>
      <c r="V93" s="238"/>
      <c r="W93" s="236"/>
      <c r="X93" s="236"/>
      <c r="Y93" s="236"/>
      <c r="Z93" s="236"/>
      <c r="AA93" s="236"/>
      <c r="AB93" s="236"/>
      <c r="AC93" s="236"/>
      <c r="AD93" s="236"/>
      <c r="AE93" s="236"/>
      <c r="AF93" s="236"/>
      <c r="AG93" s="237"/>
      <c r="AH93" s="238"/>
      <c r="AI93" s="236"/>
      <c r="AJ93" s="236"/>
      <c r="AK93" s="236"/>
      <c r="AL93" s="236"/>
      <c r="AM93" s="236"/>
      <c r="AN93" s="236"/>
      <c r="AO93" s="236"/>
      <c r="AP93" s="236"/>
      <c r="AQ93" s="236"/>
      <c r="AR93" s="236"/>
      <c r="AS93" s="237"/>
      <c r="AT93" s="238"/>
      <c r="AU93" s="236"/>
      <c r="AV93" s="236"/>
      <c r="AW93" s="236"/>
      <c r="AX93" s="236"/>
      <c r="AY93" s="236"/>
      <c r="AZ93" s="236"/>
      <c r="BA93" s="236"/>
      <c r="BB93" s="236"/>
      <c r="BC93" s="236"/>
      <c r="BD93" s="236"/>
      <c r="BE93" s="237"/>
      <c r="BF93" s="238"/>
      <c r="BG93" s="236"/>
      <c r="BH93" s="236"/>
      <c r="BI93" s="236"/>
      <c r="BJ93" s="236"/>
      <c r="BK93" s="236"/>
      <c r="BL93" s="236"/>
      <c r="BM93" s="236"/>
      <c r="BN93" s="236"/>
      <c r="BO93" s="236"/>
      <c r="BP93" s="236"/>
      <c r="BQ93" s="237"/>
      <c r="BR93" s="238"/>
      <c r="BS93" s="236"/>
      <c r="BT93" s="236"/>
      <c r="BU93" s="236"/>
      <c r="BV93" s="236"/>
      <c r="BW93" s="236"/>
      <c r="BX93" s="236"/>
      <c r="BY93" s="236"/>
      <c r="BZ93" s="236"/>
      <c r="CA93" s="236"/>
      <c r="CB93" s="236"/>
      <c r="CC93" s="237"/>
    </row>
    <row r="94" spans="1:81">
      <c r="A94" s="141" t="s">
        <v>395</v>
      </c>
      <c r="B94" s="57" t="s">
        <v>178</v>
      </c>
      <c r="C94" s="58" t="str">
        <f>"Allowance for person- hours for variations -Project Manager ("&amp;E94&amp;" hours)"</f>
        <v>Allowance for person- hours for variations -Project Manager (100 hours)</v>
      </c>
      <c r="D94" s="72" t="s">
        <v>396</v>
      </c>
      <c r="E94" s="72">
        <v>100</v>
      </c>
      <c r="F94" s="303"/>
      <c r="G94" s="122">
        <f t="shared" ref="G94:G103" si="59">+E94*F94</f>
        <v>0</v>
      </c>
      <c r="H94" s="120"/>
      <c r="I94" s="13"/>
      <c r="J94" s="235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7">
        <f t="shared" ref="U94:U103" si="60">G94/6</f>
        <v>0</v>
      </c>
      <c r="V94" s="238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7">
        <f t="shared" ref="AG94:AG103" si="61">G94/6</f>
        <v>0</v>
      </c>
      <c r="AH94" s="238"/>
      <c r="AI94" s="236"/>
      <c r="AJ94" s="236"/>
      <c r="AK94" s="236"/>
      <c r="AL94" s="236"/>
      <c r="AM94" s="236"/>
      <c r="AN94" s="236"/>
      <c r="AO94" s="236"/>
      <c r="AP94" s="236"/>
      <c r="AQ94" s="236"/>
      <c r="AR94" s="236"/>
      <c r="AS94" s="237">
        <f t="shared" ref="AS94:AS103" si="62">G94/6</f>
        <v>0</v>
      </c>
      <c r="AT94" s="238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  <c r="BE94" s="237">
        <f t="shared" ref="BE94:BE103" si="63">G94/6</f>
        <v>0</v>
      </c>
      <c r="BF94" s="238"/>
      <c r="BG94" s="236"/>
      <c r="BH94" s="236"/>
      <c r="BI94" s="236"/>
      <c r="BJ94" s="236"/>
      <c r="BK94" s="236"/>
      <c r="BL94" s="236"/>
      <c r="BM94" s="236"/>
      <c r="BN94" s="236"/>
      <c r="BO94" s="236"/>
      <c r="BP94" s="236"/>
      <c r="BQ94" s="237">
        <f t="shared" ref="BQ94:BQ103" si="64">G94/6</f>
        <v>0</v>
      </c>
      <c r="BR94" s="238"/>
      <c r="BS94" s="236"/>
      <c r="BT94" s="236"/>
      <c r="BU94" s="236"/>
      <c r="BV94" s="236"/>
      <c r="BW94" s="236"/>
      <c r="BX94" s="236"/>
      <c r="BY94" s="236"/>
      <c r="BZ94" s="236"/>
      <c r="CA94" s="236"/>
      <c r="CB94" s="236"/>
      <c r="CC94" s="237">
        <f t="shared" ref="CC94:CC157" si="65">G94-SUM(H94:CB94)</f>
        <v>0</v>
      </c>
    </row>
    <row r="95" spans="1:81">
      <c r="A95" s="141" t="s">
        <v>395</v>
      </c>
      <c r="B95" s="57" t="s">
        <v>180</v>
      </c>
      <c r="C95" s="58" t="str">
        <f>"Allowance for person- hours for variations -Senior Hardware and/or Software Engineer ("&amp;E95&amp;" hours)"</f>
        <v>Allowance for person- hours for variations -Senior Hardware and/or Software Engineer (100 hours)</v>
      </c>
      <c r="D95" s="72" t="s">
        <v>396</v>
      </c>
      <c r="E95" s="72">
        <v>100</v>
      </c>
      <c r="F95" s="303"/>
      <c r="G95" s="122">
        <f t="shared" si="59"/>
        <v>0</v>
      </c>
      <c r="H95" s="120"/>
      <c r="I95" s="13"/>
      <c r="J95" s="235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7">
        <f t="shared" si="60"/>
        <v>0</v>
      </c>
      <c r="V95" s="238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7">
        <f t="shared" si="61"/>
        <v>0</v>
      </c>
      <c r="AH95" s="238"/>
      <c r="AI95" s="236"/>
      <c r="AJ95" s="236"/>
      <c r="AK95" s="236"/>
      <c r="AL95" s="236"/>
      <c r="AM95" s="236"/>
      <c r="AN95" s="236"/>
      <c r="AO95" s="236"/>
      <c r="AP95" s="236"/>
      <c r="AQ95" s="236"/>
      <c r="AR95" s="236"/>
      <c r="AS95" s="237">
        <f t="shared" si="62"/>
        <v>0</v>
      </c>
      <c r="AT95" s="238"/>
      <c r="AU95" s="236"/>
      <c r="AV95" s="236"/>
      <c r="AW95" s="236"/>
      <c r="AX95" s="236"/>
      <c r="AY95" s="236"/>
      <c r="AZ95" s="236"/>
      <c r="BA95" s="236"/>
      <c r="BB95" s="236"/>
      <c r="BC95" s="236"/>
      <c r="BD95" s="236"/>
      <c r="BE95" s="237">
        <f t="shared" si="63"/>
        <v>0</v>
      </c>
      <c r="BF95" s="238"/>
      <c r="BG95" s="236"/>
      <c r="BH95" s="236"/>
      <c r="BI95" s="236"/>
      <c r="BJ95" s="236"/>
      <c r="BK95" s="236"/>
      <c r="BL95" s="236"/>
      <c r="BM95" s="236"/>
      <c r="BN95" s="236"/>
      <c r="BO95" s="236"/>
      <c r="BP95" s="236"/>
      <c r="BQ95" s="237">
        <f t="shared" si="64"/>
        <v>0</v>
      </c>
      <c r="BR95" s="238"/>
      <c r="BS95" s="236"/>
      <c r="BT95" s="236"/>
      <c r="BU95" s="236"/>
      <c r="BV95" s="236"/>
      <c r="BW95" s="236"/>
      <c r="BX95" s="236"/>
      <c r="BY95" s="236"/>
      <c r="BZ95" s="236"/>
      <c r="CA95" s="236"/>
      <c r="CB95" s="236"/>
      <c r="CC95" s="237">
        <f t="shared" si="65"/>
        <v>0</v>
      </c>
    </row>
    <row r="96" spans="1:81">
      <c r="A96" s="141" t="s">
        <v>395</v>
      </c>
      <c r="B96" s="57" t="s">
        <v>181</v>
      </c>
      <c r="C96" s="58" t="str">
        <f>"Allowance for person- hours for variations -Junior Hardware and/or Software Engineer ("&amp;E96&amp;" hours)"</f>
        <v>Allowance for person- hours for variations -Junior Hardware and/or Software Engineer (100 hours)</v>
      </c>
      <c r="D96" s="72" t="s">
        <v>396</v>
      </c>
      <c r="E96" s="72">
        <v>100</v>
      </c>
      <c r="F96" s="303"/>
      <c r="G96" s="122">
        <f t="shared" si="59"/>
        <v>0</v>
      </c>
      <c r="H96" s="120"/>
      <c r="I96" s="13"/>
      <c r="J96" s="235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7">
        <f t="shared" si="60"/>
        <v>0</v>
      </c>
      <c r="V96" s="238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7">
        <f t="shared" si="61"/>
        <v>0</v>
      </c>
      <c r="AH96" s="238"/>
      <c r="AI96" s="236"/>
      <c r="AJ96" s="236"/>
      <c r="AK96" s="236"/>
      <c r="AL96" s="236"/>
      <c r="AM96" s="236"/>
      <c r="AN96" s="236"/>
      <c r="AO96" s="236"/>
      <c r="AP96" s="236"/>
      <c r="AQ96" s="236"/>
      <c r="AR96" s="236"/>
      <c r="AS96" s="237">
        <f t="shared" si="62"/>
        <v>0</v>
      </c>
      <c r="AT96" s="238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7">
        <f t="shared" si="63"/>
        <v>0</v>
      </c>
      <c r="BF96" s="238"/>
      <c r="BG96" s="236"/>
      <c r="BH96" s="236"/>
      <c r="BI96" s="236"/>
      <c r="BJ96" s="236"/>
      <c r="BK96" s="236"/>
      <c r="BL96" s="236"/>
      <c r="BM96" s="236"/>
      <c r="BN96" s="236"/>
      <c r="BO96" s="236"/>
      <c r="BP96" s="236"/>
      <c r="BQ96" s="237">
        <f t="shared" si="64"/>
        <v>0</v>
      </c>
      <c r="BR96" s="238"/>
      <c r="BS96" s="236"/>
      <c r="BT96" s="236"/>
      <c r="BU96" s="236"/>
      <c r="BV96" s="236"/>
      <c r="BW96" s="236"/>
      <c r="BX96" s="236"/>
      <c r="BY96" s="236"/>
      <c r="BZ96" s="236"/>
      <c r="CA96" s="236"/>
      <c r="CB96" s="236"/>
      <c r="CC96" s="237">
        <f t="shared" si="65"/>
        <v>0</v>
      </c>
    </row>
    <row r="97" spans="1:81">
      <c r="A97" s="141" t="s">
        <v>395</v>
      </c>
      <c r="B97" s="57" t="s">
        <v>182</v>
      </c>
      <c r="C97" s="58" t="str">
        <f>"Allowance for person- hours for variations -Installation and/or Training Manager ("&amp;E97&amp;" hours)"</f>
        <v>Allowance for person- hours for variations -Installation and/or Training Manager (100 hours)</v>
      </c>
      <c r="D97" s="72" t="s">
        <v>396</v>
      </c>
      <c r="E97" s="72">
        <v>100</v>
      </c>
      <c r="F97" s="303"/>
      <c r="G97" s="122">
        <f t="shared" si="59"/>
        <v>0</v>
      </c>
      <c r="H97" s="120"/>
      <c r="I97" s="13"/>
      <c r="J97" s="235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7">
        <f t="shared" si="60"/>
        <v>0</v>
      </c>
      <c r="V97" s="238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7">
        <f t="shared" si="61"/>
        <v>0</v>
      </c>
      <c r="AH97" s="238"/>
      <c r="AI97" s="236"/>
      <c r="AJ97" s="236"/>
      <c r="AK97" s="236"/>
      <c r="AL97" s="236"/>
      <c r="AM97" s="236"/>
      <c r="AN97" s="236"/>
      <c r="AO97" s="236"/>
      <c r="AP97" s="236"/>
      <c r="AQ97" s="236"/>
      <c r="AR97" s="236"/>
      <c r="AS97" s="237">
        <f t="shared" si="62"/>
        <v>0</v>
      </c>
      <c r="AT97" s="238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7">
        <f t="shared" si="63"/>
        <v>0</v>
      </c>
      <c r="BF97" s="238"/>
      <c r="BG97" s="236"/>
      <c r="BH97" s="236"/>
      <c r="BI97" s="236"/>
      <c r="BJ97" s="236"/>
      <c r="BK97" s="236"/>
      <c r="BL97" s="236"/>
      <c r="BM97" s="236"/>
      <c r="BN97" s="236"/>
      <c r="BO97" s="236"/>
      <c r="BP97" s="236"/>
      <c r="BQ97" s="237">
        <f t="shared" si="64"/>
        <v>0</v>
      </c>
      <c r="BR97" s="238"/>
      <c r="BS97" s="236"/>
      <c r="BT97" s="236"/>
      <c r="BU97" s="236"/>
      <c r="BV97" s="236"/>
      <c r="BW97" s="236"/>
      <c r="BX97" s="236"/>
      <c r="BY97" s="236"/>
      <c r="BZ97" s="236"/>
      <c r="CA97" s="236"/>
      <c r="CB97" s="236"/>
      <c r="CC97" s="237">
        <f t="shared" si="65"/>
        <v>0</v>
      </c>
    </row>
    <row r="98" spans="1:81">
      <c r="A98" s="141" t="s">
        <v>395</v>
      </c>
      <c r="B98" s="57" t="s">
        <v>183</v>
      </c>
      <c r="C98" s="58" t="str">
        <f>"Allowance for person- hours for variations -Installer ("&amp;E98&amp;" hours)"</f>
        <v>Allowance for person- hours for variations -Installer (100 hours)</v>
      </c>
      <c r="D98" s="72" t="s">
        <v>396</v>
      </c>
      <c r="E98" s="72">
        <v>100</v>
      </c>
      <c r="F98" s="303"/>
      <c r="G98" s="122">
        <f t="shared" si="59"/>
        <v>0</v>
      </c>
      <c r="H98" s="120"/>
      <c r="I98" s="13"/>
      <c r="J98" s="235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7">
        <f t="shared" si="60"/>
        <v>0</v>
      </c>
      <c r="V98" s="238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7">
        <f t="shared" si="61"/>
        <v>0</v>
      </c>
      <c r="AH98" s="238"/>
      <c r="AI98" s="236"/>
      <c r="AJ98" s="236"/>
      <c r="AK98" s="236"/>
      <c r="AL98" s="236"/>
      <c r="AM98" s="236"/>
      <c r="AN98" s="236"/>
      <c r="AO98" s="236"/>
      <c r="AP98" s="236"/>
      <c r="AQ98" s="236"/>
      <c r="AR98" s="236"/>
      <c r="AS98" s="237">
        <f t="shared" si="62"/>
        <v>0</v>
      </c>
      <c r="AT98" s="238"/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  <c r="BE98" s="237">
        <f t="shared" si="63"/>
        <v>0</v>
      </c>
      <c r="BF98" s="238"/>
      <c r="BG98" s="236"/>
      <c r="BH98" s="236"/>
      <c r="BI98" s="236"/>
      <c r="BJ98" s="236"/>
      <c r="BK98" s="236"/>
      <c r="BL98" s="236"/>
      <c r="BM98" s="236"/>
      <c r="BN98" s="236"/>
      <c r="BO98" s="236"/>
      <c r="BP98" s="236"/>
      <c r="BQ98" s="237">
        <f t="shared" si="64"/>
        <v>0</v>
      </c>
      <c r="BR98" s="238"/>
      <c r="BS98" s="236"/>
      <c r="BT98" s="236"/>
      <c r="BU98" s="236"/>
      <c r="BV98" s="236"/>
      <c r="BW98" s="236"/>
      <c r="BX98" s="236"/>
      <c r="BY98" s="236"/>
      <c r="BZ98" s="236"/>
      <c r="CA98" s="236"/>
      <c r="CB98" s="236"/>
      <c r="CC98" s="237">
        <f t="shared" si="65"/>
        <v>0</v>
      </c>
    </row>
    <row r="99" spans="1:81">
      <c r="A99" s="141" t="s">
        <v>395</v>
      </c>
      <c r="B99" s="57" t="s">
        <v>184</v>
      </c>
      <c r="C99" s="58" t="str">
        <f>"Allowance for person- hours for variations -Labourer ("&amp;E99&amp;" hours)"</f>
        <v>Allowance for person- hours for variations -Labourer (100 hours)</v>
      </c>
      <c r="D99" s="72" t="s">
        <v>396</v>
      </c>
      <c r="E99" s="72">
        <v>100</v>
      </c>
      <c r="F99" s="303"/>
      <c r="G99" s="122">
        <f t="shared" si="59"/>
        <v>0</v>
      </c>
      <c r="H99" s="120"/>
      <c r="I99" s="13"/>
      <c r="J99" s="235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7">
        <f t="shared" si="60"/>
        <v>0</v>
      </c>
      <c r="V99" s="238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7">
        <f t="shared" si="61"/>
        <v>0</v>
      </c>
      <c r="AH99" s="238"/>
      <c r="AI99" s="236"/>
      <c r="AJ99" s="236"/>
      <c r="AK99" s="236"/>
      <c r="AL99" s="236"/>
      <c r="AM99" s="236"/>
      <c r="AN99" s="236"/>
      <c r="AO99" s="236"/>
      <c r="AP99" s="236"/>
      <c r="AQ99" s="236"/>
      <c r="AR99" s="236"/>
      <c r="AS99" s="237">
        <f t="shared" si="62"/>
        <v>0</v>
      </c>
      <c r="AT99" s="238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  <c r="BE99" s="237">
        <f t="shared" si="63"/>
        <v>0</v>
      </c>
      <c r="BF99" s="238"/>
      <c r="BG99" s="236"/>
      <c r="BH99" s="236"/>
      <c r="BI99" s="236"/>
      <c r="BJ99" s="236"/>
      <c r="BK99" s="236"/>
      <c r="BL99" s="236"/>
      <c r="BM99" s="236"/>
      <c r="BN99" s="236"/>
      <c r="BO99" s="236"/>
      <c r="BP99" s="236"/>
      <c r="BQ99" s="237">
        <f t="shared" si="64"/>
        <v>0</v>
      </c>
      <c r="BR99" s="238"/>
      <c r="BS99" s="236"/>
      <c r="BT99" s="236"/>
      <c r="BU99" s="236"/>
      <c r="BV99" s="236"/>
      <c r="BW99" s="236"/>
      <c r="BX99" s="236"/>
      <c r="BY99" s="236"/>
      <c r="BZ99" s="236"/>
      <c r="CA99" s="236"/>
      <c r="CB99" s="236"/>
      <c r="CC99" s="237">
        <f t="shared" si="65"/>
        <v>0</v>
      </c>
    </row>
    <row r="100" spans="1:81">
      <c r="A100" s="141" t="s">
        <v>395</v>
      </c>
      <c r="B100" s="57" t="s">
        <v>185</v>
      </c>
      <c r="C100" s="58" t="str">
        <f>"Allowance for person- hours for variations -Maintenance Technician ("&amp;E100&amp;" hours)"</f>
        <v>Allowance for person- hours for variations -Maintenance Technician (100 hours)</v>
      </c>
      <c r="D100" s="72" t="s">
        <v>396</v>
      </c>
      <c r="E100" s="72">
        <v>100</v>
      </c>
      <c r="F100" s="303"/>
      <c r="G100" s="122">
        <f t="shared" si="59"/>
        <v>0</v>
      </c>
      <c r="H100" s="120"/>
      <c r="I100" s="13"/>
      <c r="J100" s="235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7">
        <f t="shared" si="60"/>
        <v>0</v>
      </c>
      <c r="V100" s="238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7">
        <f t="shared" si="61"/>
        <v>0</v>
      </c>
      <c r="AH100" s="238"/>
      <c r="AI100" s="236"/>
      <c r="AJ100" s="236"/>
      <c r="AK100" s="236"/>
      <c r="AL100" s="236"/>
      <c r="AM100" s="236"/>
      <c r="AN100" s="236"/>
      <c r="AO100" s="236"/>
      <c r="AP100" s="236"/>
      <c r="AQ100" s="236"/>
      <c r="AR100" s="236"/>
      <c r="AS100" s="237">
        <f t="shared" si="62"/>
        <v>0</v>
      </c>
      <c r="AT100" s="238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  <c r="BE100" s="237">
        <f t="shared" si="63"/>
        <v>0</v>
      </c>
      <c r="BF100" s="238"/>
      <c r="BG100" s="236"/>
      <c r="BH100" s="236"/>
      <c r="BI100" s="236"/>
      <c r="BJ100" s="236"/>
      <c r="BK100" s="236"/>
      <c r="BL100" s="236"/>
      <c r="BM100" s="236"/>
      <c r="BN100" s="236"/>
      <c r="BO100" s="236"/>
      <c r="BP100" s="236"/>
      <c r="BQ100" s="237">
        <f t="shared" si="64"/>
        <v>0</v>
      </c>
      <c r="BR100" s="238"/>
      <c r="BS100" s="236"/>
      <c r="BT100" s="236"/>
      <c r="BU100" s="236"/>
      <c r="BV100" s="236"/>
      <c r="BW100" s="236"/>
      <c r="BX100" s="236"/>
      <c r="BY100" s="236"/>
      <c r="BZ100" s="236"/>
      <c r="CA100" s="236"/>
      <c r="CB100" s="236"/>
      <c r="CC100" s="237">
        <f t="shared" si="65"/>
        <v>0</v>
      </c>
    </row>
    <row r="101" spans="1:81">
      <c r="A101" s="141" t="s">
        <v>395</v>
      </c>
      <c r="B101" s="57" t="s">
        <v>186</v>
      </c>
      <c r="C101" s="58" t="str">
        <f>"Allowance for person- hours for variations -Trainer ("&amp;E101&amp;" hours)"</f>
        <v>Allowance for person- hours for variations -Trainer (100 hours)</v>
      </c>
      <c r="D101" s="72" t="s">
        <v>396</v>
      </c>
      <c r="E101" s="72">
        <v>100</v>
      </c>
      <c r="F101" s="303"/>
      <c r="G101" s="122">
        <f t="shared" si="59"/>
        <v>0</v>
      </c>
      <c r="H101" s="120"/>
      <c r="I101" s="13"/>
      <c r="J101" s="235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7">
        <f t="shared" si="60"/>
        <v>0</v>
      </c>
      <c r="V101" s="238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7">
        <f t="shared" si="61"/>
        <v>0</v>
      </c>
      <c r="AH101" s="238"/>
      <c r="AI101" s="236"/>
      <c r="AJ101" s="236"/>
      <c r="AK101" s="236"/>
      <c r="AL101" s="236"/>
      <c r="AM101" s="236"/>
      <c r="AN101" s="236"/>
      <c r="AO101" s="236"/>
      <c r="AP101" s="236"/>
      <c r="AQ101" s="236"/>
      <c r="AR101" s="236"/>
      <c r="AS101" s="237">
        <f t="shared" si="62"/>
        <v>0</v>
      </c>
      <c r="AT101" s="238"/>
      <c r="AU101" s="236"/>
      <c r="AV101" s="236"/>
      <c r="AW101" s="236"/>
      <c r="AX101" s="236"/>
      <c r="AY101" s="236"/>
      <c r="AZ101" s="236"/>
      <c r="BA101" s="236"/>
      <c r="BB101" s="236"/>
      <c r="BC101" s="236"/>
      <c r="BD101" s="236"/>
      <c r="BE101" s="237">
        <f t="shared" si="63"/>
        <v>0</v>
      </c>
      <c r="BF101" s="238"/>
      <c r="BG101" s="236"/>
      <c r="BH101" s="236"/>
      <c r="BI101" s="236"/>
      <c r="BJ101" s="236"/>
      <c r="BK101" s="236"/>
      <c r="BL101" s="236"/>
      <c r="BM101" s="236"/>
      <c r="BN101" s="236"/>
      <c r="BO101" s="236"/>
      <c r="BP101" s="236"/>
      <c r="BQ101" s="237">
        <f t="shared" si="64"/>
        <v>0</v>
      </c>
      <c r="BR101" s="238"/>
      <c r="BS101" s="236"/>
      <c r="BT101" s="236"/>
      <c r="BU101" s="236"/>
      <c r="BV101" s="236"/>
      <c r="BW101" s="236"/>
      <c r="BX101" s="236"/>
      <c r="BY101" s="236"/>
      <c r="BZ101" s="236"/>
      <c r="CA101" s="236"/>
      <c r="CB101" s="236"/>
      <c r="CC101" s="237">
        <f t="shared" si="65"/>
        <v>0</v>
      </c>
    </row>
    <row r="102" spans="1:81">
      <c r="A102" s="141" t="s">
        <v>395</v>
      </c>
      <c r="B102" s="57" t="s">
        <v>187</v>
      </c>
      <c r="C102" s="58" t="str">
        <f>"Allowance for person- hours for variations -QA Manager ("&amp;E102&amp;" hours)"</f>
        <v>Allowance for person- hours for variations -QA Manager (100 hours)</v>
      </c>
      <c r="D102" s="72" t="s">
        <v>396</v>
      </c>
      <c r="E102" s="72">
        <v>100</v>
      </c>
      <c r="F102" s="303"/>
      <c r="G102" s="122">
        <f t="shared" si="59"/>
        <v>0</v>
      </c>
      <c r="H102" s="120"/>
      <c r="I102" s="13"/>
      <c r="J102" s="235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7">
        <f t="shared" si="60"/>
        <v>0</v>
      </c>
      <c r="V102" s="238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7">
        <f t="shared" si="61"/>
        <v>0</v>
      </c>
      <c r="AH102" s="238"/>
      <c r="AI102" s="236"/>
      <c r="AJ102" s="236"/>
      <c r="AK102" s="236"/>
      <c r="AL102" s="236"/>
      <c r="AM102" s="236"/>
      <c r="AN102" s="236"/>
      <c r="AO102" s="236"/>
      <c r="AP102" s="236"/>
      <c r="AQ102" s="236"/>
      <c r="AR102" s="236"/>
      <c r="AS102" s="237">
        <f t="shared" si="62"/>
        <v>0</v>
      </c>
      <c r="AT102" s="238"/>
      <c r="AU102" s="236"/>
      <c r="AV102" s="236"/>
      <c r="AW102" s="236"/>
      <c r="AX102" s="236"/>
      <c r="AY102" s="236"/>
      <c r="AZ102" s="236"/>
      <c r="BA102" s="236"/>
      <c r="BB102" s="236"/>
      <c r="BC102" s="236"/>
      <c r="BD102" s="236"/>
      <c r="BE102" s="237">
        <f t="shared" si="63"/>
        <v>0</v>
      </c>
      <c r="BF102" s="238"/>
      <c r="BG102" s="236"/>
      <c r="BH102" s="236"/>
      <c r="BI102" s="236"/>
      <c r="BJ102" s="236"/>
      <c r="BK102" s="236"/>
      <c r="BL102" s="236"/>
      <c r="BM102" s="236"/>
      <c r="BN102" s="236"/>
      <c r="BO102" s="236"/>
      <c r="BP102" s="236"/>
      <c r="BQ102" s="237">
        <f t="shared" si="64"/>
        <v>0</v>
      </c>
      <c r="BR102" s="238"/>
      <c r="BS102" s="236"/>
      <c r="BT102" s="236"/>
      <c r="BU102" s="236"/>
      <c r="BV102" s="236"/>
      <c r="BW102" s="236"/>
      <c r="BX102" s="236"/>
      <c r="BY102" s="236"/>
      <c r="BZ102" s="236"/>
      <c r="CA102" s="236"/>
      <c r="CB102" s="236"/>
      <c r="CC102" s="237">
        <f t="shared" si="65"/>
        <v>0</v>
      </c>
    </row>
    <row r="103" spans="1:81">
      <c r="A103" s="141" t="s">
        <v>395</v>
      </c>
      <c r="B103" s="57" t="s">
        <v>188</v>
      </c>
      <c r="C103" s="58" t="str">
        <f>"Allowance for person- hours for variations -Testers ("&amp;E103&amp;" hours)"</f>
        <v>Allowance for person- hours for variations -Testers (100 hours)</v>
      </c>
      <c r="D103" s="72" t="s">
        <v>396</v>
      </c>
      <c r="E103" s="72">
        <v>100</v>
      </c>
      <c r="F103" s="303"/>
      <c r="G103" s="122">
        <f t="shared" si="59"/>
        <v>0</v>
      </c>
      <c r="H103" s="120"/>
      <c r="I103" s="13"/>
      <c r="J103" s="235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7">
        <f t="shared" si="60"/>
        <v>0</v>
      </c>
      <c r="V103" s="238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7">
        <f t="shared" si="61"/>
        <v>0</v>
      </c>
      <c r="AH103" s="238"/>
      <c r="AI103" s="236"/>
      <c r="AJ103" s="236"/>
      <c r="AK103" s="236"/>
      <c r="AL103" s="236"/>
      <c r="AM103" s="236"/>
      <c r="AN103" s="236"/>
      <c r="AO103" s="236"/>
      <c r="AP103" s="236"/>
      <c r="AQ103" s="236"/>
      <c r="AR103" s="236"/>
      <c r="AS103" s="237">
        <f t="shared" si="62"/>
        <v>0</v>
      </c>
      <c r="AT103" s="238"/>
      <c r="AU103" s="236"/>
      <c r="AV103" s="236"/>
      <c r="AW103" s="236"/>
      <c r="AX103" s="236"/>
      <c r="AY103" s="236"/>
      <c r="AZ103" s="236"/>
      <c r="BA103" s="236"/>
      <c r="BB103" s="236"/>
      <c r="BC103" s="236"/>
      <c r="BD103" s="236"/>
      <c r="BE103" s="237">
        <f t="shared" si="63"/>
        <v>0</v>
      </c>
      <c r="BF103" s="238"/>
      <c r="BG103" s="236"/>
      <c r="BH103" s="236"/>
      <c r="BI103" s="236"/>
      <c r="BJ103" s="236"/>
      <c r="BK103" s="236"/>
      <c r="BL103" s="236"/>
      <c r="BM103" s="236"/>
      <c r="BN103" s="236"/>
      <c r="BO103" s="236"/>
      <c r="BP103" s="236"/>
      <c r="BQ103" s="237">
        <f t="shared" si="64"/>
        <v>0</v>
      </c>
      <c r="BR103" s="238"/>
      <c r="BS103" s="236"/>
      <c r="BT103" s="236"/>
      <c r="BU103" s="236"/>
      <c r="BV103" s="236"/>
      <c r="BW103" s="236"/>
      <c r="BX103" s="236"/>
      <c r="BY103" s="236"/>
      <c r="BZ103" s="236"/>
      <c r="CA103" s="236"/>
      <c r="CB103" s="236"/>
      <c r="CC103" s="237">
        <f t="shared" si="65"/>
        <v>0</v>
      </c>
    </row>
    <row r="104" spans="1:81">
      <c r="A104" s="249"/>
      <c r="B104" s="64" t="s">
        <v>189</v>
      </c>
      <c r="C104" s="312" t="s">
        <v>190</v>
      </c>
      <c r="D104" s="173"/>
      <c r="E104" s="173"/>
      <c r="F104" s="230"/>
      <c r="G104" s="122"/>
      <c r="H104" s="120"/>
      <c r="I104" s="13"/>
      <c r="J104" s="235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7"/>
      <c r="V104" s="238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7"/>
      <c r="AH104" s="238"/>
      <c r="AI104" s="236"/>
      <c r="AJ104" s="236"/>
      <c r="AK104" s="236"/>
      <c r="AL104" s="236"/>
      <c r="AM104" s="236"/>
      <c r="AN104" s="236"/>
      <c r="AO104" s="236"/>
      <c r="AP104" s="236"/>
      <c r="AQ104" s="236"/>
      <c r="AR104" s="236"/>
      <c r="AS104" s="237"/>
      <c r="AT104" s="238"/>
      <c r="AU104" s="236"/>
      <c r="AV104" s="236"/>
      <c r="AW104" s="236"/>
      <c r="AX104" s="236"/>
      <c r="AY104" s="236"/>
      <c r="AZ104" s="236"/>
      <c r="BA104" s="236"/>
      <c r="BB104" s="236"/>
      <c r="BC104" s="236"/>
      <c r="BD104" s="236"/>
      <c r="BE104" s="237"/>
      <c r="BF104" s="238"/>
      <c r="BG104" s="236"/>
      <c r="BH104" s="236"/>
      <c r="BI104" s="236"/>
      <c r="BJ104" s="236"/>
      <c r="BK104" s="236"/>
      <c r="BL104" s="236"/>
      <c r="BM104" s="236"/>
      <c r="BN104" s="236"/>
      <c r="BO104" s="236"/>
      <c r="BP104" s="236"/>
      <c r="BQ104" s="237"/>
      <c r="BR104" s="238"/>
      <c r="BS104" s="236"/>
      <c r="BT104" s="236"/>
      <c r="BU104" s="236"/>
      <c r="BV104" s="236"/>
      <c r="BW104" s="236"/>
      <c r="BX104" s="236"/>
      <c r="BY104" s="236"/>
      <c r="BZ104" s="236"/>
      <c r="CA104" s="236"/>
      <c r="CB104" s="236"/>
      <c r="CC104" s="237"/>
    </row>
    <row r="105" spans="1:81" ht="30">
      <c r="A105" s="249"/>
      <c r="B105" s="57" t="s">
        <v>191</v>
      </c>
      <c r="C105" s="58" t="s">
        <v>192</v>
      </c>
      <c r="D105" s="74" t="s">
        <v>128</v>
      </c>
      <c r="E105" s="72">
        <v>1</v>
      </c>
      <c r="F105" s="303"/>
      <c r="G105" s="122">
        <f>+E105*F105</f>
        <v>0</v>
      </c>
      <c r="H105" s="120"/>
      <c r="I105" s="13"/>
      <c r="J105" s="235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7">
        <f>G105/2.5</f>
        <v>0</v>
      </c>
      <c r="V105" s="238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7">
        <f>G105/2.5</f>
        <v>0</v>
      </c>
      <c r="AH105" s="238"/>
      <c r="AI105" s="236"/>
      <c r="AJ105" s="236"/>
      <c r="AK105" s="236"/>
      <c r="AL105" s="236"/>
      <c r="AM105" s="236">
        <f>G105-SUM(J105:AL105)</f>
        <v>0</v>
      </c>
      <c r="AN105" s="236"/>
      <c r="AO105" s="236"/>
      <c r="AP105" s="236"/>
      <c r="AQ105" s="236"/>
      <c r="AR105" s="236"/>
      <c r="AS105" s="237"/>
      <c r="AT105" s="238"/>
      <c r="AU105" s="236"/>
      <c r="AV105" s="236"/>
      <c r="AW105" s="236"/>
      <c r="AX105" s="236"/>
      <c r="AY105" s="236"/>
      <c r="AZ105" s="236"/>
      <c r="BA105" s="236"/>
      <c r="BB105" s="236"/>
      <c r="BC105" s="236"/>
      <c r="BD105" s="236"/>
      <c r="BE105" s="237"/>
      <c r="BF105" s="238"/>
      <c r="BG105" s="236"/>
      <c r="BH105" s="236"/>
      <c r="BI105" s="236"/>
      <c r="BJ105" s="236"/>
      <c r="BK105" s="236"/>
      <c r="BL105" s="236"/>
      <c r="BM105" s="236"/>
      <c r="BN105" s="236"/>
      <c r="BO105" s="236"/>
      <c r="BP105" s="236"/>
      <c r="BQ105" s="237"/>
      <c r="BR105" s="238"/>
      <c r="BS105" s="236"/>
      <c r="BT105" s="236"/>
      <c r="BU105" s="236"/>
      <c r="BV105" s="236"/>
      <c r="BW105" s="236"/>
      <c r="BX105" s="236"/>
      <c r="BY105" s="236"/>
      <c r="BZ105" s="236"/>
      <c r="CA105" s="236"/>
      <c r="CB105" s="236"/>
      <c r="CC105" s="237">
        <f t="shared" si="65"/>
        <v>0</v>
      </c>
    </row>
    <row r="106" spans="1:81">
      <c r="A106" s="249"/>
      <c r="B106" s="57" t="s">
        <v>193</v>
      </c>
      <c r="C106" s="58" t="s">
        <v>194</v>
      </c>
      <c r="D106" s="74" t="s">
        <v>128</v>
      </c>
      <c r="E106" s="72">
        <v>1</v>
      </c>
      <c r="F106" s="303"/>
      <c r="G106" s="122">
        <f>+E106*F106</f>
        <v>0</v>
      </c>
      <c r="H106" s="120"/>
      <c r="I106" s="13"/>
      <c r="J106" s="235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7">
        <f>G106/2.5</f>
        <v>0</v>
      </c>
      <c r="V106" s="238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7">
        <f>G106/2.5</f>
        <v>0</v>
      </c>
      <c r="AH106" s="238"/>
      <c r="AI106" s="236"/>
      <c r="AJ106" s="236"/>
      <c r="AK106" s="236"/>
      <c r="AL106" s="236"/>
      <c r="AM106" s="236">
        <f>G106-SUM(J106:AL106)</f>
        <v>0</v>
      </c>
      <c r="AN106" s="236"/>
      <c r="AO106" s="236"/>
      <c r="AP106" s="236"/>
      <c r="AQ106" s="236"/>
      <c r="AR106" s="236"/>
      <c r="AS106" s="237"/>
      <c r="AT106" s="238"/>
      <c r="AU106" s="236"/>
      <c r="AV106" s="236"/>
      <c r="AW106" s="236"/>
      <c r="AX106" s="236"/>
      <c r="AY106" s="236"/>
      <c r="AZ106" s="236"/>
      <c r="BA106" s="236"/>
      <c r="BB106" s="236"/>
      <c r="BC106" s="236"/>
      <c r="BD106" s="236"/>
      <c r="BE106" s="237"/>
      <c r="BF106" s="238"/>
      <c r="BG106" s="236"/>
      <c r="BH106" s="236"/>
      <c r="BI106" s="236"/>
      <c r="BJ106" s="236"/>
      <c r="BK106" s="236"/>
      <c r="BL106" s="236"/>
      <c r="BM106" s="236"/>
      <c r="BN106" s="236"/>
      <c r="BO106" s="236"/>
      <c r="BP106" s="236"/>
      <c r="BQ106" s="237"/>
      <c r="BR106" s="238"/>
      <c r="BS106" s="236"/>
      <c r="BT106" s="236"/>
      <c r="BU106" s="236"/>
      <c r="BV106" s="236"/>
      <c r="BW106" s="236"/>
      <c r="BX106" s="236"/>
      <c r="BY106" s="236"/>
      <c r="BZ106" s="236"/>
      <c r="CA106" s="236"/>
      <c r="CB106" s="236"/>
      <c r="CC106" s="237">
        <f t="shared" si="65"/>
        <v>0</v>
      </c>
    </row>
    <row r="107" spans="1:81">
      <c r="A107" s="249"/>
      <c r="B107" s="57" t="s">
        <v>195</v>
      </c>
      <c r="C107" s="58" t="s">
        <v>196</v>
      </c>
      <c r="D107" s="74" t="s">
        <v>128</v>
      </c>
      <c r="E107" s="72">
        <v>1</v>
      </c>
      <c r="F107" s="303"/>
      <c r="G107" s="122">
        <f>+E107*F107</f>
        <v>0</v>
      </c>
      <c r="H107" s="120"/>
      <c r="I107" s="13"/>
      <c r="J107" s="235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7">
        <f>G107/2.5</f>
        <v>0</v>
      </c>
      <c r="V107" s="238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7">
        <f>G107/2.5</f>
        <v>0</v>
      </c>
      <c r="AH107" s="238"/>
      <c r="AI107" s="236"/>
      <c r="AJ107" s="236"/>
      <c r="AK107" s="236"/>
      <c r="AL107" s="236"/>
      <c r="AM107" s="236">
        <f>G107-SUM(J107:AL107)</f>
        <v>0</v>
      </c>
      <c r="AN107" s="236"/>
      <c r="AO107" s="236"/>
      <c r="AP107" s="236"/>
      <c r="AQ107" s="236"/>
      <c r="AR107" s="236"/>
      <c r="AS107" s="237"/>
      <c r="AT107" s="238"/>
      <c r="AU107" s="236"/>
      <c r="AV107" s="236"/>
      <c r="AW107" s="236"/>
      <c r="AX107" s="236"/>
      <c r="AY107" s="236"/>
      <c r="AZ107" s="236"/>
      <c r="BA107" s="236"/>
      <c r="BB107" s="236"/>
      <c r="BC107" s="236"/>
      <c r="BD107" s="236"/>
      <c r="BE107" s="237"/>
      <c r="BF107" s="238"/>
      <c r="BG107" s="236"/>
      <c r="BH107" s="236"/>
      <c r="BI107" s="236"/>
      <c r="BJ107" s="236"/>
      <c r="BK107" s="236"/>
      <c r="BL107" s="236"/>
      <c r="BM107" s="236"/>
      <c r="BN107" s="236"/>
      <c r="BO107" s="236"/>
      <c r="BP107" s="236"/>
      <c r="BQ107" s="237"/>
      <c r="BR107" s="238"/>
      <c r="BS107" s="236"/>
      <c r="BT107" s="236"/>
      <c r="BU107" s="236"/>
      <c r="BV107" s="236"/>
      <c r="BW107" s="236"/>
      <c r="BX107" s="236"/>
      <c r="BY107" s="236"/>
      <c r="BZ107" s="236"/>
      <c r="CA107" s="236"/>
      <c r="CB107" s="236"/>
      <c r="CC107" s="237">
        <f t="shared" si="65"/>
        <v>0</v>
      </c>
    </row>
    <row r="108" spans="1:81">
      <c r="A108" s="249"/>
      <c r="B108" s="57" t="s">
        <v>197</v>
      </c>
      <c r="C108" s="58" t="s">
        <v>198</v>
      </c>
      <c r="D108" s="74" t="s">
        <v>128</v>
      </c>
      <c r="E108" s="72">
        <v>1</v>
      </c>
      <c r="F108" s="303"/>
      <c r="G108" s="122">
        <f>+E108*F108</f>
        <v>0</v>
      </c>
      <c r="H108" s="120"/>
      <c r="I108" s="13"/>
      <c r="J108" s="235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7">
        <f>G108/2.5</f>
        <v>0</v>
      </c>
      <c r="V108" s="238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7">
        <f>G108/2.5</f>
        <v>0</v>
      </c>
      <c r="AH108" s="238"/>
      <c r="AI108" s="236"/>
      <c r="AJ108" s="236"/>
      <c r="AK108" s="236"/>
      <c r="AL108" s="236"/>
      <c r="AM108" s="236">
        <f>G108-SUM(J108:AL108)</f>
        <v>0</v>
      </c>
      <c r="AN108" s="236"/>
      <c r="AO108" s="236"/>
      <c r="AP108" s="236"/>
      <c r="AQ108" s="236"/>
      <c r="AR108" s="236"/>
      <c r="AS108" s="237"/>
      <c r="AT108" s="238"/>
      <c r="AU108" s="236"/>
      <c r="AV108" s="236"/>
      <c r="AW108" s="236"/>
      <c r="AX108" s="236"/>
      <c r="AY108" s="236"/>
      <c r="AZ108" s="236"/>
      <c r="BA108" s="236"/>
      <c r="BB108" s="236"/>
      <c r="BC108" s="236"/>
      <c r="BD108" s="236"/>
      <c r="BE108" s="237"/>
      <c r="BF108" s="238"/>
      <c r="BG108" s="236"/>
      <c r="BH108" s="236"/>
      <c r="BI108" s="236"/>
      <c r="BJ108" s="236"/>
      <c r="BK108" s="236"/>
      <c r="BL108" s="236"/>
      <c r="BM108" s="236"/>
      <c r="BN108" s="236"/>
      <c r="BO108" s="236"/>
      <c r="BP108" s="236"/>
      <c r="BQ108" s="237"/>
      <c r="BR108" s="238"/>
      <c r="BS108" s="236"/>
      <c r="BT108" s="236"/>
      <c r="BU108" s="236"/>
      <c r="BV108" s="236"/>
      <c r="BW108" s="236"/>
      <c r="BX108" s="236"/>
      <c r="BY108" s="236"/>
      <c r="BZ108" s="236"/>
      <c r="CA108" s="236"/>
      <c r="CB108" s="236"/>
      <c r="CC108" s="237">
        <f t="shared" si="65"/>
        <v>0</v>
      </c>
    </row>
    <row r="109" spans="1:81" ht="29" customHeight="1">
      <c r="A109" s="249"/>
      <c r="B109" s="57" t="s">
        <v>199</v>
      </c>
      <c r="C109" s="58" t="s">
        <v>200</v>
      </c>
      <c r="D109" s="74" t="s">
        <v>128</v>
      </c>
      <c r="E109" s="72">
        <v>1</v>
      </c>
      <c r="F109" s="303"/>
      <c r="G109" s="122">
        <f>+E109*F109</f>
        <v>0</v>
      </c>
      <c r="H109" s="120"/>
      <c r="I109" s="13"/>
      <c r="J109" s="235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7">
        <f>G109/2.5</f>
        <v>0</v>
      </c>
      <c r="V109" s="238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7">
        <f>G109/2.5</f>
        <v>0</v>
      </c>
      <c r="AH109" s="238"/>
      <c r="AI109" s="236"/>
      <c r="AJ109" s="236"/>
      <c r="AK109" s="236"/>
      <c r="AL109" s="236"/>
      <c r="AM109" s="236">
        <f>G109-SUM(J109:AL109)</f>
        <v>0</v>
      </c>
      <c r="AN109" s="236"/>
      <c r="AO109" s="236"/>
      <c r="AP109" s="236"/>
      <c r="AQ109" s="236"/>
      <c r="AR109" s="236"/>
      <c r="AS109" s="237"/>
      <c r="AT109" s="238"/>
      <c r="AU109" s="236"/>
      <c r="AV109" s="236"/>
      <c r="AW109" s="236"/>
      <c r="AX109" s="236"/>
      <c r="AY109" s="236"/>
      <c r="AZ109" s="236"/>
      <c r="BA109" s="236"/>
      <c r="BB109" s="236"/>
      <c r="BC109" s="236"/>
      <c r="BD109" s="236"/>
      <c r="BE109" s="237"/>
      <c r="BF109" s="238"/>
      <c r="BG109" s="236"/>
      <c r="BH109" s="236"/>
      <c r="BI109" s="236"/>
      <c r="BJ109" s="236"/>
      <c r="BK109" s="236"/>
      <c r="BL109" s="236"/>
      <c r="BM109" s="236"/>
      <c r="BN109" s="236"/>
      <c r="BO109" s="236"/>
      <c r="BP109" s="236"/>
      <c r="BQ109" s="237"/>
      <c r="BR109" s="238"/>
      <c r="BS109" s="236"/>
      <c r="BT109" s="236"/>
      <c r="BU109" s="236"/>
      <c r="BV109" s="236"/>
      <c r="BW109" s="236"/>
      <c r="BX109" s="236"/>
      <c r="BY109" s="236"/>
      <c r="BZ109" s="236"/>
      <c r="CA109" s="236"/>
      <c r="CB109" s="236"/>
      <c r="CC109" s="237">
        <f t="shared" si="65"/>
        <v>0</v>
      </c>
    </row>
    <row r="110" spans="1:81" ht="29" customHeight="1">
      <c r="A110" s="249"/>
      <c r="B110" s="64" t="s">
        <v>201</v>
      </c>
      <c r="C110" s="312" t="s">
        <v>202</v>
      </c>
      <c r="D110" s="72"/>
      <c r="E110" s="72"/>
      <c r="F110" s="230"/>
      <c r="G110" s="122"/>
      <c r="H110" s="120"/>
      <c r="I110" s="13"/>
      <c r="J110" s="235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7"/>
      <c r="V110" s="238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7"/>
      <c r="AH110" s="238"/>
      <c r="AI110" s="236"/>
      <c r="AJ110" s="236"/>
      <c r="AK110" s="236"/>
      <c r="AL110" s="236"/>
      <c r="AM110" s="236"/>
      <c r="AN110" s="236"/>
      <c r="AO110" s="236"/>
      <c r="AP110" s="236"/>
      <c r="AQ110" s="236"/>
      <c r="AR110" s="236"/>
      <c r="AS110" s="237"/>
      <c r="AT110" s="238"/>
      <c r="AU110" s="236"/>
      <c r="AV110" s="236"/>
      <c r="AW110" s="236"/>
      <c r="AX110" s="236"/>
      <c r="AY110" s="236"/>
      <c r="AZ110" s="236"/>
      <c r="BA110" s="236"/>
      <c r="BB110" s="236"/>
      <c r="BC110" s="236"/>
      <c r="BD110" s="236"/>
      <c r="BE110" s="237"/>
      <c r="BF110" s="238"/>
      <c r="BG110" s="236"/>
      <c r="BH110" s="236"/>
      <c r="BI110" s="236"/>
      <c r="BJ110" s="236"/>
      <c r="BK110" s="236"/>
      <c r="BL110" s="236"/>
      <c r="BM110" s="236"/>
      <c r="BN110" s="236"/>
      <c r="BO110" s="236"/>
      <c r="BP110" s="236"/>
      <c r="BQ110" s="237"/>
      <c r="BR110" s="238"/>
      <c r="BS110" s="236"/>
      <c r="BT110" s="236"/>
      <c r="BU110" s="236"/>
      <c r="BV110" s="236"/>
      <c r="BW110" s="236"/>
      <c r="BX110" s="236"/>
      <c r="BY110" s="236"/>
      <c r="BZ110" s="236"/>
      <c r="CA110" s="236"/>
      <c r="CB110" s="236"/>
      <c r="CC110" s="237"/>
    </row>
    <row r="111" spans="1:81" ht="30">
      <c r="A111" s="249"/>
      <c r="B111" s="57" t="s">
        <v>203</v>
      </c>
      <c r="C111" s="58" t="s">
        <v>204</v>
      </c>
      <c r="D111" s="74" t="s">
        <v>128</v>
      </c>
      <c r="E111" s="72">
        <v>1</v>
      </c>
      <c r="F111" s="303"/>
      <c r="G111" s="122">
        <f>+E111*F111</f>
        <v>0</v>
      </c>
      <c r="H111" s="120"/>
      <c r="I111" s="13"/>
      <c r="J111" s="235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7">
        <f>G111/2.5</f>
        <v>0</v>
      </c>
      <c r="V111" s="238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7">
        <f>G111/2.5</f>
        <v>0</v>
      </c>
      <c r="AH111" s="238"/>
      <c r="AI111" s="236"/>
      <c r="AJ111" s="236"/>
      <c r="AK111" s="236"/>
      <c r="AL111" s="236"/>
      <c r="AM111" s="236">
        <f>G111-SUM(J111:AL111)</f>
        <v>0</v>
      </c>
      <c r="AN111" s="236"/>
      <c r="AO111" s="236"/>
      <c r="AP111" s="236"/>
      <c r="AQ111" s="236"/>
      <c r="AR111" s="236"/>
      <c r="AS111" s="237"/>
      <c r="AT111" s="238"/>
      <c r="AU111" s="236"/>
      <c r="AV111" s="236"/>
      <c r="AW111" s="236"/>
      <c r="AX111" s="236"/>
      <c r="AY111" s="236"/>
      <c r="AZ111" s="236"/>
      <c r="BA111" s="236"/>
      <c r="BB111" s="236"/>
      <c r="BC111" s="236"/>
      <c r="BD111" s="236"/>
      <c r="BE111" s="237"/>
      <c r="BF111" s="238"/>
      <c r="BG111" s="236"/>
      <c r="BH111" s="236"/>
      <c r="BI111" s="236"/>
      <c r="BJ111" s="236"/>
      <c r="BK111" s="236"/>
      <c r="BL111" s="236"/>
      <c r="BM111" s="236"/>
      <c r="BN111" s="236"/>
      <c r="BO111" s="236"/>
      <c r="BP111" s="236"/>
      <c r="BQ111" s="237"/>
      <c r="BR111" s="238"/>
      <c r="BS111" s="236"/>
      <c r="BT111" s="236"/>
      <c r="BU111" s="236"/>
      <c r="BV111" s="236"/>
      <c r="BW111" s="236"/>
      <c r="BX111" s="236"/>
      <c r="BY111" s="236"/>
      <c r="BZ111" s="236"/>
      <c r="CA111" s="236"/>
      <c r="CB111" s="236"/>
      <c r="CC111" s="237">
        <f t="shared" si="65"/>
        <v>0</v>
      </c>
    </row>
    <row r="112" spans="1:81">
      <c r="A112" s="249"/>
      <c r="B112" s="57" t="s">
        <v>205</v>
      </c>
      <c r="C112" s="58" t="s">
        <v>194</v>
      </c>
      <c r="D112" s="74" t="s">
        <v>128</v>
      </c>
      <c r="E112" s="72">
        <v>1</v>
      </c>
      <c r="F112" s="303"/>
      <c r="G112" s="122">
        <f>+E112*F112</f>
        <v>0</v>
      </c>
      <c r="H112" s="120"/>
      <c r="I112" s="13"/>
      <c r="J112" s="235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7">
        <f>G112/2.5</f>
        <v>0</v>
      </c>
      <c r="V112" s="238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7">
        <f>G112/2.5</f>
        <v>0</v>
      </c>
      <c r="AH112" s="238"/>
      <c r="AI112" s="236"/>
      <c r="AJ112" s="236"/>
      <c r="AK112" s="236"/>
      <c r="AL112" s="236"/>
      <c r="AM112" s="236">
        <f>G112-SUM(J112:AL112)</f>
        <v>0</v>
      </c>
      <c r="AN112" s="236"/>
      <c r="AO112" s="236"/>
      <c r="AP112" s="236"/>
      <c r="AQ112" s="236"/>
      <c r="AR112" s="236"/>
      <c r="AS112" s="237"/>
      <c r="AT112" s="238"/>
      <c r="AU112" s="236"/>
      <c r="AV112" s="236"/>
      <c r="AW112" s="236"/>
      <c r="AX112" s="236"/>
      <c r="AY112" s="236"/>
      <c r="AZ112" s="236"/>
      <c r="BA112" s="236"/>
      <c r="BB112" s="236"/>
      <c r="BC112" s="236"/>
      <c r="BD112" s="236"/>
      <c r="BE112" s="237"/>
      <c r="BF112" s="238"/>
      <c r="BG112" s="236"/>
      <c r="BH112" s="236"/>
      <c r="BI112" s="236"/>
      <c r="BJ112" s="236"/>
      <c r="BK112" s="236"/>
      <c r="BL112" s="236"/>
      <c r="BM112" s="236"/>
      <c r="BN112" s="236"/>
      <c r="BO112" s="236"/>
      <c r="BP112" s="236"/>
      <c r="BQ112" s="237"/>
      <c r="BR112" s="238"/>
      <c r="BS112" s="236"/>
      <c r="BT112" s="236"/>
      <c r="BU112" s="236"/>
      <c r="BV112" s="236"/>
      <c r="BW112" s="236"/>
      <c r="BX112" s="236"/>
      <c r="BY112" s="236"/>
      <c r="BZ112" s="236"/>
      <c r="CA112" s="236"/>
      <c r="CB112" s="236"/>
      <c r="CC112" s="237">
        <f t="shared" si="65"/>
        <v>0</v>
      </c>
    </row>
    <row r="113" spans="1:81">
      <c r="A113" s="249"/>
      <c r="B113" s="57" t="s">
        <v>206</v>
      </c>
      <c r="C113" s="58" t="s">
        <v>196</v>
      </c>
      <c r="D113" s="74" t="s">
        <v>128</v>
      </c>
      <c r="E113" s="72">
        <v>1</v>
      </c>
      <c r="F113" s="303"/>
      <c r="G113" s="122">
        <f>+E113*F113</f>
        <v>0</v>
      </c>
      <c r="H113" s="120"/>
      <c r="I113" s="13"/>
      <c r="J113" s="235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7">
        <f>G113/2.5</f>
        <v>0</v>
      </c>
      <c r="V113" s="238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7">
        <f>G113/2.5</f>
        <v>0</v>
      </c>
      <c r="AH113" s="238"/>
      <c r="AI113" s="236"/>
      <c r="AJ113" s="236"/>
      <c r="AK113" s="236"/>
      <c r="AL113" s="236"/>
      <c r="AM113" s="236">
        <f>G113-SUM(J113:AL113)</f>
        <v>0</v>
      </c>
      <c r="AN113" s="236"/>
      <c r="AO113" s="236"/>
      <c r="AP113" s="236"/>
      <c r="AQ113" s="236"/>
      <c r="AR113" s="236"/>
      <c r="AS113" s="237"/>
      <c r="AT113" s="238"/>
      <c r="AU113" s="236"/>
      <c r="AV113" s="236"/>
      <c r="AW113" s="236"/>
      <c r="AX113" s="236"/>
      <c r="AY113" s="236"/>
      <c r="AZ113" s="236"/>
      <c r="BA113" s="236"/>
      <c r="BB113" s="236"/>
      <c r="BC113" s="236"/>
      <c r="BD113" s="236"/>
      <c r="BE113" s="237"/>
      <c r="BF113" s="238"/>
      <c r="BG113" s="236"/>
      <c r="BH113" s="236"/>
      <c r="BI113" s="236"/>
      <c r="BJ113" s="236"/>
      <c r="BK113" s="236"/>
      <c r="BL113" s="236"/>
      <c r="BM113" s="236"/>
      <c r="BN113" s="236"/>
      <c r="BO113" s="236"/>
      <c r="BP113" s="236"/>
      <c r="BQ113" s="237"/>
      <c r="BR113" s="238"/>
      <c r="BS113" s="236"/>
      <c r="BT113" s="236"/>
      <c r="BU113" s="236"/>
      <c r="BV113" s="236"/>
      <c r="BW113" s="236"/>
      <c r="BX113" s="236"/>
      <c r="BY113" s="236"/>
      <c r="BZ113" s="236"/>
      <c r="CA113" s="236"/>
      <c r="CB113" s="236"/>
      <c r="CC113" s="237">
        <f t="shared" si="65"/>
        <v>0</v>
      </c>
    </row>
    <row r="114" spans="1:81">
      <c r="A114" s="249"/>
      <c r="B114" s="57" t="s">
        <v>207</v>
      </c>
      <c r="C114" s="58" t="s">
        <v>198</v>
      </c>
      <c r="D114" s="74" t="s">
        <v>128</v>
      </c>
      <c r="E114" s="72">
        <v>1</v>
      </c>
      <c r="F114" s="303"/>
      <c r="G114" s="122">
        <f>+E114*F114</f>
        <v>0</v>
      </c>
      <c r="H114" s="120"/>
      <c r="I114" s="13"/>
      <c r="J114" s="235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7">
        <f>G114/2.5</f>
        <v>0</v>
      </c>
      <c r="V114" s="238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7">
        <f>G114/2.5</f>
        <v>0</v>
      </c>
      <c r="AH114" s="238"/>
      <c r="AI114" s="236"/>
      <c r="AJ114" s="236"/>
      <c r="AK114" s="236"/>
      <c r="AL114" s="236"/>
      <c r="AM114" s="236">
        <f>G114-SUM(J114:AL114)</f>
        <v>0</v>
      </c>
      <c r="AN114" s="236"/>
      <c r="AO114" s="236"/>
      <c r="AP114" s="236"/>
      <c r="AQ114" s="236"/>
      <c r="AR114" s="236"/>
      <c r="AS114" s="237"/>
      <c r="AT114" s="238"/>
      <c r="AU114" s="236"/>
      <c r="AV114" s="236"/>
      <c r="AW114" s="236"/>
      <c r="AX114" s="236"/>
      <c r="AY114" s="236"/>
      <c r="AZ114" s="236"/>
      <c r="BA114" s="236"/>
      <c r="BB114" s="236"/>
      <c r="BC114" s="236"/>
      <c r="BD114" s="236"/>
      <c r="BE114" s="237"/>
      <c r="BF114" s="238"/>
      <c r="BG114" s="236"/>
      <c r="BH114" s="236"/>
      <c r="BI114" s="236"/>
      <c r="BJ114" s="236"/>
      <c r="BK114" s="236"/>
      <c r="BL114" s="236"/>
      <c r="BM114" s="236"/>
      <c r="BN114" s="236"/>
      <c r="BO114" s="236"/>
      <c r="BP114" s="236"/>
      <c r="BQ114" s="237"/>
      <c r="BR114" s="238"/>
      <c r="BS114" s="236"/>
      <c r="BT114" s="236"/>
      <c r="BU114" s="236"/>
      <c r="BV114" s="236"/>
      <c r="BW114" s="236"/>
      <c r="BX114" s="236"/>
      <c r="BY114" s="236"/>
      <c r="BZ114" s="236"/>
      <c r="CA114" s="236"/>
      <c r="CB114" s="236"/>
      <c r="CC114" s="237">
        <f t="shared" si="65"/>
        <v>0</v>
      </c>
    </row>
    <row r="115" spans="1:81" ht="30">
      <c r="A115" s="249"/>
      <c r="B115" s="57" t="s">
        <v>208</v>
      </c>
      <c r="C115" s="58" t="s">
        <v>209</v>
      </c>
      <c r="D115" s="74" t="s">
        <v>128</v>
      </c>
      <c r="E115" s="72">
        <v>1</v>
      </c>
      <c r="F115" s="303"/>
      <c r="G115" s="122">
        <f>+E115*F115</f>
        <v>0</v>
      </c>
      <c r="H115" s="120"/>
      <c r="I115" s="13"/>
      <c r="J115" s="235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7">
        <f>G115/2.5</f>
        <v>0</v>
      </c>
      <c r="V115" s="238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7">
        <f>G115/2.5</f>
        <v>0</v>
      </c>
      <c r="AH115" s="238"/>
      <c r="AI115" s="236"/>
      <c r="AJ115" s="236"/>
      <c r="AK115" s="236"/>
      <c r="AL115" s="236"/>
      <c r="AM115" s="236">
        <f>G115-SUM(J115:AL115)</f>
        <v>0</v>
      </c>
      <c r="AN115" s="236"/>
      <c r="AO115" s="236"/>
      <c r="AP115" s="236"/>
      <c r="AQ115" s="236"/>
      <c r="AR115" s="236"/>
      <c r="AS115" s="237"/>
      <c r="AT115" s="238"/>
      <c r="AU115" s="236"/>
      <c r="AV115" s="236"/>
      <c r="AW115" s="236"/>
      <c r="AX115" s="236"/>
      <c r="AY115" s="236"/>
      <c r="AZ115" s="236"/>
      <c r="BA115" s="236"/>
      <c r="BB115" s="236"/>
      <c r="BC115" s="236"/>
      <c r="BD115" s="236"/>
      <c r="BE115" s="237"/>
      <c r="BF115" s="238"/>
      <c r="BG115" s="236"/>
      <c r="BH115" s="236"/>
      <c r="BI115" s="236"/>
      <c r="BJ115" s="236"/>
      <c r="BK115" s="236"/>
      <c r="BL115" s="236"/>
      <c r="BM115" s="236"/>
      <c r="BN115" s="236"/>
      <c r="BO115" s="236"/>
      <c r="BP115" s="236"/>
      <c r="BQ115" s="237"/>
      <c r="BR115" s="238"/>
      <c r="BS115" s="236"/>
      <c r="BT115" s="236"/>
      <c r="BU115" s="236"/>
      <c r="BV115" s="236"/>
      <c r="BW115" s="236"/>
      <c r="BX115" s="236"/>
      <c r="BY115" s="236"/>
      <c r="BZ115" s="236"/>
      <c r="CA115" s="236"/>
      <c r="CB115" s="236"/>
      <c r="CC115" s="237">
        <f t="shared" si="65"/>
        <v>0</v>
      </c>
    </row>
    <row r="116" spans="1:81">
      <c r="B116" s="177" t="s">
        <v>210</v>
      </c>
      <c r="C116" s="178" t="s">
        <v>211</v>
      </c>
      <c r="D116" s="176"/>
      <c r="E116" s="71"/>
      <c r="F116" s="229"/>
      <c r="G116" s="169">
        <f>+SUM(G117:G149)</f>
        <v>0</v>
      </c>
      <c r="H116" s="123">
        <f t="shared" ref="H116:AL116" si="66">+SUM(H117:H149)</f>
        <v>0</v>
      </c>
      <c r="I116" s="19">
        <f t="shared" si="66"/>
        <v>0</v>
      </c>
      <c r="J116" s="19">
        <f t="shared" si="66"/>
        <v>0</v>
      </c>
      <c r="K116" s="19">
        <f t="shared" si="66"/>
        <v>0</v>
      </c>
      <c r="L116" s="19">
        <f t="shared" si="66"/>
        <v>0</v>
      </c>
      <c r="M116" s="19">
        <f t="shared" si="66"/>
        <v>0</v>
      </c>
      <c r="N116" s="19">
        <f t="shared" si="66"/>
        <v>0</v>
      </c>
      <c r="O116" s="19">
        <f t="shared" si="66"/>
        <v>0</v>
      </c>
      <c r="P116" s="19">
        <f t="shared" si="66"/>
        <v>0</v>
      </c>
      <c r="Q116" s="19">
        <f t="shared" si="66"/>
        <v>0</v>
      </c>
      <c r="R116" s="19">
        <f t="shared" si="66"/>
        <v>0</v>
      </c>
      <c r="S116" s="19">
        <f t="shared" si="66"/>
        <v>0</v>
      </c>
      <c r="T116" s="19">
        <f t="shared" si="66"/>
        <v>0</v>
      </c>
      <c r="U116" s="19">
        <f t="shared" si="66"/>
        <v>0</v>
      </c>
      <c r="V116" s="19">
        <f t="shared" si="66"/>
        <v>0</v>
      </c>
      <c r="W116" s="19">
        <f t="shared" si="66"/>
        <v>0</v>
      </c>
      <c r="X116" s="19">
        <f t="shared" si="66"/>
        <v>0</v>
      </c>
      <c r="Y116" s="19">
        <f t="shared" si="66"/>
        <v>0</v>
      </c>
      <c r="Z116" s="19">
        <f t="shared" si="66"/>
        <v>0</v>
      </c>
      <c r="AA116" s="19">
        <f t="shared" si="66"/>
        <v>0</v>
      </c>
      <c r="AB116" s="19">
        <f t="shared" si="66"/>
        <v>0</v>
      </c>
      <c r="AC116" s="19">
        <f t="shared" si="66"/>
        <v>0</v>
      </c>
      <c r="AD116" s="19">
        <f t="shared" si="66"/>
        <v>0</v>
      </c>
      <c r="AE116" s="19">
        <f t="shared" si="66"/>
        <v>0</v>
      </c>
      <c r="AF116" s="19">
        <f t="shared" si="66"/>
        <v>0</v>
      </c>
      <c r="AG116" s="19">
        <f t="shared" si="66"/>
        <v>0</v>
      </c>
      <c r="AH116" s="19">
        <f t="shared" si="66"/>
        <v>0</v>
      </c>
      <c r="AI116" s="19">
        <f t="shared" si="66"/>
        <v>0</v>
      </c>
      <c r="AJ116" s="19">
        <f t="shared" si="66"/>
        <v>0</v>
      </c>
      <c r="AK116" s="19">
        <f t="shared" si="66"/>
        <v>0</v>
      </c>
      <c r="AL116" s="19">
        <f t="shared" si="66"/>
        <v>0</v>
      </c>
      <c r="AM116" s="19">
        <f t="shared" ref="AM116:BR116" si="67">+SUM(AM117:AM149)</f>
        <v>0</v>
      </c>
      <c r="AN116" s="19">
        <f t="shared" si="67"/>
        <v>0</v>
      </c>
      <c r="AO116" s="19">
        <f t="shared" si="67"/>
        <v>0</v>
      </c>
      <c r="AP116" s="19">
        <f t="shared" si="67"/>
        <v>0</v>
      </c>
      <c r="AQ116" s="19">
        <f t="shared" si="67"/>
        <v>0</v>
      </c>
      <c r="AR116" s="19">
        <f t="shared" si="67"/>
        <v>0</v>
      </c>
      <c r="AS116" s="19">
        <f t="shared" si="67"/>
        <v>0</v>
      </c>
      <c r="AT116" s="19">
        <f t="shared" si="67"/>
        <v>0</v>
      </c>
      <c r="AU116" s="19">
        <f t="shared" si="67"/>
        <v>0</v>
      </c>
      <c r="AV116" s="19">
        <f t="shared" si="67"/>
        <v>0</v>
      </c>
      <c r="AW116" s="19">
        <f t="shared" si="67"/>
        <v>0</v>
      </c>
      <c r="AX116" s="19">
        <f t="shared" si="67"/>
        <v>0</v>
      </c>
      <c r="AY116" s="19">
        <f t="shared" si="67"/>
        <v>0</v>
      </c>
      <c r="AZ116" s="19">
        <f t="shared" si="67"/>
        <v>0</v>
      </c>
      <c r="BA116" s="19">
        <f t="shared" si="67"/>
        <v>0</v>
      </c>
      <c r="BB116" s="19">
        <f t="shared" si="67"/>
        <v>0</v>
      </c>
      <c r="BC116" s="19">
        <f t="shared" si="67"/>
        <v>0</v>
      </c>
      <c r="BD116" s="19">
        <f t="shared" si="67"/>
        <v>0</v>
      </c>
      <c r="BE116" s="19">
        <f t="shared" si="67"/>
        <v>0</v>
      </c>
      <c r="BF116" s="19">
        <f t="shared" si="67"/>
        <v>0</v>
      </c>
      <c r="BG116" s="19">
        <f t="shared" si="67"/>
        <v>0</v>
      </c>
      <c r="BH116" s="19">
        <f t="shared" si="67"/>
        <v>0</v>
      </c>
      <c r="BI116" s="19">
        <f t="shared" si="67"/>
        <v>0</v>
      </c>
      <c r="BJ116" s="19">
        <f t="shared" si="67"/>
        <v>0</v>
      </c>
      <c r="BK116" s="19">
        <f t="shared" si="67"/>
        <v>0</v>
      </c>
      <c r="BL116" s="19">
        <f t="shared" si="67"/>
        <v>0</v>
      </c>
      <c r="BM116" s="19">
        <f t="shared" si="67"/>
        <v>0</v>
      </c>
      <c r="BN116" s="19">
        <f t="shared" si="67"/>
        <v>0</v>
      </c>
      <c r="BO116" s="19">
        <f t="shared" si="67"/>
        <v>0</v>
      </c>
      <c r="BP116" s="19">
        <f t="shared" si="67"/>
        <v>0</v>
      </c>
      <c r="BQ116" s="19">
        <f t="shared" si="67"/>
        <v>0</v>
      </c>
      <c r="BR116" s="19">
        <f t="shared" si="67"/>
        <v>0</v>
      </c>
      <c r="BS116" s="19">
        <f t="shared" ref="BS116:CC116" si="68">+SUM(BS117:BS149)</f>
        <v>0</v>
      </c>
      <c r="BT116" s="19">
        <f t="shared" si="68"/>
        <v>0</v>
      </c>
      <c r="BU116" s="19">
        <f t="shared" si="68"/>
        <v>0</v>
      </c>
      <c r="BV116" s="19">
        <f t="shared" si="68"/>
        <v>0</v>
      </c>
      <c r="BW116" s="19">
        <f t="shared" si="68"/>
        <v>0</v>
      </c>
      <c r="BX116" s="19">
        <f t="shared" si="68"/>
        <v>0</v>
      </c>
      <c r="BY116" s="19">
        <f t="shared" si="68"/>
        <v>0</v>
      </c>
      <c r="BZ116" s="19">
        <f t="shared" si="68"/>
        <v>0</v>
      </c>
      <c r="CA116" s="19">
        <f t="shared" si="68"/>
        <v>0</v>
      </c>
      <c r="CB116" s="19">
        <f t="shared" si="68"/>
        <v>0</v>
      </c>
      <c r="CC116" s="20">
        <f t="shared" si="68"/>
        <v>0</v>
      </c>
    </row>
    <row r="117" spans="1:81">
      <c r="A117" s="141"/>
      <c r="B117" s="57" t="s">
        <v>212</v>
      </c>
      <c r="C117" s="100" t="s">
        <v>213</v>
      </c>
      <c r="D117" s="74" t="s">
        <v>128</v>
      </c>
      <c r="E117" s="72">
        <v>1</v>
      </c>
      <c r="F117" s="303"/>
      <c r="G117" s="122">
        <f t="shared" ref="G117:G124" si="69">+E117*F117</f>
        <v>0</v>
      </c>
      <c r="H117" s="120"/>
      <c r="I117" s="13"/>
      <c r="J117" s="235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7">
        <f t="shared" ref="U117:U124" si="70">G117/2.5</f>
        <v>0</v>
      </c>
      <c r="V117" s="238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7">
        <f t="shared" ref="AG117:AG124" si="71">G117/2.5</f>
        <v>0</v>
      </c>
      <c r="AH117" s="238"/>
      <c r="AI117" s="236"/>
      <c r="AJ117" s="236"/>
      <c r="AK117" s="236"/>
      <c r="AL117" s="236"/>
      <c r="AM117" s="236">
        <f t="shared" ref="AM117:AM124" si="72">G117-SUM(J117:AL117)</f>
        <v>0</v>
      </c>
      <c r="AN117" s="236"/>
      <c r="AO117" s="236"/>
      <c r="AP117" s="236"/>
      <c r="AQ117" s="236"/>
      <c r="AR117" s="236"/>
      <c r="AS117" s="237"/>
      <c r="AT117" s="238"/>
      <c r="AU117" s="236"/>
      <c r="AV117" s="236"/>
      <c r="AW117" s="236"/>
      <c r="AX117" s="236"/>
      <c r="AY117" s="236"/>
      <c r="AZ117" s="236"/>
      <c r="BA117" s="236"/>
      <c r="BB117" s="236"/>
      <c r="BC117" s="236"/>
      <c r="BD117" s="236"/>
      <c r="BE117" s="237"/>
      <c r="BF117" s="238"/>
      <c r="BG117" s="236"/>
      <c r="BH117" s="236"/>
      <c r="BI117" s="236"/>
      <c r="BJ117" s="236"/>
      <c r="BK117" s="236"/>
      <c r="BL117" s="236"/>
      <c r="BM117" s="236"/>
      <c r="BN117" s="236"/>
      <c r="BO117" s="236"/>
      <c r="BP117" s="236"/>
      <c r="BQ117" s="237"/>
      <c r="BR117" s="238"/>
      <c r="BS117" s="236"/>
      <c r="BT117" s="236"/>
      <c r="BU117" s="236"/>
      <c r="BV117" s="236"/>
      <c r="BW117" s="236"/>
      <c r="BX117" s="236"/>
      <c r="BY117" s="236"/>
      <c r="BZ117" s="236"/>
      <c r="CA117" s="236"/>
      <c r="CB117" s="236"/>
      <c r="CC117" s="237">
        <f t="shared" si="65"/>
        <v>0</v>
      </c>
    </row>
    <row r="118" spans="1:81">
      <c r="A118" s="141"/>
      <c r="B118" s="57" t="s">
        <v>214</v>
      </c>
      <c r="C118" s="100" t="s">
        <v>215</v>
      </c>
      <c r="D118" s="74" t="s">
        <v>128</v>
      </c>
      <c r="E118" s="72">
        <v>1</v>
      </c>
      <c r="F118" s="303"/>
      <c r="G118" s="122">
        <f t="shared" si="69"/>
        <v>0</v>
      </c>
      <c r="H118" s="120"/>
      <c r="I118" s="13"/>
      <c r="J118" s="235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7">
        <f t="shared" si="70"/>
        <v>0</v>
      </c>
      <c r="V118" s="238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7">
        <f t="shared" si="71"/>
        <v>0</v>
      </c>
      <c r="AH118" s="238"/>
      <c r="AI118" s="236"/>
      <c r="AJ118" s="236"/>
      <c r="AK118" s="236"/>
      <c r="AL118" s="236"/>
      <c r="AM118" s="236">
        <f t="shared" si="72"/>
        <v>0</v>
      </c>
      <c r="AN118" s="236"/>
      <c r="AO118" s="236"/>
      <c r="AP118" s="236"/>
      <c r="AQ118" s="236"/>
      <c r="AR118" s="236"/>
      <c r="AS118" s="237"/>
      <c r="AT118" s="238"/>
      <c r="AU118" s="236"/>
      <c r="AV118" s="236"/>
      <c r="AW118" s="236"/>
      <c r="AX118" s="236"/>
      <c r="AY118" s="236"/>
      <c r="AZ118" s="236"/>
      <c r="BA118" s="236"/>
      <c r="BB118" s="236"/>
      <c r="BC118" s="236"/>
      <c r="BD118" s="236"/>
      <c r="BE118" s="237"/>
      <c r="BF118" s="238"/>
      <c r="BG118" s="236"/>
      <c r="BH118" s="236"/>
      <c r="BI118" s="236"/>
      <c r="BJ118" s="236"/>
      <c r="BK118" s="236"/>
      <c r="BL118" s="236"/>
      <c r="BM118" s="236"/>
      <c r="BN118" s="236"/>
      <c r="BO118" s="236"/>
      <c r="BP118" s="236"/>
      <c r="BQ118" s="237"/>
      <c r="BR118" s="238"/>
      <c r="BS118" s="236"/>
      <c r="BT118" s="236"/>
      <c r="BU118" s="236"/>
      <c r="BV118" s="236"/>
      <c r="BW118" s="236"/>
      <c r="BX118" s="236"/>
      <c r="BY118" s="236"/>
      <c r="BZ118" s="236"/>
      <c r="CA118" s="236"/>
      <c r="CB118" s="236"/>
      <c r="CC118" s="237">
        <f t="shared" si="65"/>
        <v>0</v>
      </c>
    </row>
    <row r="119" spans="1:81">
      <c r="A119" s="141"/>
      <c r="B119" s="57" t="s">
        <v>216</v>
      </c>
      <c r="C119" s="100" t="s">
        <v>217</v>
      </c>
      <c r="D119" s="74" t="s">
        <v>128</v>
      </c>
      <c r="E119" s="72">
        <v>1</v>
      </c>
      <c r="F119" s="303"/>
      <c r="G119" s="122">
        <f t="shared" si="69"/>
        <v>0</v>
      </c>
      <c r="H119" s="120"/>
      <c r="I119" s="13"/>
      <c r="J119" s="235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7">
        <f t="shared" si="70"/>
        <v>0</v>
      </c>
      <c r="V119" s="238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7">
        <f t="shared" si="71"/>
        <v>0</v>
      </c>
      <c r="AH119" s="238"/>
      <c r="AI119" s="236"/>
      <c r="AJ119" s="236"/>
      <c r="AK119" s="236"/>
      <c r="AL119" s="236"/>
      <c r="AM119" s="236">
        <f t="shared" si="72"/>
        <v>0</v>
      </c>
      <c r="AN119" s="236"/>
      <c r="AO119" s="236"/>
      <c r="AP119" s="236"/>
      <c r="AQ119" s="236"/>
      <c r="AR119" s="236"/>
      <c r="AS119" s="237"/>
      <c r="AT119" s="238"/>
      <c r="AU119" s="236"/>
      <c r="AV119" s="236"/>
      <c r="AW119" s="236"/>
      <c r="AX119" s="236"/>
      <c r="AY119" s="236"/>
      <c r="AZ119" s="236"/>
      <c r="BA119" s="236"/>
      <c r="BB119" s="236"/>
      <c r="BC119" s="236"/>
      <c r="BD119" s="236"/>
      <c r="BE119" s="237"/>
      <c r="BF119" s="238"/>
      <c r="BG119" s="236"/>
      <c r="BH119" s="236"/>
      <c r="BI119" s="236"/>
      <c r="BJ119" s="236"/>
      <c r="BK119" s="236"/>
      <c r="BL119" s="236"/>
      <c r="BM119" s="236"/>
      <c r="BN119" s="236"/>
      <c r="BO119" s="236"/>
      <c r="BP119" s="236"/>
      <c r="BQ119" s="237"/>
      <c r="BR119" s="238"/>
      <c r="BS119" s="236"/>
      <c r="BT119" s="236"/>
      <c r="BU119" s="236"/>
      <c r="BV119" s="236"/>
      <c r="BW119" s="236"/>
      <c r="BX119" s="236"/>
      <c r="BY119" s="236"/>
      <c r="BZ119" s="236"/>
      <c r="CA119" s="236"/>
      <c r="CB119" s="236"/>
      <c r="CC119" s="237">
        <f t="shared" si="65"/>
        <v>0</v>
      </c>
    </row>
    <row r="120" spans="1:81">
      <c r="A120" s="141"/>
      <c r="B120" s="57" t="s">
        <v>218</v>
      </c>
      <c r="C120" s="100" t="s">
        <v>219</v>
      </c>
      <c r="D120" s="74" t="s">
        <v>128</v>
      </c>
      <c r="E120" s="72">
        <v>1</v>
      </c>
      <c r="F120" s="303"/>
      <c r="G120" s="122">
        <f t="shared" si="69"/>
        <v>0</v>
      </c>
      <c r="H120" s="120"/>
      <c r="I120" s="13"/>
      <c r="J120" s="235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7">
        <f t="shared" si="70"/>
        <v>0</v>
      </c>
      <c r="V120" s="238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7">
        <f t="shared" si="71"/>
        <v>0</v>
      </c>
      <c r="AH120" s="238"/>
      <c r="AI120" s="236"/>
      <c r="AJ120" s="236"/>
      <c r="AK120" s="236"/>
      <c r="AL120" s="236"/>
      <c r="AM120" s="236">
        <f t="shared" si="72"/>
        <v>0</v>
      </c>
      <c r="AN120" s="236"/>
      <c r="AO120" s="236"/>
      <c r="AP120" s="236"/>
      <c r="AQ120" s="236"/>
      <c r="AR120" s="236"/>
      <c r="AS120" s="237"/>
      <c r="AT120" s="238"/>
      <c r="AU120" s="236"/>
      <c r="AV120" s="236"/>
      <c r="AW120" s="236"/>
      <c r="AX120" s="236"/>
      <c r="AY120" s="236"/>
      <c r="AZ120" s="236"/>
      <c r="BA120" s="236"/>
      <c r="BB120" s="236"/>
      <c r="BC120" s="236"/>
      <c r="BD120" s="236"/>
      <c r="BE120" s="237"/>
      <c r="BF120" s="238"/>
      <c r="BG120" s="236"/>
      <c r="BH120" s="236"/>
      <c r="BI120" s="236"/>
      <c r="BJ120" s="236"/>
      <c r="BK120" s="236"/>
      <c r="BL120" s="236"/>
      <c r="BM120" s="236"/>
      <c r="BN120" s="236"/>
      <c r="BO120" s="236"/>
      <c r="BP120" s="236"/>
      <c r="BQ120" s="237"/>
      <c r="BR120" s="238"/>
      <c r="BS120" s="236"/>
      <c r="BT120" s="236"/>
      <c r="BU120" s="236"/>
      <c r="BV120" s="236"/>
      <c r="BW120" s="236"/>
      <c r="BX120" s="236"/>
      <c r="BY120" s="236"/>
      <c r="BZ120" s="236"/>
      <c r="CA120" s="236"/>
      <c r="CB120" s="236"/>
      <c r="CC120" s="237">
        <f t="shared" si="65"/>
        <v>0</v>
      </c>
    </row>
    <row r="121" spans="1:81" ht="27" customHeight="1">
      <c r="A121" s="141"/>
      <c r="B121" s="57" t="s">
        <v>220</v>
      </c>
      <c r="C121" s="100" t="s">
        <v>221</v>
      </c>
      <c r="D121" s="74" t="s">
        <v>128</v>
      </c>
      <c r="E121" s="72">
        <v>1</v>
      </c>
      <c r="F121" s="303"/>
      <c r="G121" s="122">
        <f t="shared" si="69"/>
        <v>0</v>
      </c>
      <c r="H121" s="120"/>
      <c r="I121" s="13"/>
      <c r="J121" s="235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7">
        <f t="shared" si="70"/>
        <v>0</v>
      </c>
      <c r="V121" s="238"/>
      <c r="W121" s="236"/>
      <c r="X121" s="236"/>
      <c r="Y121" s="236"/>
      <c r="Z121" s="236"/>
      <c r="AA121" s="236"/>
      <c r="AB121" s="236"/>
      <c r="AC121" s="236"/>
      <c r="AD121" s="236"/>
      <c r="AE121" s="236"/>
      <c r="AF121" s="236"/>
      <c r="AG121" s="237">
        <f t="shared" si="71"/>
        <v>0</v>
      </c>
      <c r="AH121" s="238"/>
      <c r="AI121" s="236"/>
      <c r="AJ121" s="236"/>
      <c r="AK121" s="236"/>
      <c r="AL121" s="236"/>
      <c r="AM121" s="236">
        <f t="shared" si="72"/>
        <v>0</v>
      </c>
      <c r="AN121" s="236"/>
      <c r="AO121" s="236"/>
      <c r="AP121" s="236"/>
      <c r="AQ121" s="236"/>
      <c r="AR121" s="236"/>
      <c r="AS121" s="237"/>
      <c r="AT121" s="238"/>
      <c r="AU121" s="236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7"/>
      <c r="BF121" s="238"/>
      <c r="BG121" s="236"/>
      <c r="BH121" s="236"/>
      <c r="BI121" s="236"/>
      <c r="BJ121" s="236"/>
      <c r="BK121" s="236"/>
      <c r="BL121" s="236"/>
      <c r="BM121" s="236"/>
      <c r="BN121" s="236"/>
      <c r="BO121" s="236"/>
      <c r="BP121" s="236"/>
      <c r="BQ121" s="237"/>
      <c r="BR121" s="238"/>
      <c r="BS121" s="236"/>
      <c r="BT121" s="236"/>
      <c r="BU121" s="236"/>
      <c r="BV121" s="236"/>
      <c r="BW121" s="236"/>
      <c r="BX121" s="236"/>
      <c r="BY121" s="236"/>
      <c r="BZ121" s="236"/>
      <c r="CA121" s="236"/>
      <c r="CB121" s="236"/>
      <c r="CC121" s="237">
        <f t="shared" si="65"/>
        <v>0</v>
      </c>
    </row>
    <row r="122" spans="1:81">
      <c r="A122" s="141"/>
      <c r="B122" s="57" t="s">
        <v>222</v>
      </c>
      <c r="C122" s="100" t="s">
        <v>223</v>
      </c>
      <c r="D122" s="74"/>
      <c r="E122" s="72"/>
      <c r="F122" s="252"/>
      <c r="G122" s="122"/>
      <c r="H122" s="120"/>
      <c r="I122" s="13"/>
      <c r="J122" s="235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7"/>
      <c r="V122" s="238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7"/>
      <c r="AH122" s="238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7"/>
      <c r="AT122" s="238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7"/>
      <c r="BF122" s="238"/>
      <c r="BG122" s="236"/>
      <c r="BH122" s="236"/>
      <c r="BI122" s="236"/>
      <c r="BJ122" s="236"/>
      <c r="BK122" s="236"/>
      <c r="BL122" s="236"/>
      <c r="BM122" s="236"/>
      <c r="BN122" s="236"/>
      <c r="BO122" s="236"/>
      <c r="BP122" s="236"/>
      <c r="BQ122" s="237"/>
      <c r="BR122" s="238"/>
      <c r="BS122" s="236"/>
      <c r="BT122" s="236"/>
      <c r="BU122" s="236"/>
      <c r="BV122" s="236"/>
      <c r="BW122" s="236"/>
      <c r="BX122" s="236"/>
      <c r="BY122" s="236"/>
      <c r="BZ122" s="236"/>
      <c r="CA122" s="236"/>
      <c r="CB122" s="236"/>
      <c r="CC122" s="237"/>
    </row>
    <row r="123" spans="1:81">
      <c r="A123" s="141"/>
      <c r="B123" s="57" t="s">
        <v>224</v>
      </c>
      <c r="C123" s="100" t="s">
        <v>225</v>
      </c>
      <c r="D123" s="72" t="s">
        <v>128</v>
      </c>
      <c r="E123" s="72">
        <v>1</v>
      </c>
      <c r="F123" s="303"/>
      <c r="G123" s="122">
        <f t="shared" si="69"/>
        <v>0</v>
      </c>
      <c r="H123" s="120"/>
      <c r="I123" s="13"/>
      <c r="J123" s="235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7">
        <f t="shared" si="70"/>
        <v>0</v>
      </c>
      <c r="V123" s="238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7">
        <f t="shared" si="71"/>
        <v>0</v>
      </c>
      <c r="AH123" s="238"/>
      <c r="AI123" s="236"/>
      <c r="AJ123" s="236"/>
      <c r="AK123" s="236"/>
      <c r="AL123" s="236"/>
      <c r="AM123" s="236">
        <f t="shared" si="72"/>
        <v>0</v>
      </c>
      <c r="AN123" s="236"/>
      <c r="AO123" s="236"/>
      <c r="AP123" s="236"/>
      <c r="AQ123" s="236"/>
      <c r="AR123" s="236"/>
      <c r="AS123" s="237"/>
      <c r="AT123" s="238"/>
      <c r="AU123" s="236"/>
      <c r="AV123" s="236"/>
      <c r="AW123" s="236"/>
      <c r="AX123" s="236"/>
      <c r="AY123" s="236"/>
      <c r="AZ123" s="236"/>
      <c r="BA123" s="236"/>
      <c r="BB123" s="236"/>
      <c r="BC123" s="236"/>
      <c r="BD123" s="236"/>
      <c r="BE123" s="237"/>
      <c r="BF123" s="238"/>
      <c r="BG123" s="236"/>
      <c r="BH123" s="236"/>
      <c r="BI123" s="236"/>
      <c r="BJ123" s="236"/>
      <c r="BK123" s="236"/>
      <c r="BL123" s="236"/>
      <c r="BM123" s="236"/>
      <c r="BN123" s="236"/>
      <c r="BO123" s="236"/>
      <c r="BP123" s="236"/>
      <c r="BQ123" s="237"/>
      <c r="BR123" s="238"/>
      <c r="BS123" s="236"/>
      <c r="BT123" s="236"/>
      <c r="BU123" s="236"/>
      <c r="BV123" s="236"/>
      <c r="BW123" s="236"/>
      <c r="BX123" s="236"/>
      <c r="BY123" s="236"/>
      <c r="BZ123" s="236"/>
      <c r="CA123" s="236"/>
      <c r="CB123" s="236"/>
      <c r="CC123" s="237">
        <f t="shared" si="65"/>
        <v>0</v>
      </c>
    </row>
    <row r="124" spans="1:81">
      <c r="A124" s="141"/>
      <c r="B124" s="57" t="s">
        <v>226</v>
      </c>
      <c r="C124" s="100" t="s">
        <v>227</v>
      </c>
      <c r="D124" s="72" t="s">
        <v>128</v>
      </c>
      <c r="E124" s="72">
        <v>1</v>
      </c>
      <c r="F124" s="303"/>
      <c r="G124" s="122">
        <f t="shared" si="69"/>
        <v>0</v>
      </c>
      <c r="H124" s="120"/>
      <c r="I124" s="13"/>
      <c r="J124" s="235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7">
        <f t="shared" si="70"/>
        <v>0</v>
      </c>
      <c r="V124" s="238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7">
        <f t="shared" si="71"/>
        <v>0</v>
      </c>
      <c r="AH124" s="238"/>
      <c r="AI124" s="236"/>
      <c r="AJ124" s="236"/>
      <c r="AK124" s="236"/>
      <c r="AL124" s="236"/>
      <c r="AM124" s="236">
        <f t="shared" si="72"/>
        <v>0</v>
      </c>
      <c r="AN124" s="236"/>
      <c r="AO124" s="236"/>
      <c r="AP124" s="236"/>
      <c r="AQ124" s="236"/>
      <c r="AR124" s="236"/>
      <c r="AS124" s="237"/>
      <c r="AT124" s="238"/>
      <c r="AU124" s="236"/>
      <c r="AV124" s="236"/>
      <c r="AW124" s="236"/>
      <c r="AX124" s="236"/>
      <c r="AY124" s="236"/>
      <c r="AZ124" s="236"/>
      <c r="BA124" s="236"/>
      <c r="BB124" s="236"/>
      <c r="BC124" s="236"/>
      <c r="BD124" s="236"/>
      <c r="BE124" s="237"/>
      <c r="BF124" s="238"/>
      <c r="BG124" s="236"/>
      <c r="BH124" s="236"/>
      <c r="BI124" s="236"/>
      <c r="BJ124" s="236"/>
      <c r="BK124" s="236"/>
      <c r="BL124" s="236"/>
      <c r="BM124" s="236"/>
      <c r="BN124" s="236"/>
      <c r="BO124" s="236"/>
      <c r="BP124" s="236"/>
      <c r="BQ124" s="237"/>
      <c r="BR124" s="238"/>
      <c r="BS124" s="236"/>
      <c r="BT124" s="236"/>
      <c r="BU124" s="236"/>
      <c r="BV124" s="236"/>
      <c r="BW124" s="236"/>
      <c r="BX124" s="236"/>
      <c r="BY124" s="236"/>
      <c r="BZ124" s="236"/>
      <c r="CA124" s="236"/>
      <c r="CB124" s="236"/>
      <c r="CC124" s="237">
        <f t="shared" si="65"/>
        <v>0</v>
      </c>
    </row>
    <row r="125" spans="1:81">
      <c r="A125" s="251"/>
      <c r="B125" s="194" t="s">
        <v>228</v>
      </c>
      <c r="C125" s="195" t="s">
        <v>229</v>
      </c>
      <c r="D125" s="196" t="s">
        <v>128</v>
      </c>
      <c r="E125" s="196">
        <v>0</v>
      </c>
      <c r="F125" s="252"/>
      <c r="G125" s="253">
        <f>E125*F125</f>
        <v>0</v>
      </c>
      <c r="H125" s="254"/>
      <c r="I125" s="255"/>
      <c r="J125" s="256"/>
      <c r="K125" s="257"/>
      <c r="L125" s="257"/>
      <c r="M125" s="257"/>
      <c r="N125" s="257"/>
      <c r="O125" s="257"/>
      <c r="P125" s="257"/>
      <c r="Q125" s="257"/>
      <c r="R125" s="257"/>
      <c r="S125" s="257"/>
      <c r="T125" s="257"/>
      <c r="U125" s="258"/>
      <c r="V125" s="259"/>
      <c r="W125" s="257"/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58"/>
      <c r="AH125" s="259"/>
      <c r="AI125" s="257"/>
      <c r="AJ125" s="257"/>
      <c r="AK125" s="257"/>
      <c r="AL125" s="257"/>
      <c r="AM125" s="257"/>
      <c r="AN125" s="257"/>
      <c r="AO125" s="257"/>
      <c r="AP125" s="257"/>
      <c r="AQ125" s="257"/>
      <c r="AR125" s="257"/>
      <c r="AS125" s="258"/>
      <c r="AT125" s="259"/>
      <c r="AU125" s="257"/>
      <c r="AV125" s="257"/>
      <c r="AW125" s="257"/>
      <c r="AX125" s="257"/>
      <c r="AY125" s="257"/>
      <c r="AZ125" s="257"/>
      <c r="BA125" s="257"/>
      <c r="BB125" s="257"/>
      <c r="BC125" s="257"/>
      <c r="BD125" s="257"/>
      <c r="BE125" s="258"/>
      <c r="BF125" s="259"/>
      <c r="BG125" s="257"/>
      <c r="BH125" s="257"/>
      <c r="BI125" s="257"/>
      <c r="BJ125" s="257"/>
      <c r="BK125" s="257"/>
      <c r="BL125" s="257"/>
      <c r="BM125" s="257"/>
      <c r="BN125" s="257"/>
      <c r="BO125" s="257"/>
      <c r="BP125" s="257"/>
      <c r="BQ125" s="258"/>
      <c r="BR125" s="259"/>
      <c r="BS125" s="257"/>
      <c r="BT125" s="257"/>
      <c r="BU125" s="257"/>
      <c r="BV125" s="257"/>
      <c r="BW125" s="257"/>
      <c r="BX125" s="257"/>
      <c r="BY125" s="257"/>
      <c r="BZ125" s="257"/>
      <c r="CA125" s="257"/>
      <c r="CB125" s="257"/>
      <c r="CC125" s="237"/>
    </row>
    <row r="126" spans="1:81" ht="30">
      <c r="A126" s="141"/>
      <c r="B126" s="57" t="s">
        <v>230</v>
      </c>
      <c r="C126" s="100" t="s">
        <v>231</v>
      </c>
      <c r="D126" s="72" t="s">
        <v>232</v>
      </c>
      <c r="E126" s="72">
        <v>4</v>
      </c>
      <c r="F126" s="306"/>
      <c r="G126" s="122">
        <f t="shared" ref="G126:G140" si="73">+E126*F126</f>
        <v>0</v>
      </c>
      <c r="H126" s="120"/>
      <c r="I126" s="13"/>
      <c r="J126" s="235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7">
        <f t="shared" ref="U126:U139" si="74">G126/2.5</f>
        <v>0</v>
      </c>
      <c r="V126" s="238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7">
        <f t="shared" ref="AG126:AG139" si="75">G126/2.5</f>
        <v>0</v>
      </c>
      <c r="AH126" s="238"/>
      <c r="AI126" s="236"/>
      <c r="AJ126" s="236"/>
      <c r="AK126" s="236"/>
      <c r="AL126" s="236"/>
      <c r="AM126" s="236">
        <f>G126-SUM(H126:AL126)</f>
        <v>0</v>
      </c>
      <c r="AN126" s="236"/>
      <c r="AO126" s="236"/>
      <c r="AP126" s="236"/>
      <c r="AQ126" s="236"/>
      <c r="AR126" s="236"/>
      <c r="AS126" s="237"/>
      <c r="AT126" s="238"/>
      <c r="AU126" s="236"/>
      <c r="AV126" s="236"/>
      <c r="AW126" s="236"/>
      <c r="AX126" s="236"/>
      <c r="AY126" s="236"/>
      <c r="AZ126" s="236"/>
      <c r="BA126" s="236"/>
      <c r="BB126" s="236"/>
      <c r="BC126" s="236"/>
      <c r="BD126" s="236"/>
      <c r="BE126" s="237"/>
      <c r="BF126" s="238"/>
      <c r="BG126" s="236"/>
      <c r="BH126" s="236"/>
      <c r="BI126" s="236"/>
      <c r="BJ126" s="236"/>
      <c r="BK126" s="236"/>
      <c r="BL126" s="236"/>
      <c r="BM126" s="236"/>
      <c r="BN126" s="236"/>
      <c r="BO126" s="236"/>
      <c r="BP126" s="236"/>
      <c r="BQ126" s="237"/>
      <c r="BR126" s="238"/>
      <c r="BS126" s="236"/>
      <c r="BT126" s="236"/>
      <c r="BU126" s="236"/>
      <c r="BV126" s="236"/>
      <c r="BW126" s="236"/>
      <c r="BX126" s="236"/>
      <c r="BY126" s="236"/>
      <c r="BZ126" s="236"/>
      <c r="CA126" s="236"/>
      <c r="CB126" s="236"/>
      <c r="CC126" s="237">
        <f t="shared" si="65"/>
        <v>0</v>
      </c>
    </row>
    <row r="127" spans="1:81" ht="30">
      <c r="A127" s="141"/>
      <c r="B127" s="57" t="s">
        <v>233</v>
      </c>
      <c r="C127" s="66" t="s">
        <v>234</v>
      </c>
      <c r="D127" s="74" t="s">
        <v>128</v>
      </c>
      <c r="E127" s="74">
        <v>1</v>
      </c>
      <c r="F127" s="303"/>
      <c r="G127" s="152">
        <f t="shared" si="73"/>
        <v>0</v>
      </c>
      <c r="H127" s="120"/>
      <c r="I127" s="13"/>
      <c r="J127" s="235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7">
        <f t="shared" si="74"/>
        <v>0</v>
      </c>
      <c r="V127" s="238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7">
        <f t="shared" si="75"/>
        <v>0</v>
      </c>
      <c r="AH127" s="238"/>
      <c r="AI127" s="236"/>
      <c r="AJ127" s="236"/>
      <c r="AK127" s="236"/>
      <c r="AL127" s="236"/>
      <c r="AM127" s="236">
        <f t="shared" ref="AM127:AM139" si="76">G127-SUM(J127:AL127)</f>
        <v>0</v>
      </c>
      <c r="AN127" s="236"/>
      <c r="AO127" s="236"/>
      <c r="AP127" s="236"/>
      <c r="AQ127" s="236"/>
      <c r="AR127" s="236"/>
      <c r="AS127" s="237"/>
      <c r="AT127" s="238"/>
      <c r="AU127" s="236"/>
      <c r="AV127" s="236"/>
      <c r="AW127" s="236"/>
      <c r="AX127" s="236"/>
      <c r="AY127" s="236"/>
      <c r="AZ127" s="236"/>
      <c r="BA127" s="236"/>
      <c r="BB127" s="236"/>
      <c r="BC127" s="236"/>
      <c r="BD127" s="236"/>
      <c r="BE127" s="237"/>
      <c r="BF127" s="238"/>
      <c r="BG127" s="236"/>
      <c r="BH127" s="236"/>
      <c r="BI127" s="236"/>
      <c r="BJ127" s="236"/>
      <c r="BK127" s="236"/>
      <c r="BL127" s="236"/>
      <c r="BM127" s="236"/>
      <c r="BN127" s="236"/>
      <c r="BO127" s="236"/>
      <c r="BP127" s="236"/>
      <c r="BQ127" s="237"/>
      <c r="BR127" s="238"/>
      <c r="BS127" s="236"/>
      <c r="BT127" s="236"/>
      <c r="BU127" s="236"/>
      <c r="BV127" s="236"/>
      <c r="BW127" s="236"/>
      <c r="BX127" s="236"/>
      <c r="BY127" s="236"/>
      <c r="BZ127" s="236"/>
      <c r="CA127" s="236"/>
      <c r="CB127" s="236"/>
      <c r="CC127" s="237">
        <f t="shared" si="65"/>
        <v>0</v>
      </c>
    </row>
    <row r="128" spans="1:81">
      <c r="A128" s="141"/>
      <c r="B128" s="57" t="s">
        <v>235</v>
      </c>
      <c r="C128" s="66" t="s">
        <v>236</v>
      </c>
      <c r="D128" s="74" t="s">
        <v>128</v>
      </c>
      <c r="E128" s="74">
        <v>1</v>
      </c>
      <c r="F128" s="303"/>
      <c r="G128" s="152">
        <f t="shared" si="73"/>
        <v>0</v>
      </c>
      <c r="H128" s="120"/>
      <c r="I128" s="13"/>
      <c r="J128" s="235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7">
        <f t="shared" si="74"/>
        <v>0</v>
      </c>
      <c r="V128" s="238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7">
        <f t="shared" si="75"/>
        <v>0</v>
      </c>
      <c r="AH128" s="238"/>
      <c r="AI128" s="236"/>
      <c r="AJ128" s="236"/>
      <c r="AK128" s="236"/>
      <c r="AL128" s="236"/>
      <c r="AM128" s="236">
        <f t="shared" si="76"/>
        <v>0</v>
      </c>
      <c r="AN128" s="236"/>
      <c r="AO128" s="236"/>
      <c r="AP128" s="236"/>
      <c r="AQ128" s="236"/>
      <c r="AR128" s="236"/>
      <c r="AS128" s="237"/>
      <c r="AT128" s="238"/>
      <c r="AU128" s="236"/>
      <c r="AV128" s="236"/>
      <c r="AW128" s="236"/>
      <c r="AX128" s="236"/>
      <c r="AY128" s="236"/>
      <c r="AZ128" s="236"/>
      <c r="BA128" s="236"/>
      <c r="BB128" s="236"/>
      <c r="BC128" s="236"/>
      <c r="BD128" s="236"/>
      <c r="BE128" s="237"/>
      <c r="BF128" s="238"/>
      <c r="BG128" s="236"/>
      <c r="BH128" s="236"/>
      <c r="BI128" s="236"/>
      <c r="BJ128" s="236"/>
      <c r="BK128" s="236"/>
      <c r="BL128" s="236"/>
      <c r="BM128" s="236"/>
      <c r="BN128" s="236"/>
      <c r="BO128" s="236"/>
      <c r="BP128" s="236"/>
      <c r="BQ128" s="237"/>
      <c r="BR128" s="238"/>
      <c r="BS128" s="236"/>
      <c r="BT128" s="236"/>
      <c r="BU128" s="236"/>
      <c r="BV128" s="236"/>
      <c r="BW128" s="236"/>
      <c r="BX128" s="236"/>
      <c r="BY128" s="236"/>
      <c r="BZ128" s="236"/>
      <c r="CA128" s="236"/>
      <c r="CB128" s="236"/>
      <c r="CC128" s="237">
        <f t="shared" si="65"/>
        <v>0</v>
      </c>
    </row>
    <row r="129" spans="1:81">
      <c r="A129" s="141"/>
      <c r="B129" s="57" t="s">
        <v>237</v>
      </c>
      <c r="C129" s="66" t="s">
        <v>238</v>
      </c>
      <c r="D129" s="74" t="s">
        <v>128</v>
      </c>
      <c r="E129" s="74">
        <v>1</v>
      </c>
      <c r="F129" s="303"/>
      <c r="G129" s="152">
        <f t="shared" si="73"/>
        <v>0</v>
      </c>
      <c r="H129" s="120"/>
      <c r="I129" s="13"/>
      <c r="J129" s="235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7">
        <f t="shared" si="74"/>
        <v>0</v>
      </c>
      <c r="V129" s="238"/>
      <c r="W129" s="236"/>
      <c r="X129" s="236"/>
      <c r="Y129" s="236"/>
      <c r="Z129" s="236"/>
      <c r="AA129" s="236"/>
      <c r="AB129" s="236"/>
      <c r="AC129" s="236"/>
      <c r="AD129" s="236"/>
      <c r="AE129" s="236"/>
      <c r="AF129" s="236"/>
      <c r="AG129" s="237">
        <f t="shared" si="75"/>
        <v>0</v>
      </c>
      <c r="AH129" s="238"/>
      <c r="AI129" s="236"/>
      <c r="AJ129" s="236"/>
      <c r="AK129" s="236"/>
      <c r="AL129" s="236"/>
      <c r="AM129" s="236">
        <f t="shared" si="76"/>
        <v>0</v>
      </c>
      <c r="AN129" s="236"/>
      <c r="AO129" s="236"/>
      <c r="AP129" s="236"/>
      <c r="AQ129" s="236"/>
      <c r="AR129" s="236"/>
      <c r="AS129" s="237"/>
      <c r="AT129" s="238"/>
      <c r="AU129" s="236"/>
      <c r="AV129" s="236"/>
      <c r="AW129" s="236"/>
      <c r="AX129" s="236"/>
      <c r="AY129" s="236"/>
      <c r="AZ129" s="236"/>
      <c r="BA129" s="236"/>
      <c r="BB129" s="236"/>
      <c r="BC129" s="236"/>
      <c r="BD129" s="236"/>
      <c r="BE129" s="237"/>
      <c r="BF129" s="238"/>
      <c r="BG129" s="236"/>
      <c r="BH129" s="236"/>
      <c r="BI129" s="236"/>
      <c r="BJ129" s="236"/>
      <c r="BK129" s="236"/>
      <c r="BL129" s="236"/>
      <c r="BM129" s="236"/>
      <c r="BN129" s="236"/>
      <c r="BO129" s="236"/>
      <c r="BP129" s="236"/>
      <c r="BQ129" s="237"/>
      <c r="BR129" s="238"/>
      <c r="BS129" s="236"/>
      <c r="BT129" s="236"/>
      <c r="BU129" s="236"/>
      <c r="BV129" s="236"/>
      <c r="BW129" s="236"/>
      <c r="BX129" s="236"/>
      <c r="BY129" s="236"/>
      <c r="BZ129" s="236"/>
      <c r="CA129" s="236"/>
      <c r="CB129" s="236"/>
      <c r="CC129" s="237">
        <f t="shared" si="65"/>
        <v>0</v>
      </c>
    </row>
    <row r="130" spans="1:81">
      <c r="A130" s="141"/>
      <c r="B130" s="57" t="s">
        <v>239</v>
      </c>
      <c r="C130" s="66" t="s">
        <v>240</v>
      </c>
      <c r="D130" s="74" t="s">
        <v>128</v>
      </c>
      <c r="E130" s="74">
        <v>1</v>
      </c>
      <c r="F130" s="303"/>
      <c r="G130" s="152">
        <f t="shared" si="73"/>
        <v>0</v>
      </c>
      <c r="H130" s="120"/>
      <c r="I130" s="13"/>
      <c r="J130" s="235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7">
        <f t="shared" si="74"/>
        <v>0</v>
      </c>
      <c r="V130" s="238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7">
        <f t="shared" si="75"/>
        <v>0</v>
      </c>
      <c r="AH130" s="238"/>
      <c r="AI130" s="236"/>
      <c r="AJ130" s="236"/>
      <c r="AK130" s="236"/>
      <c r="AL130" s="236"/>
      <c r="AM130" s="236">
        <f t="shared" si="76"/>
        <v>0</v>
      </c>
      <c r="AN130" s="236"/>
      <c r="AO130" s="236"/>
      <c r="AP130" s="236"/>
      <c r="AQ130" s="236"/>
      <c r="AR130" s="236"/>
      <c r="AS130" s="237"/>
      <c r="AT130" s="238"/>
      <c r="AU130" s="236"/>
      <c r="AV130" s="236"/>
      <c r="AW130" s="236"/>
      <c r="AX130" s="236"/>
      <c r="AY130" s="236"/>
      <c r="AZ130" s="236"/>
      <c r="BA130" s="236"/>
      <c r="BB130" s="236"/>
      <c r="BC130" s="236"/>
      <c r="BD130" s="236"/>
      <c r="BE130" s="237"/>
      <c r="BF130" s="238"/>
      <c r="BG130" s="236"/>
      <c r="BH130" s="236"/>
      <c r="BI130" s="236"/>
      <c r="BJ130" s="236"/>
      <c r="BK130" s="236"/>
      <c r="BL130" s="236"/>
      <c r="BM130" s="236"/>
      <c r="BN130" s="236"/>
      <c r="BO130" s="236"/>
      <c r="BP130" s="236"/>
      <c r="BQ130" s="237"/>
      <c r="BR130" s="238"/>
      <c r="BS130" s="236"/>
      <c r="BT130" s="236"/>
      <c r="BU130" s="236"/>
      <c r="BV130" s="236"/>
      <c r="BW130" s="236"/>
      <c r="BX130" s="236"/>
      <c r="BY130" s="236"/>
      <c r="BZ130" s="236"/>
      <c r="CA130" s="236"/>
      <c r="CB130" s="236"/>
      <c r="CC130" s="237">
        <f t="shared" si="65"/>
        <v>0</v>
      </c>
    </row>
    <row r="131" spans="1:81">
      <c r="A131" s="141"/>
      <c r="B131" s="57" t="s">
        <v>241</v>
      </c>
      <c r="C131" s="66" t="s">
        <v>242</v>
      </c>
      <c r="D131" s="74" t="s">
        <v>128</v>
      </c>
      <c r="E131" s="74">
        <v>1</v>
      </c>
      <c r="F131" s="303"/>
      <c r="G131" s="152">
        <f t="shared" si="73"/>
        <v>0</v>
      </c>
      <c r="H131" s="120"/>
      <c r="I131" s="13"/>
      <c r="J131" s="235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7">
        <f t="shared" si="74"/>
        <v>0</v>
      </c>
      <c r="V131" s="238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7">
        <f t="shared" si="75"/>
        <v>0</v>
      </c>
      <c r="AH131" s="238"/>
      <c r="AI131" s="236"/>
      <c r="AJ131" s="236"/>
      <c r="AK131" s="236"/>
      <c r="AL131" s="236"/>
      <c r="AM131" s="236">
        <f t="shared" si="76"/>
        <v>0</v>
      </c>
      <c r="AN131" s="236"/>
      <c r="AO131" s="236"/>
      <c r="AP131" s="236"/>
      <c r="AQ131" s="236"/>
      <c r="AR131" s="236"/>
      <c r="AS131" s="237"/>
      <c r="AT131" s="238"/>
      <c r="AU131" s="236"/>
      <c r="AV131" s="236"/>
      <c r="AW131" s="236"/>
      <c r="AX131" s="236"/>
      <c r="AY131" s="236"/>
      <c r="AZ131" s="236"/>
      <c r="BA131" s="236"/>
      <c r="BB131" s="236"/>
      <c r="BC131" s="236"/>
      <c r="BD131" s="236"/>
      <c r="BE131" s="237"/>
      <c r="BF131" s="238"/>
      <c r="BG131" s="236"/>
      <c r="BH131" s="236"/>
      <c r="BI131" s="236"/>
      <c r="BJ131" s="236"/>
      <c r="BK131" s="236"/>
      <c r="BL131" s="236"/>
      <c r="BM131" s="236"/>
      <c r="BN131" s="236"/>
      <c r="BO131" s="236"/>
      <c r="BP131" s="236"/>
      <c r="BQ131" s="237"/>
      <c r="BR131" s="238"/>
      <c r="BS131" s="236"/>
      <c r="BT131" s="236"/>
      <c r="BU131" s="236"/>
      <c r="BV131" s="236"/>
      <c r="BW131" s="236"/>
      <c r="BX131" s="236"/>
      <c r="BY131" s="236"/>
      <c r="BZ131" s="236"/>
      <c r="CA131" s="236"/>
      <c r="CB131" s="236"/>
      <c r="CC131" s="237">
        <f t="shared" si="65"/>
        <v>0</v>
      </c>
    </row>
    <row r="132" spans="1:81">
      <c r="A132" s="141"/>
      <c r="B132" s="61" t="s">
        <v>243</v>
      </c>
      <c r="C132" s="66" t="s">
        <v>244</v>
      </c>
      <c r="D132" s="74" t="s">
        <v>128</v>
      </c>
      <c r="E132" s="74">
        <v>1</v>
      </c>
      <c r="F132" s="303"/>
      <c r="G132" s="152">
        <f t="shared" si="73"/>
        <v>0</v>
      </c>
      <c r="H132" s="120"/>
      <c r="I132" s="13"/>
      <c r="J132" s="235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7">
        <f t="shared" si="74"/>
        <v>0</v>
      </c>
      <c r="V132" s="238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7">
        <f t="shared" si="75"/>
        <v>0</v>
      </c>
      <c r="AH132" s="235"/>
      <c r="AI132" s="236"/>
      <c r="AJ132" s="236"/>
      <c r="AK132" s="236"/>
      <c r="AL132" s="236"/>
      <c r="AM132" s="236">
        <f t="shared" si="76"/>
        <v>0</v>
      </c>
      <c r="AN132" s="236"/>
      <c r="AO132" s="236"/>
      <c r="AP132" s="236"/>
      <c r="AQ132" s="236"/>
      <c r="AR132" s="236"/>
      <c r="AS132" s="237"/>
      <c r="AT132" s="238"/>
      <c r="AU132" s="236"/>
      <c r="AV132" s="236"/>
      <c r="AW132" s="236"/>
      <c r="AX132" s="236"/>
      <c r="AY132" s="236"/>
      <c r="AZ132" s="236"/>
      <c r="BA132" s="236"/>
      <c r="BB132" s="236"/>
      <c r="BC132" s="236"/>
      <c r="BD132" s="236"/>
      <c r="BE132" s="237"/>
      <c r="BF132" s="238"/>
      <c r="BG132" s="236"/>
      <c r="BH132" s="236"/>
      <c r="BI132" s="236"/>
      <c r="BJ132" s="236"/>
      <c r="BK132" s="236"/>
      <c r="BL132" s="236"/>
      <c r="BM132" s="236"/>
      <c r="BN132" s="236"/>
      <c r="BO132" s="236"/>
      <c r="BP132" s="236"/>
      <c r="BQ132" s="237"/>
      <c r="BR132" s="238"/>
      <c r="BS132" s="236"/>
      <c r="BT132" s="236"/>
      <c r="BU132" s="236"/>
      <c r="BV132" s="236"/>
      <c r="BW132" s="236"/>
      <c r="BX132" s="236"/>
      <c r="BY132" s="236"/>
      <c r="BZ132" s="236"/>
      <c r="CA132" s="236"/>
      <c r="CB132" s="236"/>
      <c r="CC132" s="237">
        <f t="shared" si="65"/>
        <v>0</v>
      </c>
    </row>
    <row r="133" spans="1:81" ht="28.5" customHeight="1">
      <c r="A133" s="141"/>
      <c r="B133" s="61" t="s">
        <v>245</v>
      </c>
      <c r="C133" s="66" t="s">
        <v>404</v>
      </c>
      <c r="D133" s="74" t="s">
        <v>128</v>
      </c>
      <c r="E133" s="74">
        <v>1</v>
      </c>
      <c r="F133" s="303"/>
      <c r="G133" s="152">
        <f t="shared" si="73"/>
        <v>0</v>
      </c>
      <c r="H133" s="120"/>
      <c r="I133" s="13"/>
      <c r="J133" s="235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7">
        <f t="shared" si="74"/>
        <v>0</v>
      </c>
      <c r="V133" s="238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7">
        <f t="shared" si="75"/>
        <v>0</v>
      </c>
      <c r="AH133" s="235"/>
      <c r="AI133" s="236"/>
      <c r="AJ133" s="236"/>
      <c r="AK133" s="236"/>
      <c r="AL133" s="236"/>
      <c r="AM133" s="236">
        <f t="shared" si="76"/>
        <v>0</v>
      </c>
      <c r="AN133" s="236"/>
      <c r="AO133" s="236"/>
      <c r="AP133" s="236"/>
      <c r="AQ133" s="236"/>
      <c r="AR133" s="236"/>
      <c r="AS133" s="237"/>
      <c r="AT133" s="238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7"/>
      <c r="BF133" s="238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7"/>
      <c r="BR133" s="238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7">
        <f t="shared" si="65"/>
        <v>0</v>
      </c>
    </row>
    <row r="134" spans="1:81">
      <c r="A134" s="141"/>
      <c r="B134" s="61" t="s">
        <v>247</v>
      </c>
      <c r="C134" s="66" t="s">
        <v>248</v>
      </c>
      <c r="D134" s="74" t="s">
        <v>128</v>
      </c>
      <c r="E134" s="74">
        <v>1</v>
      </c>
      <c r="F134" s="303"/>
      <c r="G134" s="152">
        <f t="shared" si="73"/>
        <v>0</v>
      </c>
      <c r="H134" s="120"/>
      <c r="I134" s="13"/>
      <c r="J134" s="235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7">
        <f t="shared" si="74"/>
        <v>0</v>
      </c>
      <c r="V134" s="238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7">
        <f t="shared" si="75"/>
        <v>0</v>
      </c>
      <c r="AH134" s="235"/>
      <c r="AI134" s="236"/>
      <c r="AJ134" s="236"/>
      <c r="AK134" s="236"/>
      <c r="AL134" s="236"/>
      <c r="AM134" s="236">
        <f t="shared" si="76"/>
        <v>0</v>
      </c>
      <c r="AN134" s="236"/>
      <c r="AO134" s="236"/>
      <c r="AP134" s="236"/>
      <c r="AQ134" s="236"/>
      <c r="AR134" s="236"/>
      <c r="AS134" s="237"/>
      <c r="AT134" s="238"/>
      <c r="AU134" s="236"/>
      <c r="AV134" s="236"/>
      <c r="AW134" s="236"/>
      <c r="AX134" s="236"/>
      <c r="AY134" s="236"/>
      <c r="AZ134" s="236"/>
      <c r="BA134" s="236"/>
      <c r="BB134" s="236"/>
      <c r="BC134" s="236"/>
      <c r="BD134" s="236"/>
      <c r="BE134" s="237"/>
      <c r="BF134" s="238"/>
      <c r="BG134" s="236"/>
      <c r="BH134" s="236"/>
      <c r="BI134" s="236"/>
      <c r="BJ134" s="236"/>
      <c r="BK134" s="236"/>
      <c r="BL134" s="236"/>
      <c r="BM134" s="236"/>
      <c r="BN134" s="236"/>
      <c r="BO134" s="236"/>
      <c r="BP134" s="236"/>
      <c r="BQ134" s="237"/>
      <c r="BR134" s="238"/>
      <c r="BS134" s="236"/>
      <c r="BT134" s="236"/>
      <c r="BU134" s="236"/>
      <c r="BV134" s="236"/>
      <c r="BW134" s="236"/>
      <c r="BX134" s="236"/>
      <c r="BY134" s="236"/>
      <c r="BZ134" s="236"/>
      <c r="CA134" s="236"/>
      <c r="CB134" s="236"/>
      <c r="CC134" s="237">
        <f t="shared" si="65"/>
        <v>0</v>
      </c>
    </row>
    <row r="135" spans="1:81">
      <c r="A135" s="141"/>
      <c r="B135" s="61" t="s">
        <v>249</v>
      </c>
      <c r="C135" s="66" t="s">
        <v>250</v>
      </c>
      <c r="D135" s="74" t="s">
        <v>128</v>
      </c>
      <c r="E135" s="74">
        <v>1</v>
      </c>
      <c r="F135" s="303"/>
      <c r="G135" s="152">
        <f t="shared" si="73"/>
        <v>0</v>
      </c>
      <c r="H135" s="120"/>
      <c r="I135" s="13"/>
      <c r="J135" s="235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7">
        <f t="shared" si="74"/>
        <v>0</v>
      </c>
      <c r="V135" s="238"/>
      <c r="W135" s="236"/>
      <c r="X135" s="236"/>
      <c r="Y135" s="236"/>
      <c r="Z135" s="236"/>
      <c r="AA135" s="236"/>
      <c r="AB135" s="236"/>
      <c r="AC135" s="236"/>
      <c r="AD135" s="236"/>
      <c r="AE135" s="236"/>
      <c r="AF135" s="236"/>
      <c r="AG135" s="237">
        <f t="shared" si="75"/>
        <v>0</v>
      </c>
      <c r="AH135" s="235"/>
      <c r="AI135" s="236"/>
      <c r="AJ135" s="236"/>
      <c r="AK135" s="236"/>
      <c r="AL135" s="236"/>
      <c r="AM135" s="236">
        <f t="shared" si="76"/>
        <v>0</v>
      </c>
      <c r="AN135" s="236"/>
      <c r="AO135" s="236"/>
      <c r="AP135" s="236"/>
      <c r="AQ135" s="236"/>
      <c r="AR135" s="236"/>
      <c r="AS135" s="237"/>
      <c r="AT135" s="238"/>
      <c r="AU135" s="236"/>
      <c r="AV135" s="236"/>
      <c r="AW135" s="236"/>
      <c r="AX135" s="236"/>
      <c r="AY135" s="236"/>
      <c r="AZ135" s="236"/>
      <c r="BA135" s="236"/>
      <c r="BB135" s="236"/>
      <c r="BC135" s="236"/>
      <c r="BD135" s="236"/>
      <c r="BE135" s="237"/>
      <c r="BF135" s="238"/>
      <c r="BG135" s="236"/>
      <c r="BH135" s="236"/>
      <c r="BI135" s="236"/>
      <c r="BJ135" s="236"/>
      <c r="BK135" s="236"/>
      <c r="BL135" s="236"/>
      <c r="BM135" s="236"/>
      <c r="BN135" s="236"/>
      <c r="BO135" s="236"/>
      <c r="BP135" s="236"/>
      <c r="BQ135" s="237"/>
      <c r="BR135" s="238"/>
      <c r="BS135" s="236"/>
      <c r="BT135" s="236"/>
      <c r="BU135" s="236"/>
      <c r="BV135" s="236"/>
      <c r="BW135" s="236"/>
      <c r="BX135" s="236"/>
      <c r="BY135" s="236"/>
      <c r="BZ135" s="236"/>
      <c r="CA135" s="236"/>
      <c r="CB135" s="236"/>
      <c r="CC135" s="237">
        <f t="shared" si="65"/>
        <v>0</v>
      </c>
    </row>
    <row r="136" spans="1:81" ht="27" customHeight="1">
      <c r="A136" s="141"/>
      <c r="B136" s="61" t="s">
        <v>251</v>
      </c>
      <c r="C136" s="66" t="s">
        <v>252</v>
      </c>
      <c r="D136" s="74" t="s">
        <v>128</v>
      </c>
      <c r="E136" s="74">
        <v>1</v>
      </c>
      <c r="F136" s="303"/>
      <c r="G136" s="152">
        <f t="shared" si="73"/>
        <v>0</v>
      </c>
      <c r="H136" s="120"/>
      <c r="I136" s="13"/>
      <c r="J136" s="235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7">
        <f t="shared" si="74"/>
        <v>0</v>
      </c>
      <c r="V136" s="238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7">
        <f t="shared" si="75"/>
        <v>0</v>
      </c>
      <c r="AH136" s="235"/>
      <c r="AI136" s="236"/>
      <c r="AJ136" s="236"/>
      <c r="AK136" s="236"/>
      <c r="AL136" s="236"/>
      <c r="AM136" s="236">
        <f t="shared" si="76"/>
        <v>0</v>
      </c>
      <c r="AN136" s="236"/>
      <c r="AO136" s="236"/>
      <c r="AP136" s="236"/>
      <c r="AQ136" s="236"/>
      <c r="AR136" s="236"/>
      <c r="AS136" s="237"/>
      <c r="AT136" s="238"/>
      <c r="AU136" s="236"/>
      <c r="AV136" s="236"/>
      <c r="AW136" s="236"/>
      <c r="AX136" s="236"/>
      <c r="AY136" s="236"/>
      <c r="AZ136" s="236"/>
      <c r="BA136" s="236"/>
      <c r="BB136" s="236"/>
      <c r="BC136" s="236"/>
      <c r="BD136" s="236"/>
      <c r="BE136" s="237"/>
      <c r="BF136" s="238"/>
      <c r="BG136" s="236"/>
      <c r="BH136" s="236"/>
      <c r="BI136" s="236"/>
      <c r="BJ136" s="236"/>
      <c r="BK136" s="236"/>
      <c r="BL136" s="236"/>
      <c r="BM136" s="236"/>
      <c r="BN136" s="236"/>
      <c r="BO136" s="236"/>
      <c r="BP136" s="236"/>
      <c r="BQ136" s="237"/>
      <c r="BR136" s="238"/>
      <c r="BS136" s="236"/>
      <c r="BT136" s="236"/>
      <c r="BU136" s="236"/>
      <c r="BV136" s="236"/>
      <c r="BW136" s="236"/>
      <c r="BX136" s="236"/>
      <c r="BY136" s="236"/>
      <c r="BZ136" s="236"/>
      <c r="CA136" s="236"/>
      <c r="CB136" s="236"/>
      <c r="CC136" s="237">
        <f t="shared" si="65"/>
        <v>0</v>
      </c>
    </row>
    <row r="137" spans="1:81">
      <c r="A137" s="141"/>
      <c r="B137" s="61" t="s">
        <v>253</v>
      </c>
      <c r="C137" s="66" t="s">
        <v>254</v>
      </c>
      <c r="D137" s="74" t="s">
        <v>128</v>
      </c>
      <c r="E137" s="74">
        <v>1</v>
      </c>
      <c r="F137" s="303"/>
      <c r="G137" s="152">
        <f t="shared" si="73"/>
        <v>0</v>
      </c>
      <c r="H137" s="120"/>
      <c r="I137" s="13"/>
      <c r="J137" s="235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7">
        <f t="shared" si="74"/>
        <v>0</v>
      </c>
      <c r="V137" s="238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7">
        <f t="shared" si="75"/>
        <v>0</v>
      </c>
      <c r="AH137" s="235"/>
      <c r="AI137" s="236"/>
      <c r="AJ137" s="236"/>
      <c r="AK137" s="236"/>
      <c r="AL137" s="236"/>
      <c r="AM137" s="236">
        <f t="shared" si="76"/>
        <v>0</v>
      </c>
      <c r="AN137" s="236"/>
      <c r="AO137" s="236"/>
      <c r="AP137" s="236"/>
      <c r="AQ137" s="236"/>
      <c r="AR137" s="236"/>
      <c r="AS137" s="237"/>
      <c r="AT137" s="238"/>
      <c r="AU137" s="236"/>
      <c r="AV137" s="236"/>
      <c r="AW137" s="236"/>
      <c r="AX137" s="236"/>
      <c r="AY137" s="236"/>
      <c r="AZ137" s="236"/>
      <c r="BA137" s="236"/>
      <c r="BB137" s="236"/>
      <c r="BC137" s="236"/>
      <c r="BD137" s="236"/>
      <c r="BE137" s="237"/>
      <c r="BF137" s="238"/>
      <c r="BG137" s="236"/>
      <c r="BH137" s="236"/>
      <c r="BI137" s="236"/>
      <c r="BJ137" s="236"/>
      <c r="BK137" s="236"/>
      <c r="BL137" s="236"/>
      <c r="BM137" s="236"/>
      <c r="BN137" s="236"/>
      <c r="BO137" s="236"/>
      <c r="BP137" s="236"/>
      <c r="BQ137" s="237"/>
      <c r="BR137" s="238"/>
      <c r="BS137" s="236"/>
      <c r="BT137" s="236"/>
      <c r="BU137" s="236"/>
      <c r="BV137" s="236"/>
      <c r="BW137" s="236"/>
      <c r="BX137" s="236"/>
      <c r="BY137" s="236"/>
      <c r="BZ137" s="236"/>
      <c r="CA137" s="236"/>
      <c r="CB137" s="236"/>
      <c r="CC137" s="237">
        <f t="shared" si="65"/>
        <v>0</v>
      </c>
    </row>
    <row r="138" spans="1:81">
      <c r="A138" s="141"/>
      <c r="B138" s="61" t="s">
        <v>255</v>
      </c>
      <c r="C138" s="66" t="s">
        <v>256</v>
      </c>
      <c r="D138" s="74" t="s">
        <v>128</v>
      </c>
      <c r="E138" s="74">
        <v>1</v>
      </c>
      <c r="F138" s="303"/>
      <c r="G138" s="152">
        <f t="shared" si="73"/>
        <v>0</v>
      </c>
      <c r="H138" s="120"/>
      <c r="I138" s="13"/>
      <c r="J138" s="235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7">
        <f t="shared" si="74"/>
        <v>0</v>
      </c>
      <c r="V138" s="238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7">
        <f t="shared" si="75"/>
        <v>0</v>
      </c>
      <c r="AH138" s="235"/>
      <c r="AI138" s="236"/>
      <c r="AJ138" s="236"/>
      <c r="AK138" s="236"/>
      <c r="AL138" s="236"/>
      <c r="AM138" s="236">
        <f t="shared" si="76"/>
        <v>0</v>
      </c>
      <c r="AN138" s="236"/>
      <c r="AO138" s="236"/>
      <c r="AP138" s="236"/>
      <c r="AQ138" s="236"/>
      <c r="AR138" s="236"/>
      <c r="AS138" s="237"/>
      <c r="AT138" s="238"/>
      <c r="AU138" s="236"/>
      <c r="AV138" s="236"/>
      <c r="AW138" s="236"/>
      <c r="AX138" s="236"/>
      <c r="AY138" s="236"/>
      <c r="AZ138" s="236"/>
      <c r="BA138" s="236"/>
      <c r="BB138" s="236"/>
      <c r="BC138" s="236"/>
      <c r="BD138" s="236"/>
      <c r="BE138" s="237"/>
      <c r="BF138" s="238"/>
      <c r="BG138" s="236"/>
      <c r="BH138" s="236"/>
      <c r="BI138" s="236"/>
      <c r="BJ138" s="236"/>
      <c r="BK138" s="236"/>
      <c r="BL138" s="236"/>
      <c r="BM138" s="236"/>
      <c r="BN138" s="236"/>
      <c r="BO138" s="236"/>
      <c r="BP138" s="236"/>
      <c r="BQ138" s="237"/>
      <c r="BR138" s="238"/>
      <c r="BS138" s="236"/>
      <c r="BT138" s="236"/>
      <c r="BU138" s="236"/>
      <c r="BV138" s="236"/>
      <c r="BW138" s="236"/>
      <c r="BX138" s="236"/>
      <c r="BY138" s="236"/>
      <c r="BZ138" s="236"/>
      <c r="CA138" s="236"/>
      <c r="CB138" s="236"/>
      <c r="CC138" s="237">
        <f t="shared" si="65"/>
        <v>0</v>
      </c>
    </row>
    <row r="139" spans="1:81">
      <c r="A139" s="141"/>
      <c r="B139" s="61" t="s">
        <v>257</v>
      </c>
      <c r="C139" s="66" t="s">
        <v>258</v>
      </c>
      <c r="D139" s="74" t="s">
        <v>128</v>
      </c>
      <c r="E139" s="74">
        <v>1</v>
      </c>
      <c r="F139" s="303"/>
      <c r="G139" s="152">
        <f t="shared" si="73"/>
        <v>0</v>
      </c>
      <c r="H139" s="120"/>
      <c r="I139" s="13"/>
      <c r="J139" s="235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7">
        <f t="shared" si="74"/>
        <v>0</v>
      </c>
      <c r="V139" s="238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7">
        <f t="shared" si="75"/>
        <v>0</v>
      </c>
      <c r="AH139" s="238"/>
      <c r="AI139" s="236"/>
      <c r="AJ139" s="236"/>
      <c r="AK139" s="236"/>
      <c r="AL139" s="236"/>
      <c r="AM139" s="236">
        <f t="shared" si="76"/>
        <v>0</v>
      </c>
      <c r="AN139" s="236"/>
      <c r="AO139" s="236"/>
      <c r="AP139" s="236"/>
      <c r="AQ139" s="236"/>
      <c r="AR139" s="236"/>
      <c r="AS139" s="237"/>
      <c r="AT139" s="238"/>
      <c r="AU139" s="236"/>
      <c r="AV139" s="236"/>
      <c r="AW139" s="236"/>
      <c r="AX139" s="236"/>
      <c r="AY139" s="236"/>
      <c r="AZ139" s="236"/>
      <c r="BA139" s="236"/>
      <c r="BB139" s="236"/>
      <c r="BC139" s="236"/>
      <c r="BD139" s="236"/>
      <c r="BE139" s="237"/>
      <c r="BF139" s="238"/>
      <c r="BG139" s="236"/>
      <c r="BH139" s="236"/>
      <c r="BI139" s="236"/>
      <c r="BJ139" s="236"/>
      <c r="BK139" s="236"/>
      <c r="BL139" s="236"/>
      <c r="BM139" s="236"/>
      <c r="BN139" s="236"/>
      <c r="BO139" s="236"/>
      <c r="BP139" s="236"/>
      <c r="BQ139" s="237"/>
      <c r="BR139" s="238"/>
      <c r="BS139" s="236"/>
      <c r="BT139" s="236"/>
      <c r="BU139" s="236"/>
      <c r="BV139" s="236"/>
      <c r="BW139" s="236"/>
      <c r="BX139" s="236"/>
      <c r="BY139" s="236"/>
      <c r="BZ139" s="236"/>
      <c r="CA139" s="236"/>
      <c r="CB139" s="236"/>
      <c r="CC139" s="237">
        <f t="shared" si="65"/>
        <v>0</v>
      </c>
    </row>
    <row r="140" spans="1:81">
      <c r="A140" s="251"/>
      <c r="B140" s="194" t="s">
        <v>260</v>
      </c>
      <c r="C140" s="195" t="s">
        <v>261</v>
      </c>
      <c r="D140" s="196" t="s">
        <v>262</v>
      </c>
      <c r="E140" s="196">
        <v>0</v>
      </c>
      <c r="F140" s="252"/>
      <c r="G140" s="253">
        <f t="shared" si="73"/>
        <v>0</v>
      </c>
      <c r="H140" s="254"/>
      <c r="I140" s="255"/>
      <c r="J140" s="256"/>
      <c r="K140" s="257"/>
      <c r="L140" s="257"/>
      <c r="M140" s="257"/>
      <c r="N140" s="257"/>
      <c r="O140" s="257"/>
      <c r="P140" s="257"/>
      <c r="Q140" s="257"/>
      <c r="R140" s="257"/>
      <c r="S140" s="257"/>
      <c r="T140" s="257"/>
      <c r="U140" s="258"/>
      <c r="V140" s="259"/>
      <c r="W140" s="257"/>
      <c r="X140" s="257"/>
      <c r="Y140" s="257"/>
      <c r="Z140" s="257"/>
      <c r="AA140" s="257"/>
      <c r="AB140" s="257"/>
      <c r="AC140" s="257"/>
      <c r="AD140" s="257"/>
      <c r="AE140" s="257"/>
      <c r="AF140" s="257"/>
      <c r="AG140" s="258"/>
      <c r="AH140" s="259"/>
      <c r="AI140" s="257"/>
      <c r="AJ140" s="257"/>
      <c r="AK140" s="257"/>
      <c r="AL140" s="257"/>
      <c r="AM140" s="257"/>
      <c r="AN140" s="257"/>
      <c r="AO140" s="257"/>
      <c r="AP140" s="257"/>
      <c r="AQ140" s="257"/>
      <c r="AR140" s="257"/>
      <c r="AS140" s="258"/>
      <c r="AT140" s="259"/>
      <c r="AU140" s="257"/>
      <c r="AV140" s="257"/>
      <c r="AW140" s="257"/>
      <c r="AX140" s="257"/>
      <c r="AY140" s="257"/>
      <c r="AZ140" s="257"/>
      <c r="BA140" s="257"/>
      <c r="BB140" s="257"/>
      <c r="BC140" s="257"/>
      <c r="BD140" s="257"/>
      <c r="BE140" s="258"/>
      <c r="BF140" s="259"/>
      <c r="BG140" s="257"/>
      <c r="BH140" s="257"/>
      <c r="BI140" s="257"/>
      <c r="BJ140" s="257"/>
      <c r="BK140" s="257"/>
      <c r="BL140" s="257"/>
      <c r="BM140" s="257"/>
      <c r="BN140" s="257"/>
      <c r="BO140" s="257"/>
      <c r="BP140" s="257"/>
      <c r="BQ140" s="258"/>
      <c r="BR140" s="259"/>
      <c r="BS140" s="257"/>
      <c r="BT140" s="257"/>
      <c r="BU140" s="257"/>
      <c r="BV140" s="257"/>
      <c r="BW140" s="257"/>
      <c r="BX140" s="257"/>
      <c r="BY140" s="257"/>
      <c r="BZ140" s="257"/>
      <c r="CA140" s="257"/>
      <c r="CB140" s="257"/>
      <c r="CC140" s="237"/>
    </row>
    <row r="141" spans="1:81">
      <c r="A141" s="251"/>
      <c r="B141" s="194" t="s">
        <v>263</v>
      </c>
      <c r="C141" s="195" t="s">
        <v>264</v>
      </c>
      <c r="D141" s="196" t="s">
        <v>128</v>
      </c>
      <c r="E141" s="196">
        <v>0</v>
      </c>
      <c r="F141" s="252"/>
      <c r="G141" s="253">
        <f>E141*F141</f>
        <v>0</v>
      </c>
      <c r="H141" s="254"/>
      <c r="I141" s="255"/>
      <c r="J141" s="256"/>
      <c r="K141" s="257"/>
      <c r="L141" s="257"/>
      <c r="M141" s="257"/>
      <c r="N141" s="257"/>
      <c r="O141" s="257"/>
      <c r="P141" s="257"/>
      <c r="Q141" s="257"/>
      <c r="R141" s="257"/>
      <c r="S141" s="257"/>
      <c r="T141" s="257"/>
      <c r="U141" s="258"/>
      <c r="V141" s="259"/>
      <c r="W141" s="257"/>
      <c r="X141" s="257"/>
      <c r="Y141" s="257"/>
      <c r="Z141" s="257"/>
      <c r="AA141" s="257"/>
      <c r="AB141" s="257"/>
      <c r="AC141" s="257"/>
      <c r="AD141" s="257"/>
      <c r="AE141" s="257"/>
      <c r="AF141" s="257"/>
      <c r="AG141" s="258"/>
      <c r="AH141" s="259"/>
      <c r="AI141" s="257"/>
      <c r="AJ141" s="257"/>
      <c r="AK141" s="257"/>
      <c r="AL141" s="257"/>
      <c r="AM141" s="257"/>
      <c r="AN141" s="257"/>
      <c r="AO141" s="257"/>
      <c r="AP141" s="257"/>
      <c r="AQ141" s="257"/>
      <c r="AR141" s="257"/>
      <c r="AS141" s="258"/>
      <c r="AT141" s="259"/>
      <c r="AU141" s="257"/>
      <c r="AV141" s="257"/>
      <c r="AW141" s="257"/>
      <c r="AX141" s="257"/>
      <c r="AY141" s="257"/>
      <c r="AZ141" s="257"/>
      <c r="BA141" s="257"/>
      <c r="BB141" s="257"/>
      <c r="BC141" s="257"/>
      <c r="BD141" s="257"/>
      <c r="BE141" s="258"/>
      <c r="BF141" s="259"/>
      <c r="BG141" s="257"/>
      <c r="BH141" s="257"/>
      <c r="BI141" s="257"/>
      <c r="BJ141" s="257"/>
      <c r="BK141" s="257"/>
      <c r="BL141" s="257"/>
      <c r="BM141" s="257"/>
      <c r="BN141" s="257"/>
      <c r="BO141" s="257"/>
      <c r="BP141" s="257"/>
      <c r="BQ141" s="258"/>
      <c r="BR141" s="259"/>
      <c r="BS141" s="257"/>
      <c r="BT141" s="257"/>
      <c r="BU141" s="257"/>
      <c r="BV141" s="257"/>
      <c r="BW141" s="257"/>
      <c r="BX141" s="257"/>
      <c r="BY141" s="257"/>
      <c r="BZ141" s="257"/>
      <c r="CA141" s="257"/>
      <c r="CB141" s="257"/>
      <c r="CC141" s="237"/>
    </row>
    <row r="142" spans="1:81">
      <c r="A142" s="251"/>
      <c r="B142" s="194" t="s">
        <v>265</v>
      </c>
      <c r="C142" s="195" t="s">
        <v>266</v>
      </c>
      <c r="D142" s="196" t="s">
        <v>128</v>
      </c>
      <c r="E142" s="196">
        <v>0</v>
      </c>
      <c r="F142" s="252"/>
      <c r="G142" s="253">
        <f>E142*F142</f>
        <v>0</v>
      </c>
      <c r="H142" s="254"/>
      <c r="I142" s="255"/>
      <c r="J142" s="256"/>
      <c r="K142" s="257"/>
      <c r="L142" s="257"/>
      <c r="M142" s="257"/>
      <c r="N142" s="257"/>
      <c r="O142" s="257"/>
      <c r="P142" s="257"/>
      <c r="Q142" s="257"/>
      <c r="R142" s="257"/>
      <c r="S142" s="257"/>
      <c r="T142" s="257"/>
      <c r="U142" s="258"/>
      <c r="V142" s="259"/>
      <c r="W142" s="257"/>
      <c r="X142" s="257"/>
      <c r="Y142" s="257"/>
      <c r="Z142" s="257"/>
      <c r="AA142" s="257"/>
      <c r="AB142" s="257"/>
      <c r="AC142" s="257"/>
      <c r="AD142" s="257"/>
      <c r="AE142" s="257"/>
      <c r="AF142" s="257"/>
      <c r="AG142" s="258"/>
      <c r="AH142" s="259"/>
      <c r="AI142" s="257"/>
      <c r="AJ142" s="257"/>
      <c r="AK142" s="257"/>
      <c r="AL142" s="257"/>
      <c r="AM142" s="257"/>
      <c r="AN142" s="257"/>
      <c r="AO142" s="257"/>
      <c r="AP142" s="257"/>
      <c r="AQ142" s="257"/>
      <c r="AR142" s="257"/>
      <c r="AS142" s="258"/>
      <c r="AT142" s="259"/>
      <c r="AU142" s="257"/>
      <c r="AV142" s="257"/>
      <c r="AW142" s="257"/>
      <c r="AX142" s="257"/>
      <c r="AY142" s="257"/>
      <c r="AZ142" s="257"/>
      <c r="BA142" s="257"/>
      <c r="BB142" s="257"/>
      <c r="BC142" s="257"/>
      <c r="BD142" s="257"/>
      <c r="BE142" s="258"/>
      <c r="BF142" s="259"/>
      <c r="BG142" s="257"/>
      <c r="BH142" s="257"/>
      <c r="BI142" s="257"/>
      <c r="BJ142" s="257"/>
      <c r="BK142" s="257"/>
      <c r="BL142" s="257"/>
      <c r="BM142" s="257"/>
      <c r="BN142" s="257"/>
      <c r="BO142" s="257"/>
      <c r="BP142" s="257"/>
      <c r="BQ142" s="258"/>
      <c r="BR142" s="259"/>
      <c r="BS142" s="257"/>
      <c r="BT142" s="257"/>
      <c r="BU142" s="257"/>
      <c r="BV142" s="257"/>
      <c r="BW142" s="257"/>
      <c r="BX142" s="257"/>
      <c r="BY142" s="257"/>
      <c r="BZ142" s="257"/>
      <c r="CA142" s="257"/>
      <c r="CB142" s="257"/>
      <c r="CC142" s="237"/>
    </row>
    <row r="143" spans="1:81">
      <c r="A143" s="141"/>
      <c r="B143" s="61" t="s">
        <v>267</v>
      </c>
      <c r="C143" s="66" t="s">
        <v>268</v>
      </c>
      <c r="D143" s="74" t="s">
        <v>128</v>
      </c>
      <c r="E143" s="74">
        <v>1</v>
      </c>
      <c r="F143" s="303"/>
      <c r="G143" s="152">
        <f>+E143*F143</f>
        <v>0</v>
      </c>
      <c r="H143" s="120"/>
      <c r="I143" s="13"/>
      <c r="J143" s="235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7">
        <f>G143/2.5</f>
        <v>0</v>
      </c>
      <c r="V143" s="238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7">
        <f>G143/2.5</f>
        <v>0</v>
      </c>
      <c r="AH143" s="238"/>
      <c r="AI143" s="236"/>
      <c r="AJ143" s="236"/>
      <c r="AK143" s="236"/>
      <c r="AL143" s="236"/>
      <c r="AM143" s="236">
        <f>G143-SUM(J143:AL143)</f>
        <v>0</v>
      </c>
      <c r="AN143" s="236"/>
      <c r="AO143" s="236"/>
      <c r="AP143" s="236"/>
      <c r="AQ143" s="236"/>
      <c r="AR143" s="236"/>
      <c r="AS143" s="237"/>
      <c r="AT143" s="238"/>
      <c r="AU143" s="236"/>
      <c r="AV143" s="236"/>
      <c r="AW143" s="236"/>
      <c r="AX143" s="236"/>
      <c r="AY143" s="236"/>
      <c r="AZ143" s="236"/>
      <c r="BA143" s="236"/>
      <c r="BB143" s="236"/>
      <c r="BC143" s="236"/>
      <c r="BD143" s="236"/>
      <c r="BE143" s="237"/>
      <c r="BF143" s="238"/>
      <c r="BG143" s="236"/>
      <c r="BH143" s="236"/>
      <c r="BI143" s="236"/>
      <c r="BJ143" s="236"/>
      <c r="BK143" s="236"/>
      <c r="BL143" s="236"/>
      <c r="BM143" s="236"/>
      <c r="BN143" s="236"/>
      <c r="BO143" s="236"/>
      <c r="BP143" s="236"/>
      <c r="BQ143" s="237"/>
      <c r="BR143" s="238"/>
      <c r="BS143" s="236"/>
      <c r="BT143" s="236"/>
      <c r="BU143" s="236"/>
      <c r="BV143" s="236"/>
      <c r="BW143" s="236"/>
      <c r="BX143" s="236"/>
      <c r="BY143" s="236"/>
      <c r="BZ143" s="236"/>
      <c r="CA143" s="236"/>
      <c r="CB143" s="236"/>
      <c r="CC143" s="237">
        <f t="shared" si="65"/>
        <v>0</v>
      </c>
    </row>
    <row r="144" spans="1:81">
      <c r="A144" s="141">
        <v>5</v>
      </c>
      <c r="B144" s="193" t="s">
        <v>269</v>
      </c>
      <c r="C144" s="197" t="s">
        <v>270</v>
      </c>
      <c r="D144" s="196" t="s">
        <v>128</v>
      </c>
      <c r="E144" s="196">
        <v>0</v>
      </c>
      <c r="F144" s="252"/>
      <c r="G144" s="253">
        <f>E144*F144</f>
        <v>0</v>
      </c>
      <c r="H144" s="120"/>
      <c r="I144" s="13"/>
      <c r="J144" s="235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7"/>
      <c r="V144" s="238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7"/>
      <c r="AH144" s="238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7"/>
      <c r="AT144" s="238"/>
      <c r="AU144" s="236"/>
      <c r="AV144" s="236"/>
      <c r="AW144" s="236"/>
      <c r="AX144" s="236"/>
      <c r="AY144" s="236"/>
      <c r="AZ144" s="236"/>
      <c r="BA144" s="236"/>
      <c r="BB144" s="236"/>
      <c r="BC144" s="236"/>
      <c r="BD144" s="236"/>
      <c r="BE144" s="237"/>
      <c r="BF144" s="235"/>
      <c r="BG144" s="236"/>
      <c r="BH144" s="236"/>
      <c r="BI144" s="236"/>
      <c r="BJ144" s="236"/>
      <c r="BK144" s="236"/>
      <c r="BL144" s="236"/>
      <c r="BM144" s="236"/>
      <c r="BN144" s="236"/>
      <c r="BO144" s="236"/>
      <c r="BP144" s="236"/>
      <c r="BQ144" s="237"/>
      <c r="BR144" s="238"/>
      <c r="BS144" s="236"/>
      <c r="BT144" s="236"/>
      <c r="BU144" s="236"/>
      <c r="BV144" s="236"/>
      <c r="BW144" s="236"/>
      <c r="BX144" s="236"/>
      <c r="BY144" s="236"/>
      <c r="BZ144" s="236"/>
      <c r="CA144" s="236"/>
      <c r="CB144" s="236"/>
      <c r="CC144" s="237"/>
    </row>
    <row r="145" spans="1:81">
      <c r="A145" s="141"/>
      <c r="B145" s="193" t="s">
        <v>271</v>
      </c>
      <c r="C145" s="197" t="s">
        <v>272</v>
      </c>
      <c r="D145" s="196" t="s">
        <v>53</v>
      </c>
      <c r="E145" s="196">
        <v>0</v>
      </c>
      <c r="F145" s="252"/>
      <c r="G145" s="234">
        <f t="shared" ref="G145" si="77">+SUM(H145:CC145)</f>
        <v>0</v>
      </c>
      <c r="H145" s="120"/>
      <c r="I145" s="13"/>
      <c r="J145" s="120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3"/>
      <c r="V145" s="14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3"/>
      <c r="AH145" s="14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3"/>
      <c r="AT145" s="14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3"/>
      <c r="BF145" s="14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3"/>
      <c r="BR145" s="14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3"/>
    </row>
    <row r="146" spans="1:81">
      <c r="A146" s="141">
        <v>5</v>
      </c>
      <c r="B146" s="193" t="s">
        <v>273</v>
      </c>
      <c r="C146" s="197" t="s">
        <v>274</v>
      </c>
      <c r="D146" s="196" t="s">
        <v>128</v>
      </c>
      <c r="E146" s="196">
        <v>0</v>
      </c>
      <c r="F146" s="252"/>
      <c r="G146" s="253">
        <f>E146*F146</f>
        <v>0</v>
      </c>
      <c r="H146" s="120"/>
      <c r="I146" s="13"/>
      <c r="J146" s="235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7"/>
      <c r="V146" s="238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7"/>
      <c r="AH146" s="238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7"/>
      <c r="AT146" s="238"/>
      <c r="AU146" s="236"/>
      <c r="AV146" s="236"/>
      <c r="AW146" s="236"/>
      <c r="AX146" s="236"/>
      <c r="AY146" s="236"/>
      <c r="AZ146" s="236"/>
      <c r="BA146" s="236"/>
      <c r="BB146" s="236"/>
      <c r="BC146" s="236"/>
      <c r="BD146" s="236"/>
      <c r="BE146" s="237"/>
      <c r="BF146" s="235"/>
      <c r="BG146" s="236"/>
      <c r="BH146" s="236"/>
      <c r="BI146" s="236"/>
      <c r="BJ146" s="236"/>
      <c r="BK146" s="236"/>
      <c r="BL146" s="236"/>
      <c r="BM146" s="236"/>
      <c r="BN146" s="236"/>
      <c r="BO146" s="236"/>
      <c r="BP146" s="236"/>
      <c r="BQ146" s="237"/>
      <c r="BR146" s="238"/>
      <c r="BS146" s="236"/>
      <c r="BT146" s="236"/>
      <c r="BU146" s="236"/>
      <c r="BV146" s="236"/>
      <c r="BW146" s="236"/>
      <c r="BX146" s="236"/>
      <c r="BY146" s="236"/>
      <c r="BZ146" s="236"/>
      <c r="CA146" s="236"/>
      <c r="CB146" s="236"/>
      <c r="CC146" s="237"/>
    </row>
    <row r="147" spans="1:81">
      <c r="A147" s="141">
        <v>5</v>
      </c>
      <c r="B147" s="193" t="s">
        <v>275</v>
      </c>
      <c r="C147" s="197" t="s">
        <v>276</v>
      </c>
      <c r="D147" s="196" t="s">
        <v>128</v>
      </c>
      <c r="E147" s="196">
        <v>0</v>
      </c>
      <c r="F147" s="252"/>
      <c r="G147" s="253">
        <f t="shared" ref="G147" si="78">E147*F147</f>
        <v>0</v>
      </c>
      <c r="H147" s="120"/>
      <c r="I147" s="13"/>
      <c r="J147" s="235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7"/>
      <c r="V147" s="238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7"/>
      <c r="AH147" s="238"/>
      <c r="AI147" s="236"/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7"/>
      <c r="AT147" s="238"/>
      <c r="AU147" s="236"/>
      <c r="AV147" s="236"/>
      <c r="AW147" s="236"/>
      <c r="AX147" s="236"/>
      <c r="AY147" s="236"/>
      <c r="AZ147" s="236"/>
      <c r="BA147" s="236"/>
      <c r="BB147" s="236"/>
      <c r="BC147" s="236"/>
      <c r="BD147" s="236"/>
      <c r="BE147" s="237"/>
      <c r="BF147" s="235"/>
      <c r="BG147" s="236"/>
      <c r="BH147" s="236"/>
      <c r="BI147" s="236"/>
      <c r="BJ147" s="236"/>
      <c r="BK147" s="236"/>
      <c r="BL147" s="236"/>
      <c r="BM147" s="236"/>
      <c r="BN147" s="236"/>
      <c r="BO147" s="236"/>
      <c r="BP147" s="236"/>
      <c r="BQ147" s="237"/>
      <c r="BR147" s="238"/>
      <c r="BS147" s="236"/>
      <c r="BT147" s="236"/>
      <c r="BU147" s="236"/>
      <c r="BV147" s="236"/>
      <c r="BW147" s="236"/>
      <c r="BX147" s="236"/>
      <c r="BY147" s="236"/>
      <c r="BZ147" s="236"/>
      <c r="CA147" s="236"/>
      <c r="CB147" s="236"/>
      <c r="CC147" s="237"/>
    </row>
    <row r="148" spans="1:81">
      <c r="A148" s="260"/>
      <c r="B148" s="193" t="s">
        <v>277</v>
      </c>
      <c r="C148" s="197" t="s">
        <v>278</v>
      </c>
      <c r="D148" s="198" t="s">
        <v>128</v>
      </c>
      <c r="E148" s="261">
        <v>0</v>
      </c>
      <c r="F148" s="262"/>
      <c r="G148" s="263">
        <f>E148*F148</f>
        <v>0</v>
      </c>
      <c r="H148" s="120"/>
      <c r="I148" s="13"/>
      <c r="J148" s="235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7"/>
      <c r="V148" s="238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7"/>
      <c r="AH148" s="238"/>
      <c r="AI148" s="236"/>
      <c r="AJ148" s="236"/>
      <c r="AK148" s="236"/>
      <c r="AL148" s="236"/>
      <c r="AM148" s="236"/>
      <c r="AN148" s="236"/>
      <c r="AO148" s="236"/>
      <c r="AP148" s="236"/>
      <c r="AQ148" s="236"/>
      <c r="AR148" s="236"/>
      <c r="AS148" s="237"/>
      <c r="AT148" s="238"/>
      <c r="AU148" s="236"/>
      <c r="AV148" s="236"/>
      <c r="AW148" s="236"/>
      <c r="AX148" s="236"/>
      <c r="AY148" s="236"/>
      <c r="AZ148" s="236"/>
      <c r="BA148" s="236"/>
      <c r="BB148" s="236"/>
      <c r="BC148" s="236"/>
      <c r="BD148" s="236"/>
      <c r="BE148" s="237"/>
      <c r="BF148" s="238"/>
      <c r="BG148" s="236"/>
      <c r="BH148" s="236"/>
      <c r="BI148" s="236"/>
      <c r="BJ148" s="236"/>
      <c r="BK148" s="236"/>
      <c r="BL148" s="236"/>
      <c r="BM148" s="236"/>
      <c r="BN148" s="236"/>
      <c r="BO148" s="236"/>
      <c r="BP148" s="236"/>
      <c r="BQ148" s="237"/>
      <c r="BR148" s="238"/>
      <c r="BS148" s="236"/>
      <c r="BT148" s="236"/>
      <c r="BU148" s="236"/>
      <c r="BV148" s="236"/>
      <c r="BW148" s="236"/>
      <c r="BX148" s="236"/>
      <c r="BY148" s="236"/>
      <c r="BZ148" s="236"/>
      <c r="CA148" s="236"/>
      <c r="CB148" s="236"/>
      <c r="CC148" s="237"/>
    </row>
    <row r="149" spans="1:81" ht="30">
      <c r="A149" s="260"/>
      <c r="B149" s="199" t="s">
        <v>279</v>
      </c>
      <c r="C149" s="200" t="s">
        <v>280</v>
      </c>
      <c r="D149" s="201" t="s">
        <v>262</v>
      </c>
      <c r="E149" s="264">
        <v>0</v>
      </c>
      <c r="F149" s="262"/>
      <c r="G149" s="263">
        <f>+E149*F149</f>
        <v>0</v>
      </c>
      <c r="H149" s="120"/>
      <c r="I149" s="13"/>
      <c r="J149" s="235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7"/>
      <c r="V149" s="238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7"/>
      <c r="AH149" s="238"/>
      <c r="AI149" s="236"/>
      <c r="AJ149" s="236"/>
      <c r="AK149" s="236"/>
      <c r="AL149" s="236"/>
      <c r="AM149" s="236"/>
      <c r="AN149" s="236"/>
      <c r="AO149" s="236"/>
      <c r="AP149" s="236"/>
      <c r="AQ149" s="236"/>
      <c r="AR149" s="236"/>
      <c r="AS149" s="237"/>
      <c r="AT149" s="238"/>
      <c r="AU149" s="236"/>
      <c r="AV149" s="236"/>
      <c r="AW149" s="236"/>
      <c r="AX149" s="236"/>
      <c r="AY149" s="236"/>
      <c r="AZ149" s="236"/>
      <c r="BA149" s="236"/>
      <c r="BB149" s="236"/>
      <c r="BC149" s="236"/>
      <c r="BD149" s="236"/>
      <c r="BE149" s="237"/>
      <c r="BF149" s="238"/>
      <c r="BG149" s="236"/>
      <c r="BH149" s="236"/>
      <c r="BI149" s="236"/>
      <c r="BJ149" s="236"/>
      <c r="BK149" s="236"/>
      <c r="BL149" s="236"/>
      <c r="BM149" s="236"/>
      <c r="BN149" s="236"/>
      <c r="BO149" s="236"/>
      <c r="BP149" s="236"/>
      <c r="BQ149" s="237"/>
      <c r="BR149" s="238"/>
      <c r="BS149" s="236"/>
      <c r="BT149" s="236"/>
      <c r="BU149" s="236"/>
      <c r="BV149" s="236"/>
      <c r="BW149" s="236"/>
      <c r="BX149" s="236"/>
      <c r="BY149" s="236"/>
      <c r="BZ149" s="236"/>
      <c r="CA149" s="236"/>
      <c r="CB149" s="236"/>
      <c r="CC149" s="237"/>
    </row>
    <row r="150" spans="1:81">
      <c r="B150" s="55" t="s">
        <v>281</v>
      </c>
      <c r="C150" s="56" t="s">
        <v>282</v>
      </c>
      <c r="D150" s="71"/>
      <c r="E150" s="71"/>
      <c r="F150" s="229"/>
      <c r="G150" s="169">
        <f>+SUM(G151:G165)</f>
        <v>0</v>
      </c>
      <c r="H150" s="123">
        <f t="shared" ref="H150:AL150" si="79">+SUM(H151:H165)</f>
        <v>0</v>
      </c>
      <c r="I150" s="20">
        <f t="shared" si="79"/>
        <v>0</v>
      </c>
      <c r="J150" s="123">
        <f t="shared" si="79"/>
        <v>0</v>
      </c>
      <c r="K150" s="19">
        <f t="shared" si="79"/>
        <v>0</v>
      </c>
      <c r="L150" s="19">
        <f t="shared" si="79"/>
        <v>0</v>
      </c>
      <c r="M150" s="19">
        <f t="shared" si="79"/>
        <v>0</v>
      </c>
      <c r="N150" s="19">
        <f t="shared" si="79"/>
        <v>0</v>
      </c>
      <c r="O150" s="19">
        <f t="shared" si="79"/>
        <v>0</v>
      </c>
      <c r="P150" s="19">
        <f t="shared" si="79"/>
        <v>0</v>
      </c>
      <c r="Q150" s="19">
        <f t="shared" si="79"/>
        <v>0</v>
      </c>
      <c r="R150" s="19">
        <f t="shared" si="79"/>
        <v>0</v>
      </c>
      <c r="S150" s="19">
        <f t="shared" si="79"/>
        <v>0</v>
      </c>
      <c r="T150" s="19">
        <f t="shared" si="79"/>
        <v>0</v>
      </c>
      <c r="U150" s="20">
        <f t="shared" si="79"/>
        <v>0</v>
      </c>
      <c r="V150" s="21">
        <f t="shared" si="79"/>
        <v>0</v>
      </c>
      <c r="W150" s="19">
        <f t="shared" si="79"/>
        <v>0</v>
      </c>
      <c r="X150" s="19">
        <f t="shared" si="79"/>
        <v>0</v>
      </c>
      <c r="Y150" s="19">
        <f t="shared" si="79"/>
        <v>0</v>
      </c>
      <c r="Z150" s="19">
        <f t="shared" si="79"/>
        <v>0</v>
      </c>
      <c r="AA150" s="19">
        <f t="shared" si="79"/>
        <v>0</v>
      </c>
      <c r="AB150" s="19">
        <f t="shared" si="79"/>
        <v>0</v>
      </c>
      <c r="AC150" s="19">
        <f t="shared" si="79"/>
        <v>0</v>
      </c>
      <c r="AD150" s="19">
        <f t="shared" si="79"/>
        <v>0</v>
      </c>
      <c r="AE150" s="19">
        <f t="shared" si="79"/>
        <v>0</v>
      </c>
      <c r="AF150" s="19">
        <f t="shared" si="79"/>
        <v>0</v>
      </c>
      <c r="AG150" s="20">
        <f t="shared" si="79"/>
        <v>0</v>
      </c>
      <c r="AH150" s="21">
        <f t="shared" si="79"/>
        <v>0</v>
      </c>
      <c r="AI150" s="19">
        <f t="shared" si="79"/>
        <v>0</v>
      </c>
      <c r="AJ150" s="19">
        <f t="shared" si="79"/>
        <v>0</v>
      </c>
      <c r="AK150" s="19">
        <f t="shared" si="79"/>
        <v>0</v>
      </c>
      <c r="AL150" s="19">
        <f t="shared" si="79"/>
        <v>0</v>
      </c>
      <c r="AM150" s="19">
        <f t="shared" ref="AM150:BR150" si="80">+SUM(AM151:AM165)</f>
        <v>0</v>
      </c>
      <c r="AN150" s="19">
        <f t="shared" si="80"/>
        <v>0</v>
      </c>
      <c r="AO150" s="19">
        <f t="shared" si="80"/>
        <v>0</v>
      </c>
      <c r="AP150" s="19">
        <f t="shared" si="80"/>
        <v>0</v>
      </c>
      <c r="AQ150" s="19">
        <f t="shared" si="80"/>
        <v>0</v>
      </c>
      <c r="AR150" s="19">
        <f t="shared" si="80"/>
        <v>0</v>
      </c>
      <c r="AS150" s="20">
        <f t="shared" si="80"/>
        <v>0</v>
      </c>
      <c r="AT150" s="21">
        <f t="shared" si="80"/>
        <v>0</v>
      </c>
      <c r="AU150" s="19">
        <f t="shared" si="80"/>
        <v>0</v>
      </c>
      <c r="AV150" s="19">
        <f t="shared" si="80"/>
        <v>0</v>
      </c>
      <c r="AW150" s="19">
        <f t="shared" si="80"/>
        <v>0</v>
      </c>
      <c r="AX150" s="19">
        <f t="shared" si="80"/>
        <v>0</v>
      </c>
      <c r="AY150" s="19">
        <f t="shared" si="80"/>
        <v>0</v>
      </c>
      <c r="AZ150" s="19">
        <f t="shared" si="80"/>
        <v>0</v>
      </c>
      <c r="BA150" s="19">
        <f t="shared" si="80"/>
        <v>0</v>
      </c>
      <c r="BB150" s="19">
        <f t="shared" si="80"/>
        <v>0</v>
      </c>
      <c r="BC150" s="19">
        <f t="shared" si="80"/>
        <v>0</v>
      </c>
      <c r="BD150" s="19">
        <f t="shared" si="80"/>
        <v>0</v>
      </c>
      <c r="BE150" s="20">
        <f t="shared" si="80"/>
        <v>0</v>
      </c>
      <c r="BF150" s="21">
        <f t="shared" si="80"/>
        <v>0</v>
      </c>
      <c r="BG150" s="19">
        <f t="shared" si="80"/>
        <v>0</v>
      </c>
      <c r="BH150" s="19">
        <f t="shared" si="80"/>
        <v>0</v>
      </c>
      <c r="BI150" s="19">
        <f t="shared" si="80"/>
        <v>0</v>
      </c>
      <c r="BJ150" s="19">
        <f t="shared" si="80"/>
        <v>0</v>
      </c>
      <c r="BK150" s="19">
        <f t="shared" si="80"/>
        <v>0</v>
      </c>
      <c r="BL150" s="19">
        <f t="shared" si="80"/>
        <v>0</v>
      </c>
      <c r="BM150" s="19">
        <f t="shared" si="80"/>
        <v>0</v>
      </c>
      <c r="BN150" s="19">
        <f t="shared" si="80"/>
        <v>0</v>
      </c>
      <c r="BO150" s="19">
        <f t="shared" si="80"/>
        <v>0</v>
      </c>
      <c r="BP150" s="19">
        <f t="shared" si="80"/>
        <v>0</v>
      </c>
      <c r="BQ150" s="20">
        <f t="shared" si="80"/>
        <v>0</v>
      </c>
      <c r="BR150" s="21">
        <f t="shared" si="80"/>
        <v>0</v>
      </c>
      <c r="BS150" s="19">
        <f t="shared" ref="BS150:CC150" si="81">+SUM(BS151:BS165)</f>
        <v>0</v>
      </c>
      <c r="BT150" s="19">
        <f t="shared" si="81"/>
        <v>0</v>
      </c>
      <c r="BU150" s="19">
        <f t="shared" si="81"/>
        <v>0</v>
      </c>
      <c r="BV150" s="19">
        <f t="shared" si="81"/>
        <v>0</v>
      </c>
      <c r="BW150" s="19">
        <f t="shared" si="81"/>
        <v>0</v>
      </c>
      <c r="BX150" s="19">
        <f t="shared" si="81"/>
        <v>0</v>
      </c>
      <c r="BY150" s="19">
        <f t="shared" si="81"/>
        <v>0</v>
      </c>
      <c r="BZ150" s="19">
        <f t="shared" si="81"/>
        <v>0</v>
      </c>
      <c r="CA150" s="19">
        <f t="shared" si="81"/>
        <v>0</v>
      </c>
      <c r="CB150" s="19">
        <f t="shared" si="81"/>
        <v>0</v>
      </c>
      <c r="CC150" s="20">
        <f t="shared" si="81"/>
        <v>0</v>
      </c>
    </row>
    <row r="151" spans="1:81">
      <c r="A151" s="141"/>
      <c r="B151" s="57" t="s">
        <v>283</v>
      </c>
      <c r="C151" s="100" t="s">
        <v>398</v>
      </c>
      <c r="D151" s="72" t="s">
        <v>232</v>
      </c>
      <c r="E151" s="72">
        <v>9</v>
      </c>
      <c r="F151" s="306"/>
      <c r="G151" s="122">
        <f t="shared" ref="G151:G165" si="82">+E151*F151</f>
        <v>0</v>
      </c>
      <c r="H151" s="120"/>
      <c r="I151" s="13"/>
      <c r="J151" s="120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3">
        <f>G151/2.5</f>
        <v>0</v>
      </c>
      <c r="V151" s="14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3">
        <f>G151/2.5</f>
        <v>0</v>
      </c>
      <c r="AH151" s="14"/>
      <c r="AI151" s="12"/>
      <c r="AJ151" s="12"/>
      <c r="AK151" s="12"/>
      <c r="AL151" s="12"/>
      <c r="AM151" s="12">
        <f>G151-SUM(H151:AL151)</f>
        <v>0</v>
      </c>
      <c r="AN151" s="12"/>
      <c r="AO151" s="12"/>
      <c r="AP151" s="12"/>
      <c r="AQ151" s="12"/>
      <c r="AR151" s="12"/>
      <c r="AS151" s="13"/>
      <c r="AT151" s="14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3"/>
      <c r="BF151" s="14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3"/>
      <c r="BR151" s="14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237">
        <f t="shared" si="65"/>
        <v>0</v>
      </c>
    </row>
    <row r="152" spans="1:81">
      <c r="A152" s="141"/>
      <c r="B152" s="57" t="s">
        <v>285</v>
      </c>
      <c r="C152" s="100" t="s">
        <v>286</v>
      </c>
      <c r="D152" s="72" t="s">
        <v>232</v>
      </c>
      <c r="E152" s="72">
        <v>9</v>
      </c>
      <c r="F152" s="306"/>
      <c r="G152" s="122">
        <f t="shared" si="82"/>
        <v>0</v>
      </c>
      <c r="H152" s="120"/>
      <c r="I152" s="13"/>
      <c r="J152" s="120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3">
        <f>G152/2.5</f>
        <v>0</v>
      </c>
      <c r="V152" s="14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3">
        <f>G152/2.5</f>
        <v>0</v>
      </c>
      <c r="AH152" s="14"/>
      <c r="AI152" s="12"/>
      <c r="AJ152" s="12"/>
      <c r="AK152" s="12"/>
      <c r="AL152" s="12"/>
      <c r="AM152" s="12">
        <f t="shared" ref="AM152:AM164" si="83">G152-SUM(H152:AL152)</f>
        <v>0</v>
      </c>
      <c r="AN152" s="12"/>
      <c r="AO152" s="12"/>
      <c r="AP152" s="12"/>
      <c r="AQ152" s="12"/>
      <c r="AR152" s="12"/>
      <c r="AS152" s="13"/>
      <c r="AT152" s="14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3"/>
      <c r="BF152" s="14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3"/>
      <c r="BR152" s="14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237">
        <f t="shared" si="65"/>
        <v>0</v>
      </c>
    </row>
    <row r="153" spans="1:81">
      <c r="A153" s="141"/>
      <c r="B153" s="193" t="s">
        <v>287</v>
      </c>
      <c r="C153" s="197" t="s">
        <v>288</v>
      </c>
      <c r="D153" s="196" t="s">
        <v>232</v>
      </c>
      <c r="E153" s="196">
        <v>0</v>
      </c>
      <c r="F153" s="252"/>
      <c r="G153" s="253">
        <f t="shared" si="82"/>
        <v>0</v>
      </c>
      <c r="H153" s="120"/>
      <c r="I153" s="13"/>
      <c r="J153" s="120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3"/>
      <c r="V153" s="14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3"/>
      <c r="AH153" s="14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3"/>
      <c r="AT153" s="14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3"/>
      <c r="BF153" s="14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3"/>
      <c r="BR153" s="14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237"/>
    </row>
    <row r="154" spans="1:81" ht="28.5" customHeight="1">
      <c r="A154" s="141"/>
      <c r="B154" s="57" t="s">
        <v>289</v>
      </c>
      <c r="C154" s="100" t="s">
        <v>290</v>
      </c>
      <c r="D154" s="72" t="s">
        <v>232</v>
      </c>
      <c r="E154" s="72">
        <v>2</v>
      </c>
      <c r="F154" s="306"/>
      <c r="G154" s="122">
        <f t="shared" si="82"/>
        <v>0</v>
      </c>
      <c r="H154" s="120"/>
      <c r="I154" s="13"/>
      <c r="J154" s="120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3">
        <f>G154/2.5</f>
        <v>0</v>
      </c>
      <c r="V154" s="14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3">
        <f>G154/2.5</f>
        <v>0</v>
      </c>
      <c r="AH154" s="14"/>
      <c r="AI154" s="12"/>
      <c r="AJ154" s="12"/>
      <c r="AK154" s="12"/>
      <c r="AL154" s="12"/>
      <c r="AM154" s="12">
        <f t="shared" si="83"/>
        <v>0</v>
      </c>
      <c r="AN154" s="12"/>
      <c r="AO154" s="12"/>
      <c r="AP154" s="12"/>
      <c r="AQ154" s="12"/>
      <c r="AR154" s="12"/>
      <c r="AS154" s="13"/>
      <c r="AT154" s="14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3"/>
      <c r="BF154" s="14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3"/>
      <c r="BR154" s="14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237">
        <f t="shared" si="65"/>
        <v>0</v>
      </c>
    </row>
    <row r="155" spans="1:81" ht="30" customHeight="1">
      <c r="A155" s="141"/>
      <c r="B155" s="57" t="s">
        <v>291</v>
      </c>
      <c r="C155" s="100" t="s">
        <v>292</v>
      </c>
      <c r="D155" s="72" t="s">
        <v>232</v>
      </c>
      <c r="E155" s="72">
        <v>1</v>
      </c>
      <c r="F155" s="306"/>
      <c r="G155" s="122">
        <f t="shared" si="82"/>
        <v>0</v>
      </c>
      <c r="H155" s="120"/>
      <c r="I155" s="13"/>
      <c r="J155" s="120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3">
        <f t="shared" ref="U155:U162" si="84">G155/2.5</f>
        <v>0</v>
      </c>
      <c r="V155" s="14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3">
        <f t="shared" ref="AG155:AG162" si="85">G155/2.5</f>
        <v>0</v>
      </c>
      <c r="AH155" s="14"/>
      <c r="AI155" s="12"/>
      <c r="AJ155" s="12"/>
      <c r="AK155" s="12"/>
      <c r="AL155" s="12"/>
      <c r="AM155" s="12">
        <f t="shared" si="83"/>
        <v>0</v>
      </c>
      <c r="AN155" s="12"/>
      <c r="AO155" s="12"/>
      <c r="AP155" s="12"/>
      <c r="AQ155" s="12"/>
      <c r="AR155" s="12"/>
      <c r="AS155" s="13"/>
      <c r="AT155" s="14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3"/>
      <c r="BF155" s="14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3"/>
      <c r="BR155" s="14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237">
        <f t="shared" si="65"/>
        <v>0</v>
      </c>
    </row>
    <row r="156" spans="1:81">
      <c r="A156" s="141"/>
      <c r="B156" s="57" t="s">
        <v>293</v>
      </c>
      <c r="C156" s="100" t="s">
        <v>294</v>
      </c>
      <c r="D156" s="72" t="s">
        <v>128</v>
      </c>
      <c r="E156" s="72">
        <v>1</v>
      </c>
      <c r="F156" s="303"/>
      <c r="G156" s="122">
        <f t="shared" si="82"/>
        <v>0</v>
      </c>
      <c r="H156" s="120"/>
      <c r="I156" s="13"/>
      <c r="J156" s="120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3">
        <f t="shared" si="84"/>
        <v>0</v>
      </c>
      <c r="V156" s="14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3">
        <f t="shared" si="85"/>
        <v>0</v>
      </c>
      <c r="AH156" s="14"/>
      <c r="AI156" s="12"/>
      <c r="AJ156" s="12"/>
      <c r="AK156" s="12"/>
      <c r="AL156" s="12"/>
      <c r="AM156" s="12">
        <f t="shared" si="83"/>
        <v>0</v>
      </c>
      <c r="AN156" s="12"/>
      <c r="AO156" s="12"/>
      <c r="AP156" s="12"/>
      <c r="AQ156" s="12"/>
      <c r="AR156" s="12"/>
      <c r="AS156" s="13"/>
      <c r="AT156" s="14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3"/>
      <c r="BF156" s="14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3"/>
      <c r="BR156" s="14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237">
        <f t="shared" si="65"/>
        <v>0</v>
      </c>
    </row>
    <row r="157" spans="1:81">
      <c r="A157" s="141"/>
      <c r="B157" s="57" t="s">
        <v>295</v>
      </c>
      <c r="C157" s="100" t="s">
        <v>296</v>
      </c>
      <c r="D157" s="72" t="s">
        <v>128</v>
      </c>
      <c r="E157" s="72">
        <v>1</v>
      </c>
      <c r="F157" s="303"/>
      <c r="G157" s="122">
        <f t="shared" si="82"/>
        <v>0</v>
      </c>
      <c r="H157" s="120"/>
      <c r="I157" s="13"/>
      <c r="J157" s="120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3">
        <f t="shared" si="84"/>
        <v>0</v>
      </c>
      <c r="V157" s="14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3">
        <f t="shared" si="85"/>
        <v>0</v>
      </c>
      <c r="AH157" s="14"/>
      <c r="AI157" s="12"/>
      <c r="AJ157" s="12"/>
      <c r="AK157" s="12"/>
      <c r="AL157" s="12"/>
      <c r="AM157" s="12">
        <f t="shared" si="83"/>
        <v>0</v>
      </c>
      <c r="AN157" s="12"/>
      <c r="AO157" s="12"/>
      <c r="AP157" s="12"/>
      <c r="AQ157" s="12"/>
      <c r="AR157" s="12"/>
      <c r="AS157" s="13"/>
      <c r="AT157" s="14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3"/>
      <c r="BF157" s="14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3"/>
      <c r="BR157" s="14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237">
        <f t="shared" si="65"/>
        <v>0</v>
      </c>
    </row>
    <row r="158" spans="1:81">
      <c r="A158" s="141"/>
      <c r="B158" s="57" t="s">
        <v>297</v>
      </c>
      <c r="C158" s="100" t="s">
        <v>298</v>
      </c>
      <c r="D158" s="72" t="s">
        <v>128</v>
      </c>
      <c r="E158" s="72">
        <v>1</v>
      </c>
      <c r="F158" s="303"/>
      <c r="G158" s="122">
        <f t="shared" si="82"/>
        <v>0</v>
      </c>
      <c r="H158" s="120"/>
      <c r="I158" s="13"/>
      <c r="J158" s="120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3">
        <f t="shared" si="84"/>
        <v>0</v>
      </c>
      <c r="V158" s="14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3">
        <f t="shared" si="85"/>
        <v>0</v>
      </c>
      <c r="AH158" s="14"/>
      <c r="AI158" s="12"/>
      <c r="AJ158" s="12"/>
      <c r="AK158" s="12"/>
      <c r="AL158" s="12"/>
      <c r="AM158" s="12">
        <f t="shared" si="83"/>
        <v>0</v>
      </c>
      <c r="AN158" s="12"/>
      <c r="AO158" s="12"/>
      <c r="AP158" s="12"/>
      <c r="AQ158" s="12"/>
      <c r="AR158" s="12"/>
      <c r="AS158" s="13"/>
      <c r="AT158" s="14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3"/>
      <c r="BF158" s="14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3"/>
      <c r="BR158" s="14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237">
        <f t="shared" ref="CC158:CC164" si="86">G158-SUM(H158:CB158)</f>
        <v>0</v>
      </c>
    </row>
    <row r="159" spans="1:81" ht="27.75" customHeight="1">
      <c r="A159" s="266"/>
      <c r="B159" s="193" t="s">
        <v>299</v>
      </c>
      <c r="C159" s="197" t="s">
        <v>300</v>
      </c>
      <c r="D159" s="196" t="s">
        <v>232</v>
      </c>
      <c r="E159" s="196">
        <v>0</v>
      </c>
      <c r="F159" s="252"/>
      <c r="G159" s="253">
        <f t="shared" si="82"/>
        <v>0</v>
      </c>
      <c r="H159" s="120"/>
      <c r="I159" s="13"/>
      <c r="J159" s="120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3"/>
      <c r="V159" s="14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3"/>
      <c r="AH159" s="14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3"/>
      <c r="AT159" s="14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3"/>
      <c r="BF159" s="14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3"/>
      <c r="BR159" s="14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237"/>
    </row>
    <row r="160" spans="1:81">
      <c r="A160" s="217"/>
      <c r="B160" s="193" t="s">
        <v>301</v>
      </c>
      <c r="C160" s="197" t="s">
        <v>302</v>
      </c>
      <c r="D160" s="196" t="s">
        <v>232</v>
      </c>
      <c r="E160" s="196">
        <v>0</v>
      </c>
      <c r="F160" s="252"/>
      <c r="G160" s="253">
        <f t="shared" si="82"/>
        <v>0</v>
      </c>
      <c r="H160" s="120"/>
      <c r="I160" s="13"/>
      <c r="J160" s="120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3"/>
      <c r="V160" s="14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3"/>
      <c r="AH160" s="14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3"/>
      <c r="AT160" s="14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3"/>
      <c r="BF160" s="14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3"/>
      <c r="BR160" s="14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237"/>
    </row>
    <row r="161" spans="1:81">
      <c r="A161" s="217"/>
      <c r="B161" s="193" t="s">
        <v>303</v>
      </c>
      <c r="C161" s="197" t="s">
        <v>304</v>
      </c>
      <c r="D161" s="196" t="s">
        <v>232</v>
      </c>
      <c r="E161" s="196">
        <v>0</v>
      </c>
      <c r="F161" s="252"/>
      <c r="G161" s="253">
        <f t="shared" si="82"/>
        <v>0</v>
      </c>
      <c r="H161" s="272"/>
      <c r="I161" s="273"/>
      <c r="J161" s="272"/>
      <c r="K161" s="274"/>
      <c r="L161" s="274"/>
      <c r="M161" s="274"/>
      <c r="N161" s="274"/>
      <c r="O161" s="274"/>
      <c r="P161" s="274"/>
      <c r="Q161" s="274"/>
      <c r="R161" s="274"/>
      <c r="S161" s="274"/>
      <c r="T161" s="274"/>
      <c r="U161" s="273"/>
      <c r="V161" s="275"/>
      <c r="W161" s="274"/>
      <c r="X161" s="274"/>
      <c r="Y161" s="274"/>
      <c r="Z161" s="274"/>
      <c r="AA161" s="274"/>
      <c r="AB161" s="274"/>
      <c r="AC161" s="274"/>
      <c r="AD161" s="274"/>
      <c r="AE161" s="274"/>
      <c r="AF161" s="274"/>
      <c r="AG161" s="273"/>
      <c r="AH161" s="275"/>
      <c r="AI161" s="274"/>
      <c r="AJ161" s="274"/>
      <c r="AK161" s="274"/>
      <c r="AL161" s="274"/>
      <c r="AM161" s="12"/>
      <c r="AN161" s="274"/>
      <c r="AO161" s="274"/>
      <c r="AP161" s="274"/>
      <c r="AQ161" s="274"/>
      <c r="AR161" s="274"/>
      <c r="AS161" s="273"/>
      <c r="AT161" s="275"/>
      <c r="AU161" s="274"/>
      <c r="AV161" s="274"/>
      <c r="AW161" s="274"/>
      <c r="AX161" s="274"/>
      <c r="AY161" s="274"/>
      <c r="AZ161" s="274"/>
      <c r="BA161" s="274"/>
      <c r="BB161" s="274"/>
      <c r="BC161" s="274"/>
      <c r="BD161" s="274"/>
      <c r="BE161" s="273"/>
      <c r="BF161" s="275"/>
      <c r="BG161" s="274"/>
      <c r="BH161" s="274"/>
      <c r="BI161" s="274"/>
      <c r="BJ161" s="274"/>
      <c r="BK161" s="274"/>
      <c r="BL161" s="274"/>
      <c r="BM161" s="274"/>
      <c r="BN161" s="274"/>
      <c r="BO161" s="274"/>
      <c r="BP161" s="274"/>
      <c r="BQ161" s="273"/>
      <c r="BR161" s="275"/>
      <c r="BS161" s="274"/>
      <c r="BT161" s="274"/>
      <c r="BU161" s="274"/>
      <c r="BV161" s="274"/>
      <c r="BW161" s="274"/>
      <c r="BX161" s="274"/>
      <c r="BY161" s="274"/>
      <c r="BZ161" s="274"/>
      <c r="CA161" s="274"/>
      <c r="CB161" s="274"/>
      <c r="CC161" s="237"/>
    </row>
    <row r="162" spans="1:81" ht="27.75" customHeight="1">
      <c r="A162" s="124"/>
      <c r="B162" s="57" t="s">
        <v>305</v>
      </c>
      <c r="C162" s="175" t="s">
        <v>306</v>
      </c>
      <c r="D162" s="72" t="s">
        <v>232</v>
      </c>
      <c r="E162" s="72">
        <v>2</v>
      </c>
      <c r="F162" s="306"/>
      <c r="G162" s="271">
        <f t="shared" si="82"/>
        <v>0</v>
      </c>
      <c r="H162" s="272"/>
      <c r="I162" s="273"/>
      <c r="J162" s="272"/>
      <c r="K162" s="274"/>
      <c r="L162" s="274"/>
      <c r="M162" s="274"/>
      <c r="N162" s="274"/>
      <c r="O162" s="274"/>
      <c r="P162" s="274"/>
      <c r="Q162" s="274"/>
      <c r="R162" s="274"/>
      <c r="S162" s="274"/>
      <c r="T162" s="274"/>
      <c r="U162" s="273">
        <f t="shared" si="84"/>
        <v>0</v>
      </c>
      <c r="V162" s="275"/>
      <c r="W162" s="274"/>
      <c r="X162" s="274"/>
      <c r="Y162" s="274"/>
      <c r="Z162" s="274"/>
      <c r="AA162" s="274"/>
      <c r="AB162" s="274"/>
      <c r="AC162" s="274"/>
      <c r="AD162" s="274"/>
      <c r="AE162" s="274"/>
      <c r="AF162" s="274"/>
      <c r="AG162" s="273">
        <f t="shared" si="85"/>
        <v>0</v>
      </c>
      <c r="AH162" s="275"/>
      <c r="AI162" s="274"/>
      <c r="AJ162" s="274"/>
      <c r="AK162" s="274"/>
      <c r="AL162" s="274"/>
      <c r="AM162" s="12">
        <f t="shared" si="83"/>
        <v>0</v>
      </c>
      <c r="AN162" s="274"/>
      <c r="AO162" s="274"/>
      <c r="AP162" s="274"/>
      <c r="AQ162" s="274"/>
      <c r="AR162" s="274"/>
      <c r="AS162" s="273"/>
      <c r="AT162" s="275"/>
      <c r="AU162" s="274"/>
      <c r="AV162" s="274"/>
      <c r="AW162" s="274"/>
      <c r="AX162" s="274"/>
      <c r="AY162" s="274"/>
      <c r="AZ162" s="274"/>
      <c r="BA162" s="274"/>
      <c r="BB162" s="274"/>
      <c r="BC162" s="274"/>
      <c r="BD162" s="274"/>
      <c r="BE162" s="273"/>
      <c r="BF162" s="275"/>
      <c r="BG162" s="274"/>
      <c r="BH162" s="274"/>
      <c r="BI162" s="274"/>
      <c r="BJ162" s="274"/>
      <c r="BK162" s="274"/>
      <c r="BL162" s="274"/>
      <c r="BM162" s="274"/>
      <c r="BN162" s="274"/>
      <c r="BO162" s="274"/>
      <c r="BP162" s="274"/>
      <c r="BQ162" s="273"/>
      <c r="BR162" s="275"/>
      <c r="BS162" s="274"/>
      <c r="BT162" s="274"/>
      <c r="BU162" s="274"/>
      <c r="BV162" s="274"/>
      <c r="BW162" s="274"/>
      <c r="BX162" s="274"/>
      <c r="BY162" s="274"/>
      <c r="BZ162" s="274"/>
      <c r="CA162" s="274"/>
      <c r="CB162" s="274"/>
      <c r="CC162" s="237">
        <f t="shared" si="86"/>
        <v>0</v>
      </c>
    </row>
    <row r="163" spans="1:81">
      <c r="A163" s="124"/>
      <c r="B163" s="57" t="s">
        <v>307</v>
      </c>
      <c r="C163" s="175" t="s">
        <v>308</v>
      </c>
      <c r="D163" s="121" t="s">
        <v>128</v>
      </c>
      <c r="E163" s="270">
        <v>1</v>
      </c>
      <c r="F163" s="303"/>
      <c r="G163" s="239">
        <f t="shared" si="82"/>
        <v>0</v>
      </c>
      <c r="H163" s="272"/>
      <c r="I163" s="273"/>
      <c r="J163" s="272"/>
      <c r="K163" s="274"/>
      <c r="L163" s="274"/>
      <c r="M163" s="274"/>
      <c r="N163" s="274"/>
      <c r="O163" s="274"/>
      <c r="P163" s="274"/>
      <c r="Q163" s="274"/>
      <c r="R163" s="274"/>
      <c r="S163" s="274"/>
      <c r="T163" s="274"/>
      <c r="U163" s="273">
        <f>G163/2.5</f>
        <v>0</v>
      </c>
      <c r="V163" s="275"/>
      <c r="W163" s="274"/>
      <c r="X163" s="274"/>
      <c r="Y163" s="274"/>
      <c r="Z163" s="274"/>
      <c r="AA163" s="274"/>
      <c r="AB163" s="274"/>
      <c r="AC163" s="274"/>
      <c r="AD163" s="274"/>
      <c r="AE163" s="274"/>
      <c r="AF163" s="274"/>
      <c r="AG163" s="273">
        <f>G163/2.5</f>
        <v>0</v>
      </c>
      <c r="AH163" s="275"/>
      <c r="AI163" s="274"/>
      <c r="AJ163" s="274"/>
      <c r="AK163" s="274"/>
      <c r="AL163" s="274"/>
      <c r="AM163" s="12">
        <f t="shared" si="83"/>
        <v>0</v>
      </c>
      <c r="AN163" s="274"/>
      <c r="AO163" s="274"/>
      <c r="AP163" s="274"/>
      <c r="AQ163" s="274"/>
      <c r="AR163" s="274"/>
      <c r="AS163" s="273"/>
      <c r="AT163" s="272"/>
      <c r="AU163" s="274"/>
      <c r="AV163" s="274"/>
      <c r="AW163" s="274"/>
      <c r="AX163" s="274"/>
      <c r="AY163" s="274"/>
      <c r="AZ163" s="274"/>
      <c r="BA163" s="274"/>
      <c r="BB163" s="274"/>
      <c r="BC163" s="274"/>
      <c r="BD163" s="274"/>
      <c r="BE163" s="273"/>
      <c r="BF163" s="275"/>
      <c r="BG163" s="274"/>
      <c r="BH163" s="274"/>
      <c r="BI163" s="274"/>
      <c r="BJ163" s="274"/>
      <c r="BK163" s="274"/>
      <c r="BL163" s="274"/>
      <c r="BM163" s="274"/>
      <c r="BN163" s="274"/>
      <c r="BO163" s="274"/>
      <c r="BP163" s="274"/>
      <c r="BQ163" s="273"/>
      <c r="BR163" s="275"/>
      <c r="BS163" s="274"/>
      <c r="BT163" s="274"/>
      <c r="BU163" s="274"/>
      <c r="BV163" s="274"/>
      <c r="BW163" s="274"/>
      <c r="BX163" s="274"/>
      <c r="BY163" s="274"/>
      <c r="BZ163" s="274"/>
      <c r="CA163" s="274"/>
      <c r="CB163" s="274"/>
      <c r="CC163" s="237">
        <f t="shared" si="86"/>
        <v>0</v>
      </c>
    </row>
    <row r="164" spans="1:81">
      <c r="A164" s="124"/>
      <c r="B164" s="57" t="s">
        <v>309</v>
      </c>
      <c r="C164" s="175" t="s">
        <v>310</v>
      </c>
      <c r="D164" s="121" t="s">
        <v>128</v>
      </c>
      <c r="E164" s="270">
        <v>1</v>
      </c>
      <c r="F164" s="303"/>
      <c r="G164" s="239">
        <f t="shared" si="82"/>
        <v>0</v>
      </c>
      <c r="H164" s="272"/>
      <c r="I164" s="273"/>
      <c r="J164" s="272"/>
      <c r="K164" s="274"/>
      <c r="L164" s="274"/>
      <c r="M164" s="274"/>
      <c r="N164" s="274"/>
      <c r="O164" s="274"/>
      <c r="P164" s="274"/>
      <c r="Q164" s="274"/>
      <c r="R164" s="274"/>
      <c r="S164" s="274"/>
      <c r="T164" s="274"/>
      <c r="U164" s="273">
        <f>G164/2.5</f>
        <v>0</v>
      </c>
      <c r="V164" s="275"/>
      <c r="W164" s="274"/>
      <c r="X164" s="274"/>
      <c r="Y164" s="274"/>
      <c r="Z164" s="274"/>
      <c r="AA164" s="274"/>
      <c r="AB164" s="274"/>
      <c r="AC164" s="274"/>
      <c r="AD164" s="274"/>
      <c r="AE164" s="274"/>
      <c r="AF164" s="274"/>
      <c r="AG164" s="273">
        <f>G164/2.5</f>
        <v>0</v>
      </c>
      <c r="AH164" s="275"/>
      <c r="AI164" s="274"/>
      <c r="AJ164" s="274"/>
      <c r="AK164" s="274"/>
      <c r="AL164" s="274"/>
      <c r="AM164" s="12">
        <f t="shared" si="83"/>
        <v>0</v>
      </c>
      <c r="AN164" s="274"/>
      <c r="AO164" s="274"/>
      <c r="AP164" s="274"/>
      <c r="AQ164" s="274"/>
      <c r="AR164" s="274"/>
      <c r="AS164" s="273"/>
      <c r="AT164" s="272"/>
      <c r="AU164" s="274"/>
      <c r="AV164" s="274"/>
      <c r="AW164" s="274"/>
      <c r="AX164" s="274"/>
      <c r="AY164" s="274"/>
      <c r="AZ164" s="274"/>
      <c r="BA164" s="274"/>
      <c r="BB164" s="274"/>
      <c r="BC164" s="274"/>
      <c r="BD164" s="274"/>
      <c r="BE164" s="273"/>
      <c r="BF164" s="275"/>
      <c r="BG164" s="274"/>
      <c r="BH164" s="274"/>
      <c r="BI164" s="274"/>
      <c r="BJ164" s="274"/>
      <c r="BK164" s="274"/>
      <c r="BL164" s="274"/>
      <c r="BM164" s="274"/>
      <c r="BN164" s="274"/>
      <c r="BO164" s="274"/>
      <c r="BP164" s="274"/>
      <c r="BQ164" s="273"/>
      <c r="BR164" s="275"/>
      <c r="BS164" s="274"/>
      <c r="BT164" s="274"/>
      <c r="BU164" s="274"/>
      <c r="BV164" s="274"/>
      <c r="BW164" s="274"/>
      <c r="BX164" s="274"/>
      <c r="BY164" s="274"/>
      <c r="BZ164" s="274"/>
      <c r="CA164" s="274"/>
      <c r="CB164" s="274"/>
      <c r="CC164" s="237">
        <f t="shared" si="86"/>
        <v>0</v>
      </c>
    </row>
    <row r="165" spans="1:81">
      <c r="A165" s="124"/>
      <c r="B165" s="193" t="s">
        <v>311</v>
      </c>
      <c r="C165" s="197" t="s">
        <v>312</v>
      </c>
      <c r="D165" s="196" t="s">
        <v>232</v>
      </c>
      <c r="E165" s="196">
        <v>0</v>
      </c>
      <c r="F165" s="252"/>
      <c r="G165" s="253">
        <f t="shared" si="82"/>
        <v>0</v>
      </c>
      <c r="H165" s="272"/>
      <c r="I165" s="273"/>
      <c r="J165" s="272"/>
      <c r="K165" s="274"/>
      <c r="L165" s="274"/>
      <c r="M165" s="274"/>
      <c r="N165" s="274"/>
      <c r="O165" s="274"/>
      <c r="P165" s="274"/>
      <c r="Q165" s="274"/>
      <c r="R165" s="274"/>
      <c r="S165" s="274"/>
      <c r="T165" s="274"/>
      <c r="U165" s="273"/>
      <c r="V165" s="275"/>
      <c r="W165" s="274"/>
      <c r="X165" s="274"/>
      <c r="Y165" s="274"/>
      <c r="Z165" s="274"/>
      <c r="AA165" s="274"/>
      <c r="AB165" s="274"/>
      <c r="AC165" s="274"/>
      <c r="AD165" s="274"/>
      <c r="AE165" s="274"/>
      <c r="AF165" s="274"/>
      <c r="AG165" s="273"/>
      <c r="AH165" s="275"/>
      <c r="AI165" s="274"/>
      <c r="AJ165" s="274"/>
      <c r="AK165" s="274"/>
      <c r="AL165" s="274"/>
      <c r="AM165" s="12"/>
      <c r="AN165" s="274"/>
      <c r="AO165" s="274"/>
      <c r="AP165" s="274"/>
      <c r="AQ165" s="274"/>
      <c r="AR165" s="274"/>
      <c r="AS165" s="273"/>
      <c r="AT165" s="272"/>
      <c r="AU165" s="274"/>
      <c r="AV165" s="274"/>
      <c r="AW165" s="274"/>
      <c r="AX165" s="274"/>
      <c r="AY165" s="274"/>
      <c r="AZ165" s="274"/>
      <c r="BA165" s="274"/>
      <c r="BB165" s="274"/>
      <c r="BC165" s="274"/>
      <c r="BD165" s="274"/>
      <c r="BE165" s="273"/>
      <c r="BF165" s="275"/>
      <c r="BG165" s="274"/>
      <c r="BH165" s="274"/>
      <c r="BI165" s="274"/>
      <c r="BJ165" s="274"/>
      <c r="BK165" s="274"/>
      <c r="BL165" s="274"/>
      <c r="BM165" s="274"/>
      <c r="BN165" s="274"/>
      <c r="BO165" s="274"/>
      <c r="BP165" s="274"/>
      <c r="BQ165" s="273"/>
      <c r="BR165" s="275"/>
      <c r="BS165" s="274"/>
      <c r="BT165" s="274"/>
      <c r="BU165" s="274"/>
      <c r="BV165" s="274"/>
      <c r="BW165" s="274"/>
      <c r="BX165" s="274"/>
      <c r="BY165" s="274"/>
      <c r="BZ165" s="274"/>
      <c r="CA165" s="274"/>
      <c r="CB165" s="274"/>
      <c r="CC165" s="237"/>
    </row>
    <row r="166" spans="1:81">
      <c r="B166" s="55" t="s">
        <v>313</v>
      </c>
      <c r="C166" s="56" t="s">
        <v>40</v>
      </c>
      <c r="D166" s="71"/>
      <c r="E166" s="276"/>
      <c r="F166" s="229"/>
      <c r="G166" s="169">
        <f>SUM(G167:G172)</f>
        <v>2200000</v>
      </c>
      <c r="H166" s="123">
        <f t="shared" ref="H166:BS166" si="87">SUM(H167:H172)</f>
        <v>0</v>
      </c>
      <c r="I166" s="20">
        <f t="shared" si="87"/>
        <v>0</v>
      </c>
      <c r="J166" s="123">
        <f t="shared" si="87"/>
        <v>0</v>
      </c>
      <c r="K166" s="19">
        <f t="shared" si="87"/>
        <v>0</v>
      </c>
      <c r="L166" s="19">
        <f t="shared" si="87"/>
        <v>0</v>
      </c>
      <c r="M166" s="19">
        <f t="shared" si="87"/>
        <v>0</v>
      </c>
      <c r="N166" s="19">
        <f t="shared" si="87"/>
        <v>0</v>
      </c>
      <c r="O166" s="19">
        <f t="shared" si="87"/>
        <v>0</v>
      </c>
      <c r="P166" s="19">
        <f t="shared" si="87"/>
        <v>0</v>
      </c>
      <c r="Q166" s="19">
        <f t="shared" si="87"/>
        <v>0</v>
      </c>
      <c r="R166" s="19">
        <f t="shared" si="87"/>
        <v>0</v>
      </c>
      <c r="S166" s="19">
        <f t="shared" si="87"/>
        <v>0</v>
      </c>
      <c r="T166" s="19">
        <f t="shared" si="87"/>
        <v>0</v>
      </c>
      <c r="U166" s="20">
        <f t="shared" si="87"/>
        <v>0</v>
      </c>
      <c r="V166" s="21">
        <f t="shared" si="87"/>
        <v>0</v>
      </c>
      <c r="W166" s="19">
        <f t="shared" si="87"/>
        <v>0</v>
      </c>
      <c r="X166" s="19">
        <f t="shared" si="87"/>
        <v>0</v>
      </c>
      <c r="Y166" s="19">
        <f t="shared" si="87"/>
        <v>0</v>
      </c>
      <c r="Z166" s="19">
        <f t="shared" si="87"/>
        <v>0</v>
      </c>
      <c r="AA166" s="19">
        <f t="shared" si="87"/>
        <v>0</v>
      </c>
      <c r="AB166" s="19">
        <f t="shared" si="87"/>
        <v>0</v>
      </c>
      <c r="AC166" s="19">
        <f t="shared" si="87"/>
        <v>0</v>
      </c>
      <c r="AD166" s="19">
        <f t="shared" si="87"/>
        <v>0</v>
      </c>
      <c r="AE166" s="19">
        <f t="shared" si="87"/>
        <v>0</v>
      </c>
      <c r="AF166" s="19">
        <f t="shared" si="87"/>
        <v>0</v>
      </c>
      <c r="AG166" s="20">
        <f t="shared" si="87"/>
        <v>260000</v>
      </c>
      <c r="AH166" s="21">
        <f t="shared" si="87"/>
        <v>0</v>
      </c>
      <c r="AI166" s="19">
        <f t="shared" si="87"/>
        <v>0</v>
      </c>
      <c r="AJ166" s="19">
        <f t="shared" si="87"/>
        <v>0</v>
      </c>
      <c r="AK166" s="19">
        <f t="shared" si="87"/>
        <v>0</v>
      </c>
      <c r="AL166" s="19">
        <f t="shared" si="87"/>
        <v>0</v>
      </c>
      <c r="AM166" s="19">
        <f t="shared" si="87"/>
        <v>0</v>
      </c>
      <c r="AN166" s="19">
        <f t="shared" si="87"/>
        <v>0</v>
      </c>
      <c r="AO166" s="19">
        <f t="shared" si="87"/>
        <v>0</v>
      </c>
      <c r="AP166" s="19">
        <f t="shared" si="87"/>
        <v>0</v>
      </c>
      <c r="AQ166" s="19">
        <f t="shared" si="87"/>
        <v>0</v>
      </c>
      <c r="AR166" s="19">
        <f t="shared" si="87"/>
        <v>0</v>
      </c>
      <c r="AS166" s="20">
        <f t="shared" si="87"/>
        <v>260000</v>
      </c>
      <c r="AT166" s="21">
        <f t="shared" si="87"/>
        <v>0</v>
      </c>
      <c r="AU166" s="19">
        <f t="shared" si="87"/>
        <v>0</v>
      </c>
      <c r="AV166" s="19">
        <f t="shared" si="87"/>
        <v>0</v>
      </c>
      <c r="AW166" s="19">
        <f t="shared" si="87"/>
        <v>0</v>
      </c>
      <c r="AX166" s="19">
        <f t="shared" si="87"/>
        <v>0</v>
      </c>
      <c r="AY166" s="19">
        <f t="shared" si="87"/>
        <v>0</v>
      </c>
      <c r="AZ166" s="19">
        <f t="shared" si="87"/>
        <v>0</v>
      </c>
      <c r="BA166" s="19">
        <f t="shared" si="87"/>
        <v>0</v>
      </c>
      <c r="BB166" s="19">
        <f t="shared" si="87"/>
        <v>0</v>
      </c>
      <c r="BC166" s="19">
        <f t="shared" si="87"/>
        <v>0</v>
      </c>
      <c r="BD166" s="19">
        <f t="shared" si="87"/>
        <v>0</v>
      </c>
      <c r="BE166" s="20">
        <f t="shared" si="87"/>
        <v>460000</v>
      </c>
      <c r="BF166" s="21">
        <f t="shared" si="87"/>
        <v>0</v>
      </c>
      <c r="BG166" s="19">
        <f t="shared" si="87"/>
        <v>0</v>
      </c>
      <c r="BH166" s="19">
        <f t="shared" si="87"/>
        <v>0</v>
      </c>
      <c r="BI166" s="19">
        <f t="shared" si="87"/>
        <v>0</v>
      </c>
      <c r="BJ166" s="19">
        <f t="shared" si="87"/>
        <v>0</v>
      </c>
      <c r="BK166" s="19">
        <f t="shared" si="87"/>
        <v>0</v>
      </c>
      <c r="BL166" s="19">
        <f t="shared" si="87"/>
        <v>0</v>
      </c>
      <c r="BM166" s="19">
        <f t="shared" si="87"/>
        <v>0</v>
      </c>
      <c r="BN166" s="19">
        <f t="shared" si="87"/>
        <v>0</v>
      </c>
      <c r="BO166" s="19">
        <f t="shared" si="87"/>
        <v>0</v>
      </c>
      <c r="BP166" s="19">
        <f t="shared" si="87"/>
        <v>0</v>
      </c>
      <c r="BQ166" s="20">
        <f t="shared" si="87"/>
        <v>710000</v>
      </c>
      <c r="BR166" s="21">
        <f t="shared" si="87"/>
        <v>0</v>
      </c>
      <c r="BS166" s="19">
        <f t="shared" si="87"/>
        <v>0</v>
      </c>
      <c r="BT166" s="19">
        <f t="shared" ref="BT166:CC166" si="88">SUM(BT167:BT172)</f>
        <v>0</v>
      </c>
      <c r="BU166" s="19">
        <f t="shared" si="88"/>
        <v>0</v>
      </c>
      <c r="BV166" s="19">
        <f t="shared" si="88"/>
        <v>0</v>
      </c>
      <c r="BW166" s="19">
        <f t="shared" si="88"/>
        <v>0</v>
      </c>
      <c r="BX166" s="19">
        <f t="shared" si="88"/>
        <v>0</v>
      </c>
      <c r="BY166" s="19">
        <f t="shared" si="88"/>
        <v>0</v>
      </c>
      <c r="BZ166" s="19">
        <f t="shared" si="88"/>
        <v>0</v>
      </c>
      <c r="CA166" s="19">
        <f t="shared" si="88"/>
        <v>0</v>
      </c>
      <c r="CB166" s="19">
        <f t="shared" si="88"/>
        <v>0</v>
      </c>
      <c r="CC166" s="20">
        <f t="shared" si="88"/>
        <v>510000</v>
      </c>
    </row>
    <row r="167" spans="1:81" ht="30" customHeight="1">
      <c r="A167" s="17"/>
      <c r="B167" s="61" t="s">
        <v>314</v>
      </c>
      <c r="C167" s="66" t="str">
        <f>"Provision for the Installation and Upgrade of Toll System Assets - Provision for the installation and upgrade of Toll System Assets (" &amp; TEXT(F167,"### ###") &amp;")"</f>
        <v>Provision for the Installation and Upgrade of Toll System Assets - Provision for the installation and upgrade of Toll System Assets (1 300 000)</v>
      </c>
      <c r="D167" s="74" t="s">
        <v>156</v>
      </c>
      <c r="E167" s="72">
        <v>1</v>
      </c>
      <c r="F167" s="250">
        <v>1300000</v>
      </c>
      <c r="G167" s="152">
        <f t="shared" ref="G167:G172" si="89">+E167*F167</f>
        <v>1300000</v>
      </c>
      <c r="H167" s="120"/>
      <c r="I167" s="13"/>
      <c r="J167" s="120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3"/>
      <c r="V167" s="14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3">
        <f>$G167/5</f>
        <v>260000</v>
      </c>
      <c r="AH167" s="14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3">
        <f>$G167/5</f>
        <v>260000</v>
      </c>
      <c r="AT167" s="14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3">
        <f>$G167/5</f>
        <v>260000</v>
      </c>
      <c r="BF167" s="14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3">
        <f>$G167/5</f>
        <v>260000</v>
      </c>
      <c r="BR167" s="14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237">
        <f t="shared" ref="CC167:CC172" si="90">G167-SUM(H167:CB167)</f>
        <v>260000</v>
      </c>
    </row>
    <row r="168" spans="1:81" ht="28" customHeight="1">
      <c r="A168" s="142"/>
      <c r="B168" s="63" t="s">
        <v>315</v>
      </c>
      <c r="C168" s="65" t="str">
        <f>"Provision for the Installation and Upgrade of Toll System Assets - Overhead charges and profit in respect of B-6003a (" &amp; TEXT(F168,"###%") &amp; ")"</f>
        <v>Provision for the Installation and Upgrade of Toll System Assets - Overhead charges and profit in respect of B-6003a (%)</v>
      </c>
      <c r="D168" s="75" t="s">
        <v>158</v>
      </c>
      <c r="E168" s="246">
        <f>+F167</f>
        <v>1300000</v>
      </c>
      <c r="F168" s="219"/>
      <c r="G168" s="277">
        <f t="shared" si="89"/>
        <v>0</v>
      </c>
      <c r="H168" s="231"/>
      <c r="I168" s="232"/>
      <c r="J168" s="231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32"/>
      <c r="V168" s="248"/>
      <c r="W168" s="247"/>
      <c r="X168" s="247"/>
      <c r="Y168" s="247"/>
      <c r="Z168" s="247"/>
      <c r="AA168" s="247"/>
      <c r="AB168" s="247"/>
      <c r="AC168" s="247"/>
      <c r="AD168" s="247"/>
      <c r="AE168" s="247"/>
      <c r="AF168" s="247"/>
      <c r="AG168" s="232">
        <f>$G168/5</f>
        <v>0</v>
      </c>
      <c r="AH168" s="248"/>
      <c r="AI168" s="247"/>
      <c r="AJ168" s="247"/>
      <c r="AK168" s="247"/>
      <c r="AL168" s="247"/>
      <c r="AM168" s="247"/>
      <c r="AN168" s="247"/>
      <c r="AO168" s="247"/>
      <c r="AP168" s="247"/>
      <c r="AQ168" s="247"/>
      <c r="AR168" s="247"/>
      <c r="AS168" s="232">
        <f>$G168/5</f>
        <v>0</v>
      </c>
      <c r="AT168" s="248"/>
      <c r="AU168" s="247"/>
      <c r="AV168" s="247"/>
      <c r="AW168" s="247"/>
      <c r="AX168" s="247"/>
      <c r="AY168" s="247"/>
      <c r="AZ168" s="247"/>
      <c r="BA168" s="247"/>
      <c r="BB168" s="247"/>
      <c r="BC168" s="247"/>
      <c r="BD168" s="247"/>
      <c r="BE168" s="232">
        <f>$G168/5</f>
        <v>0</v>
      </c>
      <c r="BF168" s="248"/>
      <c r="BG168" s="247"/>
      <c r="BH168" s="247"/>
      <c r="BI168" s="247"/>
      <c r="BJ168" s="247"/>
      <c r="BK168" s="247"/>
      <c r="BL168" s="247"/>
      <c r="BM168" s="247"/>
      <c r="BN168" s="247"/>
      <c r="BO168" s="247"/>
      <c r="BP168" s="247"/>
      <c r="BQ168" s="232">
        <f>$G168/5</f>
        <v>0</v>
      </c>
      <c r="BR168" s="248"/>
      <c r="BS168" s="247"/>
      <c r="BT168" s="247"/>
      <c r="BU168" s="247"/>
      <c r="BV168" s="247"/>
      <c r="BW168" s="247"/>
      <c r="BX168" s="247"/>
      <c r="BY168" s="247"/>
      <c r="BZ168" s="247"/>
      <c r="CA168" s="247"/>
      <c r="CB168" s="247"/>
      <c r="CC168" s="237">
        <f t="shared" si="90"/>
        <v>0</v>
      </c>
    </row>
    <row r="169" spans="1:81">
      <c r="A169" s="17"/>
      <c r="B169" s="61" t="s">
        <v>317</v>
      </c>
      <c r="C169" s="308" t="str">
        <f>"Provision for an EMVCO card reader system, over and above B-3014 - Provisional Sum ("&amp; TEXT(F169,"### ###") &amp;")"</f>
        <v>Provision for an EMVCO card reader system, over and above B-3014 - Provisional Sum (400 000)</v>
      </c>
      <c r="D169" s="74" t="s">
        <v>156</v>
      </c>
      <c r="E169" s="278">
        <v>1</v>
      </c>
      <c r="F169" s="250">
        <v>400000</v>
      </c>
      <c r="G169" s="152">
        <f t="shared" si="89"/>
        <v>400000</v>
      </c>
      <c r="H169" s="120"/>
      <c r="I169" s="13"/>
      <c r="J169" s="120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3"/>
      <c r="V169" s="14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3"/>
      <c r="AH169" s="14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3"/>
      <c r="AT169" s="14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3">
        <f>$G169/2</f>
        <v>200000</v>
      </c>
      <c r="BF169" s="14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3">
        <f>$G169/2</f>
        <v>200000</v>
      </c>
      <c r="BR169" s="14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237">
        <f t="shared" si="90"/>
        <v>0</v>
      </c>
    </row>
    <row r="170" spans="1:81">
      <c r="A170" s="142"/>
      <c r="B170" s="63" t="s">
        <v>318</v>
      </c>
      <c r="C170" s="309" t="str">
        <f>"Provision for an EMVCO card reader system, over and above B-3014 - Overhead charges and Profit in respect of B-6009a ("&amp; TEXT(F170,"###%") &amp; ")"</f>
        <v>Provision for an EMVCO card reader system, over and above B-3014 - Overhead charges and Profit in respect of B-6009a (%)</v>
      </c>
      <c r="D170" s="75" t="s">
        <v>158</v>
      </c>
      <c r="E170" s="246">
        <f>+F169</f>
        <v>400000</v>
      </c>
      <c r="F170" s="219"/>
      <c r="G170" s="277">
        <f t="shared" si="89"/>
        <v>0</v>
      </c>
      <c r="H170" s="231"/>
      <c r="I170" s="232"/>
      <c r="J170" s="231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32"/>
      <c r="V170" s="248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32"/>
      <c r="AH170" s="248"/>
      <c r="AI170" s="247"/>
      <c r="AJ170" s="247"/>
      <c r="AK170" s="247"/>
      <c r="AL170" s="247"/>
      <c r="AM170" s="247"/>
      <c r="AN170" s="247"/>
      <c r="AO170" s="247"/>
      <c r="AP170" s="247"/>
      <c r="AQ170" s="247"/>
      <c r="AR170" s="247"/>
      <c r="AS170" s="232"/>
      <c r="AT170" s="248"/>
      <c r="AU170" s="247"/>
      <c r="AV170" s="247"/>
      <c r="AW170" s="247"/>
      <c r="AX170" s="247"/>
      <c r="AY170" s="247"/>
      <c r="AZ170" s="247"/>
      <c r="BA170" s="247"/>
      <c r="BB170" s="247"/>
      <c r="BC170" s="247"/>
      <c r="BD170" s="247"/>
      <c r="BE170" s="232">
        <f>$G170/2</f>
        <v>0</v>
      </c>
      <c r="BF170" s="248"/>
      <c r="BG170" s="247"/>
      <c r="BH170" s="247"/>
      <c r="BI170" s="247"/>
      <c r="BJ170" s="247"/>
      <c r="BK170" s="247"/>
      <c r="BL170" s="247"/>
      <c r="BM170" s="247"/>
      <c r="BN170" s="247"/>
      <c r="BO170" s="247"/>
      <c r="BP170" s="247"/>
      <c r="BQ170" s="232">
        <f>$G170/2</f>
        <v>0</v>
      </c>
      <c r="BR170" s="248"/>
      <c r="BS170" s="247"/>
      <c r="BT170" s="247"/>
      <c r="BU170" s="247"/>
      <c r="BV170" s="247"/>
      <c r="BW170" s="247"/>
      <c r="BX170" s="247"/>
      <c r="BY170" s="247"/>
      <c r="BZ170" s="247"/>
      <c r="CA170" s="247"/>
      <c r="CB170" s="247"/>
      <c r="CC170" s="237">
        <f t="shared" si="90"/>
        <v>0</v>
      </c>
    </row>
    <row r="171" spans="1:81" ht="30">
      <c r="A171" s="17"/>
      <c r="B171" s="61" t="s">
        <v>320</v>
      </c>
      <c r="C171" s="66" t="str">
        <f>"Provision for the design, modification, development, integration and installation to enable the Toll System to interface with to the Employer's MIS - Provisional Sum ("&amp; TEXT(G171,"# ### ###") &amp;")"</f>
        <v>Provision for the design, modification, development, integration and installation to enable the Toll System to interface with to the Employer's MIS - Provisional Sum (500 000)</v>
      </c>
      <c r="D171" s="74" t="s">
        <v>156</v>
      </c>
      <c r="E171" s="278">
        <v>1</v>
      </c>
      <c r="F171" s="250">
        <v>500000</v>
      </c>
      <c r="G171" s="152">
        <f t="shared" si="89"/>
        <v>500000</v>
      </c>
      <c r="H171" s="120"/>
      <c r="I171" s="13"/>
      <c r="J171" s="120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3"/>
      <c r="V171" s="14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3"/>
      <c r="AH171" s="14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3"/>
      <c r="AT171" s="14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3"/>
      <c r="BF171" s="14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3">
        <f>$G171/2</f>
        <v>250000</v>
      </c>
      <c r="BR171" s="14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237">
        <f t="shared" si="90"/>
        <v>250000</v>
      </c>
    </row>
    <row r="172" spans="1:81">
      <c r="A172" s="141"/>
      <c r="B172" s="279" t="s">
        <v>321</v>
      </c>
      <c r="C172" s="65" t="str">
        <f>"Provision for the interface to the SANRAL MIS - Overhead charges and Profit in respect of B-6010a ("&amp; TEXT(F172,"###%") &amp; ")"</f>
        <v>Provision for the interface to the SANRAL MIS - Overhead charges and Profit in respect of B-6010a (%)</v>
      </c>
      <c r="D172" s="75" t="s">
        <v>158</v>
      </c>
      <c r="E172" s="246">
        <f>+F171</f>
        <v>500000</v>
      </c>
      <c r="F172" s="219"/>
      <c r="G172" s="277">
        <f t="shared" si="89"/>
        <v>0</v>
      </c>
      <c r="H172" s="235"/>
      <c r="I172" s="237"/>
      <c r="J172" s="235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13"/>
      <c r="V172" s="238"/>
      <c r="W172" s="236"/>
      <c r="X172" s="236"/>
      <c r="Y172" s="236"/>
      <c r="Z172" s="236"/>
      <c r="AA172" s="236"/>
      <c r="AB172" s="12"/>
      <c r="AC172" s="12"/>
      <c r="AD172" s="236"/>
      <c r="AE172" s="236"/>
      <c r="AF172" s="12"/>
      <c r="AG172" s="13"/>
      <c r="AH172" s="14"/>
      <c r="AI172" s="236"/>
      <c r="AJ172" s="236"/>
      <c r="AK172" s="236"/>
      <c r="AL172" s="236"/>
      <c r="AM172" s="236"/>
      <c r="AN172" s="236"/>
      <c r="AO172" s="236"/>
      <c r="AP172" s="236"/>
      <c r="AQ172" s="236"/>
      <c r="AR172" s="236"/>
      <c r="AS172" s="237"/>
      <c r="AT172" s="14"/>
      <c r="AU172" s="236"/>
      <c r="AV172" s="236"/>
      <c r="AW172" s="236"/>
      <c r="AX172" s="236"/>
      <c r="AY172" s="236"/>
      <c r="AZ172" s="236"/>
      <c r="BA172" s="236"/>
      <c r="BB172" s="236"/>
      <c r="BC172" s="236"/>
      <c r="BD172" s="236"/>
      <c r="BE172" s="237"/>
      <c r="BF172" s="14"/>
      <c r="BG172" s="236"/>
      <c r="BH172" s="236"/>
      <c r="BI172" s="236"/>
      <c r="BJ172" s="236"/>
      <c r="BK172" s="236"/>
      <c r="BL172" s="236"/>
      <c r="BM172" s="236"/>
      <c r="BN172" s="236"/>
      <c r="BO172" s="236"/>
      <c r="BP172" s="236"/>
      <c r="BQ172" s="232">
        <f>$G172/2</f>
        <v>0</v>
      </c>
      <c r="BR172" s="14"/>
      <c r="BS172" s="236"/>
      <c r="BT172" s="236"/>
      <c r="BU172" s="236"/>
      <c r="BV172" s="236"/>
      <c r="BW172" s="236"/>
      <c r="BX172" s="236"/>
      <c r="BY172" s="236"/>
      <c r="BZ172" s="236"/>
      <c r="CA172" s="236"/>
      <c r="CB172" s="236"/>
      <c r="CC172" s="237">
        <f t="shared" si="90"/>
        <v>0</v>
      </c>
    </row>
    <row r="173" spans="1:81">
      <c r="B173" s="30"/>
      <c r="C173" s="31"/>
      <c r="D173" s="76"/>
      <c r="E173" s="76"/>
      <c r="F173" s="76"/>
      <c r="G173" s="171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</row>
    <row r="174" spans="1:81">
      <c r="B174" s="53" t="s">
        <v>323</v>
      </c>
      <c r="C174" s="54" t="s">
        <v>324</v>
      </c>
      <c r="D174" s="70"/>
      <c r="E174" s="70"/>
      <c r="F174" s="228"/>
      <c r="G174" s="168">
        <f>SUM(G175:G207)</f>
        <v>700000</v>
      </c>
      <c r="H174" s="130">
        <f t="shared" ref="H174:AL174" si="91">SUM(H175:H207)</f>
        <v>0</v>
      </c>
      <c r="I174" s="26">
        <f t="shared" si="91"/>
        <v>0</v>
      </c>
      <c r="J174" s="130">
        <f t="shared" si="91"/>
        <v>0</v>
      </c>
      <c r="K174" s="25">
        <f t="shared" si="91"/>
        <v>0</v>
      </c>
      <c r="L174" s="25">
        <f t="shared" si="91"/>
        <v>0</v>
      </c>
      <c r="M174" s="25">
        <f t="shared" si="91"/>
        <v>0</v>
      </c>
      <c r="N174" s="25">
        <f t="shared" si="91"/>
        <v>0</v>
      </c>
      <c r="O174" s="25">
        <f t="shared" si="91"/>
        <v>0</v>
      </c>
      <c r="P174" s="25">
        <f t="shared" si="91"/>
        <v>0</v>
      </c>
      <c r="Q174" s="25">
        <f t="shared" si="91"/>
        <v>0</v>
      </c>
      <c r="R174" s="25">
        <f t="shared" si="91"/>
        <v>0</v>
      </c>
      <c r="S174" s="25">
        <f t="shared" si="91"/>
        <v>0</v>
      </c>
      <c r="T174" s="25">
        <f t="shared" si="91"/>
        <v>0</v>
      </c>
      <c r="U174" s="26">
        <f t="shared" si="91"/>
        <v>116666.68</v>
      </c>
      <c r="V174" s="27">
        <f t="shared" si="91"/>
        <v>0</v>
      </c>
      <c r="W174" s="25">
        <f t="shared" si="91"/>
        <v>0</v>
      </c>
      <c r="X174" s="25">
        <f t="shared" si="91"/>
        <v>0</v>
      </c>
      <c r="Y174" s="25">
        <f t="shared" si="91"/>
        <v>0</v>
      </c>
      <c r="Z174" s="25">
        <f t="shared" si="91"/>
        <v>0</v>
      </c>
      <c r="AA174" s="25">
        <f t="shared" si="91"/>
        <v>0</v>
      </c>
      <c r="AB174" s="25">
        <f t="shared" si="91"/>
        <v>0</v>
      </c>
      <c r="AC174" s="25">
        <f t="shared" si="91"/>
        <v>0</v>
      </c>
      <c r="AD174" s="25">
        <f t="shared" si="91"/>
        <v>0</v>
      </c>
      <c r="AE174" s="25">
        <f t="shared" si="91"/>
        <v>0</v>
      </c>
      <c r="AF174" s="25">
        <f t="shared" si="91"/>
        <v>0</v>
      </c>
      <c r="AG174" s="26">
        <f t="shared" si="91"/>
        <v>116666.68</v>
      </c>
      <c r="AH174" s="27">
        <f t="shared" si="91"/>
        <v>0</v>
      </c>
      <c r="AI174" s="25">
        <f t="shared" si="91"/>
        <v>0</v>
      </c>
      <c r="AJ174" s="25">
        <f t="shared" si="91"/>
        <v>0</v>
      </c>
      <c r="AK174" s="25">
        <f t="shared" si="91"/>
        <v>0</v>
      </c>
      <c r="AL174" s="25">
        <f t="shared" si="91"/>
        <v>0</v>
      </c>
      <c r="AM174" s="25">
        <f t="shared" ref="AM174:CC174" si="92">SUM(AM175:AM207)</f>
        <v>0</v>
      </c>
      <c r="AN174" s="25">
        <f t="shared" si="92"/>
        <v>0</v>
      </c>
      <c r="AO174" s="25">
        <f t="shared" si="92"/>
        <v>0</v>
      </c>
      <c r="AP174" s="25">
        <f t="shared" si="92"/>
        <v>0</v>
      </c>
      <c r="AQ174" s="25">
        <f t="shared" si="92"/>
        <v>0</v>
      </c>
      <c r="AR174" s="25">
        <f t="shared" si="92"/>
        <v>0</v>
      </c>
      <c r="AS174" s="26">
        <f t="shared" si="92"/>
        <v>116666.68</v>
      </c>
      <c r="AT174" s="27">
        <f t="shared" si="92"/>
        <v>0</v>
      </c>
      <c r="AU174" s="25">
        <f t="shared" si="92"/>
        <v>0</v>
      </c>
      <c r="AV174" s="25">
        <f t="shared" si="92"/>
        <v>0</v>
      </c>
      <c r="AW174" s="25">
        <f t="shared" si="92"/>
        <v>0</v>
      </c>
      <c r="AX174" s="25">
        <f t="shared" si="92"/>
        <v>0</v>
      </c>
      <c r="AY174" s="25">
        <f t="shared" si="92"/>
        <v>0</v>
      </c>
      <c r="AZ174" s="25">
        <f t="shared" si="92"/>
        <v>0</v>
      </c>
      <c r="BA174" s="25">
        <f t="shared" si="92"/>
        <v>0</v>
      </c>
      <c r="BB174" s="25">
        <f t="shared" si="92"/>
        <v>0</v>
      </c>
      <c r="BC174" s="25">
        <f t="shared" si="92"/>
        <v>0</v>
      </c>
      <c r="BD174" s="25">
        <f t="shared" si="92"/>
        <v>0</v>
      </c>
      <c r="BE174" s="26">
        <f t="shared" si="92"/>
        <v>116666.68</v>
      </c>
      <c r="BF174" s="27">
        <f t="shared" si="92"/>
        <v>0</v>
      </c>
      <c r="BG174" s="25">
        <f t="shared" si="92"/>
        <v>0</v>
      </c>
      <c r="BH174" s="25">
        <f t="shared" si="92"/>
        <v>0</v>
      </c>
      <c r="BI174" s="25">
        <f t="shared" si="92"/>
        <v>0</v>
      </c>
      <c r="BJ174" s="25">
        <f t="shared" si="92"/>
        <v>0</v>
      </c>
      <c r="BK174" s="25">
        <f t="shared" si="92"/>
        <v>0</v>
      </c>
      <c r="BL174" s="25">
        <f t="shared" si="92"/>
        <v>0</v>
      </c>
      <c r="BM174" s="25">
        <f t="shared" si="92"/>
        <v>0</v>
      </c>
      <c r="BN174" s="25">
        <f t="shared" si="92"/>
        <v>0</v>
      </c>
      <c r="BO174" s="25">
        <f t="shared" si="92"/>
        <v>0</v>
      </c>
      <c r="BP174" s="25">
        <f t="shared" si="92"/>
        <v>0</v>
      </c>
      <c r="BQ174" s="26">
        <f t="shared" si="92"/>
        <v>116666.68</v>
      </c>
      <c r="BR174" s="27">
        <f t="shared" si="92"/>
        <v>0</v>
      </c>
      <c r="BS174" s="25">
        <f t="shared" si="92"/>
        <v>0</v>
      </c>
      <c r="BT174" s="25">
        <f t="shared" si="92"/>
        <v>0</v>
      </c>
      <c r="BU174" s="25">
        <f t="shared" si="92"/>
        <v>0</v>
      </c>
      <c r="BV174" s="25">
        <f t="shared" si="92"/>
        <v>0</v>
      </c>
      <c r="BW174" s="25">
        <f t="shared" si="92"/>
        <v>0</v>
      </c>
      <c r="BX174" s="25">
        <f t="shared" si="92"/>
        <v>0</v>
      </c>
      <c r="BY174" s="25">
        <f t="shared" si="92"/>
        <v>0</v>
      </c>
      <c r="BZ174" s="25">
        <f t="shared" si="92"/>
        <v>0</v>
      </c>
      <c r="CA174" s="25">
        <f t="shared" si="92"/>
        <v>0</v>
      </c>
      <c r="CB174" s="25">
        <f t="shared" si="92"/>
        <v>0</v>
      </c>
      <c r="CC174" s="26">
        <f t="shared" si="92"/>
        <v>116666.6</v>
      </c>
    </row>
    <row r="175" spans="1:81">
      <c r="B175" s="182" t="s">
        <v>325</v>
      </c>
      <c r="C175" s="183" t="s">
        <v>326</v>
      </c>
      <c r="D175" s="186" t="s">
        <v>327</v>
      </c>
      <c r="E175" s="280">
        <v>1</v>
      </c>
      <c r="F175" s="361">
        <v>300000</v>
      </c>
      <c r="G175" s="152">
        <f>+E175*F175</f>
        <v>300000</v>
      </c>
      <c r="H175" s="120"/>
      <c r="I175" s="13"/>
      <c r="J175" s="272"/>
      <c r="K175" s="274"/>
      <c r="L175" s="274"/>
      <c r="M175" s="274"/>
      <c r="N175" s="274"/>
      <c r="O175" s="274"/>
      <c r="P175" s="274"/>
      <c r="Q175" s="274"/>
      <c r="R175" s="274"/>
      <c r="S175" s="274"/>
      <c r="T175" s="274"/>
      <c r="U175" s="273">
        <f>G175/6</f>
        <v>50000</v>
      </c>
      <c r="V175" s="275"/>
      <c r="W175" s="274"/>
      <c r="X175" s="274"/>
      <c r="Y175" s="274"/>
      <c r="Z175" s="274"/>
      <c r="AA175" s="274"/>
      <c r="AB175" s="274"/>
      <c r="AC175" s="274"/>
      <c r="AD175" s="274"/>
      <c r="AE175" s="274"/>
      <c r="AF175" s="274"/>
      <c r="AG175" s="273">
        <f>G175/6</f>
        <v>50000</v>
      </c>
      <c r="AH175" s="275"/>
      <c r="AI175" s="274"/>
      <c r="AJ175" s="274"/>
      <c r="AK175" s="274"/>
      <c r="AL175" s="274"/>
      <c r="AM175" s="274"/>
      <c r="AN175" s="274"/>
      <c r="AO175" s="274"/>
      <c r="AP175" s="274"/>
      <c r="AQ175" s="274"/>
      <c r="AR175" s="274"/>
      <c r="AS175" s="273">
        <f>G175/6</f>
        <v>50000</v>
      </c>
      <c r="AT175" s="275"/>
      <c r="AU175" s="274"/>
      <c r="AV175" s="274"/>
      <c r="AW175" s="274"/>
      <c r="AX175" s="274"/>
      <c r="AY175" s="274"/>
      <c r="AZ175" s="274"/>
      <c r="BA175" s="274"/>
      <c r="BB175" s="274"/>
      <c r="BC175" s="274"/>
      <c r="BD175" s="274"/>
      <c r="BE175" s="273">
        <f>G175/6</f>
        <v>50000</v>
      </c>
      <c r="BF175" s="275"/>
      <c r="BG175" s="274"/>
      <c r="BH175" s="274"/>
      <c r="BI175" s="274"/>
      <c r="BJ175" s="274"/>
      <c r="BK175" s="274"/>
      <c r="BL175" s="274"/>
      <c r="BM175" s="274"/>
      <c r="BN175" s="274"/>
      <c r="BO175" s="274"/>
      <c r="BP175" s="274"/>
      <c r="BQ175" s="273">
        <f>G175/6</f>
        <v>50000</v>
      </c>
      <c r="BR175" s="275"/>
      <c r="BS175" s="274"/>
      <c r="BT175" s="274"/>
      <c r="BU175" s="274"/>
      <c r="BV175" s="274"/>
      <c r="BW175" s="274"/>
      <c r="BX175" s="274"/>
      <c r="BY175" s="274"/>
      <c r="BZ175" s="274"/>
      <c r="CA175" s="274"/>
      <c r="CB175" s="274"/>
      <c r="CC175" s="237">
        <f t="shared" ref="CC175" si="93">G175-SUM(H175:CB175)</f>
        <v>50000</v>
      </c>
    </row>
    <row r="176" spans="1:81">
      <c r="B176" s="180" t="s">
        <v>328</v>
      </c>
      <c r="C176" s="181" t="s">
        <v>329</v>
      </c>
      <c r="D176" s="202"/>
      <c r="E176" s="287"/>
      <c r="F176" s="250"/>
      <c r="G176" s="263"/>
      <c r="H176" s="120"/>
      <c r="I176" s="13"/>
      <c r="J176" s="272"/>
      <c r="K176" s="274"/>
      <c r="L176" s="274"/>
      <c r="M176" s="274"/>
      <c r="N176" s="274"/>
      <c r="O176" s="274"/>
      <c r="P176" s="274"/>
      <c r="Q176" s="274"/>
      <c r="R176" s="274"/>
      <c r="S176" s="274"/>
      <c r="T176" s="274"/>
      <c r="U176" s="273"/>
      <c r="V176" s="272"/>
      <c r="W176" s="274"/>
      <c r="X176" s="274"/>
      <c r="Y176" s="274"/>
      <c r="Z176" s="274"/>
      <c r="AA176" s="274"/>
      <c r="AB176" s="274"/>
      <c r="AC176" s="274"/>
      <c r="AD176" s="274"/>
      <c r="AE176" s="274"/>
      <c r="AF176" s="274"/>
      <c r="AG176" s="273"/>
      <c r="AH176" s="275"/>
      <c r="AI176" s="274"/>
      <c r="AJ176" s="274"/>
      <c r="AK176" s="274"/>
      <c r="AL176" s="274"/>
      <c r="AM176" s="274"/>
      <c r="AN176" s="274"/>
      <c r="AO176" s="274"/>
      <c r="AP176" s="274"/>
      <c r="AQ176" s="274"/>
      <c r="AR176" s="274"/>
      <c r="AS176" s="273"/>
      <c r="AT176" s="275"/>
      <c r="AU176" s="274"/>
      <c r="AV176" s="274"/>
      <c r="AW176" s="274"/>
      <c r="AX176" s="274"/>
      <c r="AY176" s="274"/>
      <c r="AZ176" s="274"/>
      <c r="BA176" s="274"/>
      <c r="BB176" s="274"/>
      <c r="BC176" s="274"/>
      <c r="BD176" s="274"/>
      <c r="BE176" s="273"/>
      <c r="BF176" s="275"/>
      <c r="BG176" s="274"/>
      <c r="BH176" s="274"/>
      <c r="BI176" s="274"/>
      <c r="BJ176" s="274"/>
      <c r="BK176" s="274"/>
      <c r="BL176" s="274"/>
      <c r="BM176" s="274"/>
      <c r="BN176" s="274"/>
      <c r="BO176" s="274"/>
      <c r="BP176" s="274"/>
      <c r="BQ176" s="273"/>
      <c r="BR176" s="275"/>
      <c r="BS176" s="274"/>
      <c r="BT176" s="274"/>
      <c r="BU176" s="274"/>
      <c r="BV176" s="274"/>
      <c r="BW176" s="274"/>
      <c r="BX176" s="274"/>
      <c r="BY176" s="274"/>
      <c r="BZ176" s="274"/>
      <c r="CA176" s="274"/>
      <c r="CB176" s="274"/>
      <c r="CC176" s="273"/>
    </row>
    <row r="177" spans="1:81">
      <c r="B177" s="180" t="s">
        <v>331</v>
      </c>
      <c r="C177" s="181" t="s">
        <v>332</v>
      </c>
      <c r="D177" s="202" t="s">
        <v>327</v>
      </c>
      <c r="E177" s="287">
        <v>0</v>
      </c>
      <c r="F177" s="250"/>
      <c r="G177" s="263">
        <f>+E177*F177</f>
        <v>0</v>
      </c>
      <c r="H177" s="120"/>
      <c r="I177" s="13"/>
      <c r="J177" s="272"/>
      <c r="K177" s="274"/>
      <c r="L177" s="274"/>
      <c r="M177" s="274"/>
      <c r="N177" s="274"/>
      <c r="O177" s="274"/>
      <c r="P177" s="274"/>
      <c r="Q177" s="274"/>
      <c r="R177" s="274"/>
      <c r="S177" s="274"/>
      <c r="T177" s="274"/>
      <c r="U177" s="273"/>
      <c r="V177" s="275"/>
      <c r="W177" s="274"/>
      <c r="X177" s="274"/>
      <c r="Y177" s="274"/>
      <c r="Z177" s="274"/>
      <c r="AA177" s="274"/>
      <c r="AB177" s="274"/>
      <c r="AC177" s="274"/>
      <c r="AD177" s="274"/>
      <c r="AE177" s="274"/>
      <c r="AF177" s="274"/>
      <c r="AG177" s="273"/>
      <c r="AH177" s="275"/>
      <c r="AI177" s="274"/>
      <c r="AJ177" s="274"/>
      <c r="AK177" s="274"/>
      <c r="AL177" s="274"/>
      <c r="AM177" s="274"/>
      <c r="AN177" s="274"/>
      <c r="AO177" s="274"/>
      <c r="AP177" s="274"/>
      <c r="AQ177" s="274"/>
      <c r="AR177" s="274"/>
      <c r="AS177" s="273"/>
      <c r="AT177" s="275"/>
      <c r="AU177" s="274"/>
      <c r="AV177" s="274"/>
      <c r="AW177" s="274"/>
      <c r="AX177" s="274"/>
      <c r="AY177" s="274"/>
      <c r="AZ177" s="274"/>
      <c r="BA177" s="274"/>
      <c r="BB177" s="274"/>
      <c r="BC177" s="274"/>
      <c r="BD177" s="274"/>
      <c r="BE177" s="273"/>
      <c r="BF177" s="275"/>
      <c r="BG177" s="274"/>
      <c r="BH177" s="274"/>
      <c r="BI177" s="274"/>
      <c r="BJ177" s="274"/>
      <c r="BK177" s="274"/>
      <c r="BL177" s="274"/>
      <c r="BM177" s="274"/>
      <c r="BN177" s="274"/>
      <c r="BO177" s="274"/>
      <c r="BP177" s="274"/>
      <c r="BQ177" s="273"/>
      <c r="BR177" s="275"/>
      <c r="BS177" s="274"/>
      <c r="BT177" s="274"/>
      <c r="BU177" s="274"/>
      <c r="BV177" s="274"/>
      <c r="BW177" s="274"/>
      <c r="BX177" s="274"/>
      <c r="BY177" s="274"/>
      <c r="BZ177" s="274"/>
      <c r="CA177" s="274"/>
      <c r="CB177" s="274"/>
      <c r="CC177" s="237"/>
    </row>
    <row r="178" spans="1:81">
      <c r="B178" s="180" t="s">
        <v>333</v>
      </c>
      <c r="C178" s="181" t="str">
        <f>"Handling cost and profit in respect of sub-item D10.02(a) ("&amp; TEXT(F178,"###%") &amp; ")"</f>
        <v>Handling cost and profit in respect of sub-item D10.02(a) (%)</v>
      </c>
      <c r="D178" s="202" t="s">
        <v>158</v>
      </c>
      <c r="E178" s="287">
        <f>+F177</f>
        <v>0</v>
      </c>
      <c r="F178" s="250"/>
      <c r="G178" s="353">
        <f>+E178*F178</f>
        <v>0</v>
      </c>
      <c r="H178" s="120"/>
      <c r="I178" s="13"/>
      <c r="J178" s="272"/>
      <c r="K178" s="274"/>
      <c r="L178" s="274"/>
      <c r="M178" s="274"/>
      <c r="N178" s="274"/>
      <c r="O178" s="274"/>
      <c r="P178" s="274"/>
      <c r="Q178" s="274"/>
      <c r="R178" s="274"/>
      <c r="S178" s="274"/>
      <c r="T178" s="274"/>
      <c r="U178" s="273"/>
      <c r="V178" s="275"/>
      <c r="W178" s="274"/>
      <c r="X178" s="274"/>
      <c r="Y178" s="274"/>
      <c r="Z178" s="274"/>
      <c r="AA178" s="274"/>
      <c r="AB178" s="274"/>
      <c r="AC178" s="274"/>
      <c r="AD178" s="274"/>
      <c r="AE178" s="274"/>
      <c r="AF178" s="274"/>
      <c r="AG178" s="273"/>
      <c r="AH178" s="275"/>
      <c r="AI178" s="274"/>
      <c r="AJ178" s="274"/>
      <c r="AK178" s="274"/>
      <c r="AL178" s="274"/>
      <c r="AM178" s="274"/>
      <c r="AN178" s="274"/>
      <c r="AO178" s="274"/>
      <c r="AP178" s="274"/>
      <c r="AQ178" s="274"/>
      <c r="AR178" s="274"/>
      <c r="AS178" s="273"/>
      <c r="AT178" s="275"/>
      <c r="AU178" s="274"/>
      <c r="AV178" s="274"/>
      <c r="AW178" s="274"/>
      <c r="AX178" s="274"/>
      <c r="AY178" s="274"/>
      <c r="AZ178" s="274"/>
      <c r="BA178" s="274"/>
      <c r="BB178" s="274"/>
      <c r="BC178" s="274"/>
      <c r="BD178" s="274"/>
      <c r="BE178" s="273"/>
      <c r="BF178" s="275"/>
      <c r="BG178" s="274"/>
      <c r="BH178" s="274"/>
      <c r="BI178" s="274"/>
      <c r="BJ178" s="274"/>
      <c r="BK178" s="274"/>
      <c r="BL178" s="274"/>
      <c r="BM178" s="274"/>
      <c r="BN178" s="274"/>
      <c r="BO178" s="274"/>
      <c r="BP178" s="274"/>
      <c r="BQ178" s="273"/>
      <c r="BR178" s="275"/>
      <c r="BS178" s="274"/>
      <c r="BT178" s="274"/>
      <c r="BU178" s="274"/>
      <c r="BV178" s="274"/>
      <c r="BW178" s="274"/>
      <c r="BX178" s="274"/>
      <c r="BY178" s="274"/>
      <c r="BZ178" s="274"/>
      <c r="CA178" s="274"/>
      <c r="CB178" s="274"/>
      <c r="CC178" s="237"/>
    </row>
    <row r="179" spans="1:81">
      <c r="B179" s="182" t="s">
        <v>335</v>
      </c>
      <c r="C179" s="183" t="s">
        <v>336</v>
      </c>
      <c r="D179" s="186"/>
      <c r="E179" s="281"/>
      <c r="F179" s="230"/>
      <c r="G179" s="356"/>
      <c r="H179" s="120"/>
      <c r="I179" s="13"/>
      <c r="J179" s="272"/>
      <c r="K179" s="274"/>
      <c r="L179" s="274"/>
      <c r="M179" s="274"/>
      <c r="N179" s="274"/>
      <c r="O179" s="274"/>
      <c r="P179" s="274"/>
      <c r="Q179" s="274"/>
      <c r="R179" s="274"/>
      <c r="S179" s="274"/>
      <c r="T179" s="274"/>
      <c r="U179" s="273"/>
      <c r="V179" s="272"/>
      <c r="W179" s="274"/>
      <c r="X179" s="274"/>
      <c r="Y179" s="274"/>
      <c r="Z179" s="274"/>
      <c r="AA179" s="274"/>
      <c r="AB179" s="274"/>
      <c r="AC179" s="274"/>
      <c r="AD179" s="274"/>
      <c r="AE179" s="274"/>
      <c r="AF179" s="274"/>
      <c r="AG179" s="273"/>
      <c r="AH179" s="275"/>
      <c r="AI179" s="274"/>
      <c r="AJ179" s="274"/>
      <c r="AK179" s="274"/>
      <c r="AL179" s="274"/>
      <c r="AM179" s="274"/>
      <c r="AN179" s="274"/>
      <c r="AO179" s="274"/>
      <c r="AP179" s="274"/>
      <c r="AQ179" s="274"/>
      <c r="AR179" s="274"/>
      <c r="AS179" s="273"/>
      <c r="AT179" s="275"/>
      <c r="AU179" s="274"/>
      <c r="AV179" s="274"/>
      <c r="AW179" s="274"/>
      <c r="AX179" s="274"/>
      <c r="AY179" s="274"/>
      <c r="AZ179" s="274"/>
      <c r="BA179" s="274"/>
      <c r="BB179" s="274"/>
      <c r="BC179" s="274"/>
      <c r="BD179" s="274"/>
      <c r="BE179" s="273"/>
      <c r="BF179" s="275"/>
      <c r="BG179" s="274"/>
      <c r="BH179" s="274"/>
      <c r="BI179" s="274"/>
      <c r="BJ179" s="274"/>
      <c r="BK179" s="274"/>
      <c r="BL179" s="274"/>
      <c r="BM179" s="274"/>
      <c r="BN179" s="274"/>
      <c r="BO179" s="274"/>
      <c r="BP179" s="274"/>
      <c r="BQ179" s="273"/>
      <c r="BR179" s="275"/>
      <c r="BS179" s="274"/>
      <c r="BT179" s="274"/>
      <c r="BU179" s="274"/>
      <c r="BV179" s="274"/>
      <c r="BW179" s="274"/>
      <c r="BX179" s="274"/>
      <c r="BY179" s="274"/>
      <c r="BZ179" s="274"/>
      <c r="CA179" s="274"/>
      <c r="CB179" s="274"/>
      <c r="CC179" s="273"/>
    </row>
    <row r="180" spans="1:81">
      <c r="B180" s="182" t="s">
        <v>337</v>
      </c>
      <c r="C180" s="183" t="s">
        <v>338</v>
      </c>
      <c r="D180" s="186"/>
      <c r="E180" s="281"/>
      <c r="F180" s="230"/>
      <c r="G180" s="356"/>
      <c r="H180" s="120"/>
      <c r="I180" s="13"/>
      <c r="J180" s="272"/>
      <c r="K180" s="274"/>
      <c r="L180" s="274"/>
      <c r="M180" s="274"/>
      <c r="N180" s="274"/>
      <c r="O180" s="274"/>
      <c r="P180" s="274"/>
      <c r="Q180" s="274"/>
      <c r="R180" s="274"/>
      <c r="S180" s="274"/>
      <c r="T180" s="274"/>
      <c r="U180" s="273"/>
      <c r="V180" s="272"/>
      <c r="W180" s="274"/>
      <c r="X180" s="274"/>
      <c r="Y180" s="274"/>
      <c r="Z180" s="274"/>
      <c r="AA180" s="274"/>
      <c r="AB180" s="274"/>
      <c r="AC180" s="274"/>
      <c r="AD180" s="274"/>
      <c r="AE180" s="274"/>
      <c r="AF180" s="274"/>
      <c r="AG180" s="273"/>
      <c r="AH180" s="275"/>
      <c r="AI180" s="274"/>
      <c r="AJ180" s="274"/>
      <c r="AK180" s="274"/>
      <c r="AL180" s="274"/>
      <c r="AM180" s="274"/>
      <c r="AN180" s="274"/>
      <c r="AO180" s="274"/>
      <c r="AP180" s="274"/>
      <c r="AQ180" s="274"/>
      <c r="AR180" s="274"/>
      <c r="AS180" s="273"/>
      <c r="AT180" s="275"/>
      <c r="AU180" s="274"/>
      <c r="AV180" s="274"/>
      <c r="AW180" s="274"/>
      <c r="AX180" s="274"/>
      <c r="AY180" s="274"/>
      <c r="AZ180" s="274"/>
      <c r="BA180" s="274"/>
      <c r="BB180" s="274"/>
      <c r="BC180" s="274"/>
      <c r="BD180" s="274"/>
      <c r="BE180" s="273"/>
      <c r="BF180" s="275"/>
      <c r="BG180" s="274"/>
      <c r="BH180" s="274"/>
      <c r="BI180" s="274"/>
      <c r="BJ180" s="274"/>
      <c r="BK180" s="274"/>
      <c r="BL180" s="274"/>
      <c r="BM180" s="274"/>
      <c r="BN180" s="274"/>
      <c r="BO180" s="274"/>
      <c r="BP180" s="274"/>
      <c r="BQ180" s="273"/>
      <c r="BR180" s="275"/>
      <c r="BS180" s="274"/>
      <c r="BT180" s="274"/>
      <c r="BU180" s="274"/>
      <c r="BV180" s="274"/>
      <c r="BW180" s="274"/>
      <c r="BX180" s="274"/>
      <c r="BY180" s="274"/>
      <c r="BZ180" s="274"/>
      <c r="CA180" s="274"/>
      <c r="CB180" s="274"/>
      <c r="CC180" s="273"/>
    </row>
    <row r="181" spans="1:81">
      <c r="A181" s="214" t="s">
        <v>395</v>
      </c>
      <c r="B181" s="182" t="s">
        <v>339</v>
      </c>
      <c r="C181" s="183" t="s">
        <v>340</v>
      </c>
      <c r="D181" s="186" t="s">
        <v>232</v>
      </c>
      <c r="E181" s="278">
        <v>2</v>
      </c>
      <c r="F181" s="306"/>
      <c r="G181" s="356">
        <f>+E181*F181</f>
        <v>0</v>
      </c>
      <c r="H181" s="282"/>
      <c r="I181" s="283"/>
      <c r="J181" s="272"/>
      <c r="K181" s="274"/>
      <c r="L181" s="274"/>
      <c r="M181" s="274"/>
      <c r="N181" s="274"/>
      <c r="O181" s="274"/>
      <c r="P181" s="274"/>
      <c r="Q181" s="274"/>
      <c r="R181" s="274"/>
      <c r="S181" s="274"/>
      <c r="T181" s="274"/>
      <c r="U181" s="273">
        <f>G181/6</f>
        <v>0</v>
      </c>
      <c r="V181" s="275"/>
      <c r="W181" s="274"/>
      <c r="X181" s="274"/>
      <c r="Y181" s="274"/>
      <c r="Z181" s="274"/>
      <c r="AA181" s="274"/>
      <c r="AB181" s="274"/>
      <c r="AC181" s="274"/>
      <c r="AD181" s="274"/>
      <c r="AE181" s="274"/>
      <c r="AF181" s="274"/>
      <c r="AG181" s="273">
        <f>G181/6</f>
        <v>0</v>
      </c>
      <c r="AH181" s="275"/>
      <c r="AI181" s="274"/>
      <c r="AJ181" s="274"/>
      <c r="AK181" s="274"/>
      <c r="AL181" s="274"/>
      <c r="AM181" s="274"/>
      <c r="AN181" s="274"/>
      <c r="AO181" s="274"/>
      <c r="AP181" s="274"/>
      <c r="AQ181" s="274"/>
      <c r="AR181" s="274"/>
      <c r="AS181" s="273">
        <f>G181/6</f>
        <v>0</v>
      </c>
      <c r="AT181" s="275"/>
      <c r="AU181" s="274"/>
      <c r="AV181" s="274"/>
      <c r="AW181" s="274"/>
      <c r="AX181" s="274"/>
      <c r="AY181" s="274"/>
      <c r="AZ181" s="274"/>
      <c r="BA181" s="274"/>
      <c r="BB181" s="274"/>
      <c r="BC181" s="274"/>
      <c r="BD181" s="274"/>
      <c r="BE181" s="273">
        <f>G181/6</f>
        <v>0</v>
      </c>
      <c r="BF181" s="275"/>
      <c r="BG181" s="274"/>
      <c r="BH181" s="274"/>
      <c r="BI181" s="274"/>
      <c r="BJ181" s="274"/>
      <c r="BK181" s="274"/>
      <c r="BL181" s="274"/>
      <c r="BM181" s="274"/>
      <c r="BN181" s="274"/>
      <c r="BO181" s="274"/>
      <c r="BP181" s="274"/>
      <c r="BQ181" s="273">
        <f>G181/6</f>
        <v>0</v>
      </c>
      <c r="BR181" s="275"/>
      <c r="BS181" s="274"/>
      <c r="BT181" s="274"/>
      <c r="BU181" s="274"/>
      <c r="BV181" s="274"/>
      <c r="BW181" s="274"/>
      <c r="BX181" s="274"/>
      <c r="BY181" s="274"/>
      <c r="BZ181" s="274"/>
      <c r="CA181" s="274"/>
      <c r="CB181" s="274"/>
      <c r="CC181" s="237">
        <f t="shared" ref="CC181:CC184" si="94">G181-SUM(H181:CB181)</f>
        <v>0</v>
      </c>
    </row>
    <row r="182" spans="1:81">
      <c r="A182" s="214" t="s">
        <v>395</v>
      </c>
      <c r="B182" s="182" t="s">
        <v>341</v>
      </c>
      <c r="C182" s="183" t="s">
        <v>342</v>
      </c>
      <c r="D182" s="186" t="s">
        <v>232</v>
      </c>
      <c r="E182" s="278">
        <v>1</v>
      </c>
      <c r="F182" s="306"/>
      <c r="G182" s="356">
        <f>+E182*F182</f>
        <v>0</v>
      </c>
      <c r="H182" s="282"/>
      <c r="I182" s="283"/>
      <c r="J182" s="272"/>
      <c r="K182" s="274"/>
      <c r="L182" s="274"/>
      <c r="M182" s="274"/>
      <c r="N182" s="274"/>
      <c r="O182" s="274"/>
      <c r="P182" s="274"/>
      <c r="Q182" s="274"/>
      <c r="R182" s="274"/>
      <c r="S182" s="274"/>
      <c r="T182" s="274"/>
      <c r="U182" s="273">
        <f>G182/6</f>
        <v>0</v>
      </c>
      <c r="V182" s="275"/>
      <c r="W182" s="274"/>
      <c r="X182" s="274"/>
      <c r="Y182" s="274"/>
      <c r="Z182" s="274"/>
      <c r="AA182" s="274"/>
      <c r="AB182" s="274"/>
      <c r="AC182" s="274"/>
      <c r="AD182" s="274"/>
      <c r="AE182" s="274"/>
      <c r="AF182" s="274"/>
      <c r="AG182" s="273">
        <f>G182/6</f>
        <v>0</v>
      </c>
      <c r="AH182" s="275"/>
      <c r="AI182" s="274"/>
      <c r="AJ182" s="274"/>
      <c r="AK182" s="274"/>
      <c r="AL182" s="274"/>
      <c r="AM182" s="274"/>
      <c r="AN182" s="274"/>
      <c r="AO182" s="274"/>
      <c r="AP182" s="274"/>
      <c r="AQ182" s="274"/>
      <c r="AR182" s="274"/>
      <c r="AS182" s="273">
        <f>G182/6</f>
        <v>0</v>
      </c>
      <c r="AT182" s="275"/>
      <c r="AU182" s="274"/>
      <c r="AV182" s="274"/>
      <c r="AW182" s="274"/>
      <c r="AX182" s="274"/>
      <c r="AY182" s="274"/>
      <c r="AZ182" s="274"/>
      <c r="BA182" s="274"/>
      <c r="BB182" s="274"/>
      <c r="BC182" s="274"/>
      <c r="BD182" s="274"/>
      <c r="BE182" s="273">
        <f>G182/6</f>
        <v>0</v>
      </c>
      <c r="BF182" s="275"/>
      <c r="BG182" s="274"/>
      <c r="BH182" s="274"/>
      <c r="BI182" s="274"/>
      <c r="BJ182" s="274"/>
      <c r="BK182" s="274"/>
      <c r="BL182" s="274"/>
      <c r="BM182" s="274"/>
      <c r="BN182" s="274"/>
      <c r="BO182" s="274"/>
      <c r="BP182" s="274"/>
      <c r="BQ182" s="273">
        <f>G182/6</f>
        <v>0</v>
      </c>
      <c r="BR182" s="275"/>
      <c r="BS182" s="274"/>
      <c r="BT182" s="274"/>
      <c r="BU182" s="274"/>
      <c r="BV182" s="274"/>
      <c r="BW182" s="274"/>
      <c r="BX182" s="274"/>
      <c r="BY182" s="274"/>
      <c r="BZ182" s="274"/>
      <c r="CA182" s="274"/>
      <c r="CB182" s="274"/>
      <c r="CC182" s="237">
        <f t="shared" si="94"/>
        <v>0</v>
      </c>
    </row>
    <row r="183" spans="1:81">
      <c r="A183" s="214" t="s">
        <v>395</v>
      </c>
      <c r="B183" s="182" t="s">
        <v>343</v>
      </c>
      <c r="C183" s="183" t="s">
        <v>344</v>
      </c>
      <c r="D183" s="186" t="s">
        <v>232</v>
      </c>
      <c r="E183" s="278">
        <v>1</v>
      </c>
      <c r="F183" s="306"/>
      <c r="G183" s="356">
        <f>+E183*F183</f>
        <v>0</v>
      </c>
      <c r="H183" s="282"/>
      <c r="I183" s="283"/>
      <c r="J183" s="272"/>
      <c r="K183" s="274"/>
      <c r="L183" s="274"/>
      <c r="M183" s="274"/>
      <c r="N183" s="274"/>
      <c r="O183" s="274"/>
      <c r="P183" s="274"/>
      <c r="Q183" s="274"/>
      <c r="R183" s="274"/>
      <c r="S183" s="274"/>
      <c r="T183" s="274"/>
      <c r="U183" s="273">
        <f>G183/6</f>
        <v>0</v>
      </c>
      <c r="V183" s="275"/>
      <c r="W183" s="274"/>
      <c r="X183" s="274"/>
      <c r="Y183" s="274"/>
      <c r="Z183" s="274"/>
      <c r="AA183" s="274"/>
      <c r="AB183" s="274"/>
      <c r="AC183" s="274"/>
      <c r="AD183" s="274"/>
      <c r="AE183" s="274"/>
      <c r="AF183" s="274"/>
      <c r="AG183" s="273">
        <f>G183/6</f>
        <v>0</v>
      </c>
      <c r="AH183" s="275"/>
      <c r="AI183" s="274"/>
      <c r="AJ183" s="274"/>
      <c r="AK183" s="274"/>
      <c r="AL183" s="274"/>
      <c r="AM183" s="274"/>
      <c r="AN183" s="274"/>
      <c r="AO183" s="274"/>
      <c r="AP183" s="274"/>
      <c r="AQ183" s="274"/>
      <c r="AR183" s="274"/>
      <c r="AS183" s="273">
        <f>G183/6</f>
        <v>0</v>
      </c>
      <c r="AT183" s="275"/>
      <c r="AU183" s="274"/>
      <c r="AV183" s="274"/>
      <c r="AW183" s="274"/>
      <c r="AX183" s="274"/>
      <c r="AY183" s="274"/>
      <c r="AZ183" s="274"/>
      <c r="BA183" s="274"/>
      <c r="BB183" s="274"/>
      <c r="BC183" s="274"/>
      <c r="BD183" s="274"/>
      <c r="BE183" s="273">
        <f>G183/6</f>
        <v>0</v>
      </c>
      <c r="BF183" s="275"/>
      <c r="BG183" s="274"/>
      <c r="BH183" s="274"/>
      <c r="BI183" s="274"/>
      <c r="BJ183" s="274"/>
      <c r="BK183" s="274"/>
      <c r="BL183" s="274"/>
      <c r="BM183" s="274"/>
      <c r="BN183" s="274"/>
      <c r="BO183" s="274"/>
      <c r="BP183" s="274"/>
      <c r="BQ183" s="273">
        <f>G183/6</f>
        <v>0</v>
      </c>
      <c r="BR183" s="275"/>
      <c r="BS183" s="274"/>
      <c r="BT183" s="274"/>
      <c r="BU183" s="274"/>
      <c r="BV183" s="274"/>
      <c r="BW183" s="274"/>
      <c r="BX183" s="274"/>
      <c r="BY183" s="274"/>
      <c r="BZ183" s="274"/>
      <c r="CA183" s="274"/>
      <c r="CB183" s="274"/>
      <c r="CC183" s="237">
        <f t="shared" si="94"/>
        <v>0</v>
      </c>
    </row>
    <row r="184" spans="1:81">
      <c r="A184" s="15" t="s">
        <v>395</v>
      </c>
      <c r="B184" s="182" t="s">
        <v>345</v>
      </c>
      <c r="C184" s="183" t="s">
        <v>346</v>
      </c>
      <c r="D184" s="186" t="s">
        <v>232</v>
      </c>
      <c r="E184" s="278">
        <v>1</v>
      </c>
      <c r="F184" s="306"/>
      <c r="G184" s="356">
        <f>+E184*F184</f>
        <v>0</v>
      </c>
      <c r="H184" s="120"/>
      <c r="I184" s="13"/>
      <c r="J184" s="272"/>
      <c r="K184" s="274"/>
      <c r="L184" s="274"/>
      <c r="M184" s="274"/>
      <c r="N184" s="274"/>
      <c r="O184" s="274"/>
      <c r="P184" s="274"/>
      <c r="Q184" s="274"/>
      <c r="R184" s="274"/>
      <c r="S184" s="274"/>
      <c r="T184" s="274"/>
      <c r="U184" s="273">
        <f>G184/6</f>
        <v>0</v>
      </c>
      <c r="V184" s="275"/>
      <c r="W184" s="274"/>
      <c r="X184" s="274"/>
      <c r="Y184" s="274"/>
      <c r="Z184" s="274"/>
      <c r="AA184" s="274"/>
      <c r="AB184" s="274"/>
      <c r="AC184" s="274"/>
      <c r="AD184" s="274"/>
      <c r="AE184" s="274"/>
      <c r="AF184" s="274"/>
      <c r="AG184" s="273">
        <f>G184/6</f>
        <v>0</v>
      </c>
      <c r="AH184" s="275"/>
      <c r="AI184" s="274"/>
      <c r="AJ184" s="274"/>
      <c r="AK184" s="274"/>
      <c r="AL184" s="274"/>
      <c r="AM184" s="274"/>
      <c r="AN184" s="274"/>
      <c r="AO184" s="274"/>
      <c r="AP184" s="274"/>
      <c r="AQ184" s="274"/>
      <c r="AR184" s="274"/>
      <c r="AS184" s="273">
        <f>G184/6</f>
        <v>0</v>
      </c>
      <c r="AT184" s="275"/>
      <c r="AU184" s="274"/>
      <c r="AV184" s="274"/>
      <c r="AW184" s="274"/>
      <c r="AX184" s="274"/>
      <c r="AY184" s="274"/>
      <c r="AZ184" s="274"/>
      <c r="BA184" s="274"/>
      <c r="BB184" s="274"/>
      <c r="BC184" s="274"/>
      <c r="BD184" s="274"/>
      <c r="BE184" s="273">
        <f>G184/6</f>
        <v>0</v>
      </c>
      <c r="BF184" s="275"/>
      <c r="BG184" s="274"/>
      <c r="BH184" s="274"/>
      <c r="BI184" s="274"/>
      <c r="BJ184" s="274"/>
      <c r="BK184" s="274"/>
      <c r="BL184" s="274"/>
      <c r="BM184" s="274"/>
      <c r="BN184" s="274"/>
      <c r="BO184" s="274"/>
      <c r="BP184" s="274"/>
      <c r="BQ184" s="273">
        <f>G184/6</f>
        <v>0</v>
      </c>
      <c r="BR184" s="275"/>
      <c r="BS184" s="274"/>
      <c r="BT184" s="274"/>
      <c r="BU184" s="274"/>
      <c r="BV184" s="274"/>
      <c r="BW184" s="274"/>
      <c r="BX184" s="274"/>
      <c r="BY184" s="274"/>
      <c r="BZ184" s="274"/>
      <c r="CA184" s="274"/>
      <c r="CB184" s="274"/>
      <c r="CC184" s="237">
        <f t="shared" si="94"/>
        <v>0</v>
      </c>
    </row>
    <row r="185" spans="1:81">
      <c r="A185" s="17"/>
      <c r="B185" s="180" t="s">
        <v>347</v>
      </c>
      <c r="C185" s="181" t="s">
        <v>348</v>
      </c>
      <c r="D185" s="202" t="s">
        <v>53</v>
      </c>
      <c r="E185" s="287">
        <v>0</v>
      </c>
      <c r="F185" s="250"/>
      <c r="G185" s="353">
        <f>+SUM(H185:CC185)</f>
        <v>0</v>
      </c>
      <c r="H185" s="120"/>
      <c r="I185" s="13"/>
      <c r="J185" s="288"/>
      <c r="K185" s="289"/>
      <c r="L185" s="289"/>
      <c r="M185" s="289"/>
      <c r="N185" s="289"/>
      <c r="O185" s="289"/>
      <c r="P185" s="289"/>
      <c r="Q185" s="289"/>
      <c r="R185" s="289"/>
      <c r="S185" s="289"/>
      <c r="T185" s="289"/>
      <c r="U185" s="290"/>
      <c r="V185" s="288"/>
      <c r="W185" s="289"/>
      <c r="X185" s="289"/>
      <c r="Y185" s="289"/>
      <c r="Z185" s="289"/>
      <c r="AA185" s="289"/>
      <c r="AB185" s="289"/>
      <c r="AC185" s="289"/>
      <c r="AD185" s="289"/>
      <c r="AE185" s="289"/>
      <c r="AF185" s="289"/>
      <c r="AG185" s="290"/>
      <c r="AH185" s="291"/>
      <c r="AI185" s="289"/>
      <c r="AJ185" s="289"/>
      <c r="AK185" s="289"/>
      <c r="AL185" s="289"/>
      <c r="AM185" s="289"/>
      <c r="AN185" s="289"/>
      <c r="AO185" s="289"/>
      <c r="AP185" s="289"/>
      <c r="AQ185" s="289"/>
      <c r="AR185" s="289"/>
      <c r="AS185" s="290"/>
      <c r="AT185" s="291"/>
      <c r="AU185" s="289"/>
      <c r="AV185" s="289"/>
      <c r="AW185" s="289"/>
      <c r="AX185" s="289"/>
      <c r="AY185" s="289"/>
      <c r="AZ185" s="289"/>
      <c r="BA185" s="289"/>
      <c r="BB185" s="289"/>
      <c r="BC185" s="289"/>
      <c r="BD185" s="289"/>
      <c r="BE185" s="290"/>
      <c r="BF185" s="291"/>
      <c r="BG185" s="289"/>
      <c r="BH185" s="289"/>
      <c r="BI185" s="289"/>
      <c r="BJ185" s="289"/>
      <c r="BK185" s="289"/>
      <c r="BL185" s="289"/>
      <c r="BM185" s="289"/>
      <c r="BN185" s="289"/>
      <c r="BO185" s="289"/>
      <c r="BP185" s="289"/>
      <c r="BQ185" s="290"/>
      <c r="BR185" s="291"/>
      <c r="BS185" s="289"/>
      <c r="BT185" s="289"/>
      <c r="BU185" s="289"/>
      <c r="BV185" s="289"/>
      <c r="BW185" s="289"/>
      <c r="BX185" s="289"/>
      <c r="BY185" s="289"/>
      <c r="BZ185" s="289"/>
      <c r="CA185" s="289"/>
      <c r="CB185" s="289"/>
      <c r="CC185" s="13"/>
    </row>
    <row r="186" spans="1:81">
      <c r="A186" s="17"/>
      <c r="B186" s="61" t="s">
        <v>349</v>
      </c>
      <c r="C186" s="66" t="s">
        <v>350</v>
      </c>
      <c r="D186" s="72"/>
      <c r="E186" s="72"/>
      <c r="F186" s="250"/>
      <c r="G186" s="356"/>
      <c r="H186" s="272"/>
      <c r="I186" s="273"/>
      <c r="J186" s="272"/>
      <c r="K186" s="274"/>
      <c r="L186" s="274"/>
      <c r="M186" s="274"/>
      <c r="N186" s="274"/>
      <c r="O186" s="274"/>
      <c r="P186" s="274"/>
      <c r="Q186" s="274"/>
      <c r="R186" s="274"/>
      <c r="S186" s="274"/>
      <c r="T186" s="274"/>
      <c r="U186" s="273"/>
      <c r="V186" s="272"/>
      <c r="W186" s="274"/>
      <c r="X186" s="274"/>
      <c r="Y186" s="274"/>
      <c r="Z186" s="274"/>
      <c r="AA186" s="274"/>
      <c r="AB186" s="274"/>
      <c r="AC186" s="274"/>
      <c r="AD186" s="274"/>
      <c r="AE186" s="274"/>
      <c r="AF186" s="274"/>
      <c r="AG186" s="273"/>
      <c r="AH186" s="275"/>
      <c r="AI186" s="274"/>
      <c r="AJ186" s="274"/>
      <c r="AK186" s="274"/>
      <c r="AL186" s="274"/>
      <c r="AM186" s="274"/>
      <c r="AN186" s="274"/>
      <c r="AO186" s="274"/>
      <c r="AP186" s="274"/>
      <c r="AQ186" s="274"/>
      <c r="AR186" s="274"/>
      <c r="AS186" s="273"/>
      <c r="AT186" s="275"/>
      <c r="AU186" s="274"/>
      <c r="AV186" s="274"/>
      <c r="AW186" s="274"/>
      <c r="AX186" s="274"/>
      <c r="AY186" s="274"/>
      <c r="AZ186" s="274"/>
      <c r="BA186" s="274"/>
      <c r="BB186" s="274"/>
      <c r="BC186" s="274"/>
      <c r="BD186" s="274"/>
      <c r="BE186" s="273"/>
      <c r="BF186" s="275"/>
      <c r="BG186" s="274"/>
      <c r="BH186" s="274"/>
      <c r="BI186" s="274"/>
      <c r="BJ186" s="274"/>
      <c r="BK186" s="274"/>
      <c r="BL186" s="274"/>
      <c r="BM186" s="274"/>
      <c r="BN186" s="274"/>
      <c r="BO186" s="274"/>
      <c r="BP186" s="274"/>
      <c r="BQ186" s="273"/>
      <c r="BR186" s="275"/>
      <c r="BS186" s="274"/>
      <c r="BT186" s="274"/>
      <c r="BU186" s="274"/>
      <c r="BV186" s="274"/>
      <c r="BW186" s="274"/>
      <c r="BX186" s="274"/>
      <c r="BY186" s="274"/>
      <c r="BZ186" s="274"/>
      <c r="CA186" s="274"/>
      <c r="CB186" s="274"/>
      <c r="CC186" s="273"/>
    </row>
    <row r="187" spans="1:81" ht="30">
      <c r="A187" s="17"/>
      <c r="B187" s="61" t="s">
        <v>351</v>
      </c>
      <c r="C187" s="66" t="s">
        <v>352</v>
      </c>
      <c r="D187" s="72" t="s">
        <v>53</v>
      </c>
      <c r="E187" s="72">
        <v>72</v>
      </c>
      <c r="F187" s="250"/>
      <c r="G187" s="356">
        <f>+SUM(H187:CC187)</f>
        <v>0</v>
      </c>
      <c r="H187" s="272"/>
      <c r="I187" s="273"/>
      <c r="J187" s="299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1"/>
      <c r="V187" s="302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  <c r="AG187" s="301"/>
      <c r="AH187" s="302"/>
      <c r="AI187" s="300"/>
      <c r="AJ187" s="300"/>
      <c r="AK187" s="300"/>
      <c r="AL187" s="300"/>
      <c r="AM187" s="300"/>
      <c r="AN187" s="300"/>
      <c r="AO187" s="300"/>
      <c r="AP187" s="300"/>
      <c r="AQ187" s="300"/>
      <c r="AR187" s="300"/>
      <c r="AS187" s="301"/>
      <c r="AT187" s="302"/>
      <c r="AU187" s="300"/>
      <c r="AV187" s="300"/>
      <c r="AW187" s="300"/>
      <c r="AX187" s="300"/>
      <c r="AY187" s="300"/>
      <c r="AZ187" s="300"/>
      <c r="BA187" s="300"/>
      <c r="BB187" s="300"/>
      <c r="BC187" s="300"/>
      <c r="BD187" s="300"/>
      <c r="BE187" s="301"/>
      <c r="BF187" s="302"/>
      <c r="BG187" s="300"/>
      <c r="BH187" s="300"/>
      <c r="BI187" s="300"/>
      <c r="BJ187" s="300"/>
      <c r="BK187" s="300"/>
      <c r="BL187" s="300"/>
      <c r="BM187" s="300"/>
      <c r="BN187" s="300"/>
      <c r="BO187" s="300"/>
      <c r="BP187" s="300"/>
      <c r="BQ187" s="301"/>
      <c r="BR187" s="302"/>
      <c r="BS187" s="300"/>
      <c r="BT187" s="300"/>
      <c r="BU187" s="300"/>
      <c r="BV187" s="300"/>
      <c r="BW187" s="300"/>
      <c r="BX187" s="300"/>
      <c r="BY187" s="300"/>
      <c r="BZ187" s="300"/>
      <c r="CA187" s="300"/>
      <c r="CB187" s="300"/>
      <c r="CC187" s="301"/>
    </row>
    <row r="188" spans="1:81">
      <c r="B188" s="180" t="s">
        <v>353</v>
      </c>
      <c r="C188" s="181" t="s">
        <v>399</v>
      </c>
      <c r="D188" s="202" t="s">
        <v>355</v>
      </c>
      <c r="E188" s="287">
        <v>0</v>
      </c>
      <c r="F188" s="250"/>
      <c r="G188" s="353">
        <f>+SUM(H188:CC188)</f>
        <v>0</v>
      </c>
      <c r="H188" s="120"/>
      <c r="I188" s="13"/>
      <c r="J188" s="288"/>
      <c r="K188" s="289"/>
      <c r="L188" s="289"/>
      <c r="M188" s="289"/>
      <c r="N188" s="289"/>
      <c r="O188" s="289"/>
      <c r="P188" s="289"/>
      <c r="Q188" s="289"/>
      <c r="R188" s="289"/>
      <c r="S188" s="289"/>
      <c r="T188" s="289"/>
      <c r="U188" s="290"/>
      <c r="V188" s="288"/>
      <c r="W188" s="289"/>
      <c r="X188" s="289"/>
      <c r="Y188" s="289"/>
      <c r="Z188" s="289"/>
      <c r="AA188" s="289"/>
      <c r="AB188" s="289"/>
      <c r="AC188" s="289"/>
      <c r="AD188" s="289"/>
      <c r="AE188" s="289"/>
      <c r="AF188" s="289"/>
      <c r="AG188" s="290"/>
      <c r="AH188" s="291"/>
      <c r="AI188" s="289"/>
      <c r="AJ188" s="289"/>
      <c r="AK188" s="289"/>
      <c r="AL188" s="289"/>
      <c r="AM188" s="289"/>
      <c r="AN188" s="289"/>
      <c r="AO188" s="289"/>
      <c r="AP188" s="289"/>
      <c r="AQ188" s="289"/>
      <c r="AR188" s="289"/>
      <c r="AS188" s="290"/>
      <c r="AT188" s="291"/>
      <c r="AU188" s="289"/>
      <c r="AV188" s="289"/>
      <c r="AW188" s="289"/>
      <c r="AX188" s="289"/>
      <c r="AY188" s="289"/>
      <c r="AZ188" s="289"/>
      <c r="BA188" s="289"/>
      <c r="BB188" s="289"/>
      <c r="BC188" s="289"/>
      <c r="BD188" s="289"/>
      <c r="BE188" s="290"/>
      <c r="BF188" s="291"/>
      <c r="BG188" s="289"/>
      <c r="BH188" s="289"/>
      <c r="BI188" s="289"/>
      <c r="BJ188" s="289"/>
      <c r="BK188" s="289"/>
      <c r="BL188" s="289"/>
      <c r="BM188" s="289"/>
      <c r="BN188" s="289"/>
      <c r="BO188" s="289"/>
      <c r="BP188" s="289"/>
      <c r="BQ188" s="290"/>
      <c r="BR188" s="291"/>
      <c r="BS188" s="289"/>
      <c r="BT188" s="289"/>
      <c r="BU188" s="289"/>
      <c r="BV188" s="289"/>
      <c r="BW188" s="289"/>
      <c r="BX188" s="289"/>
      <c r="BY188" s="289"/>
      <c r="BZ188" s="289"/>
      <c r="CA188" s="289"/>
      <c r="CB188" s="289"/>
      <c r="CC188" s="13"/>
    </row>
    <row r="189" spans="1:81">
      <c r="B189" s="180" t="s">
        <v>356</v>
      </c>
      <c r="C189" s="181" t="s">
        <v>357</v>
      </c>
      <c r="D189" s="202" t="s">
        <v>355</v>
      </c>
      <c r="E189" s="287">
        <v>0</v>
      </c>
      <c r="F189" s="250"/>
      <c r="G189" s="353">
        <f>+SUM(H189:CC189)</f>
        <v>0</v>
      </c>
      <c r="H189" s="120"/>
      <c r="I189" s="13"/>
      <c r="J189" s="288"/>
      <c r="K189" s="289"/>
      <c r="L189" s="289"/>
      <c r="M189" s="289"/>
      <c r="N189" s="289"/>
      <c r="O189" s="289"/>
      <c r="P189" s="289"/>
      <c r="Q189" s="289"/>
      <c r="R189" s="289"/>
      <c r="S189" s="289"/>
      <c r="T189" s="289"/>
      <c r="U189" s="290"/>
      <c r="V189" s="288"/>
      <c r="W189" s="289"/>
      <c r="X189" s="289"/>
      <c r="Y189" s="289"/>
      <c r="Z189" s="289"/>
      <c r="AA189" s="289"/>
      <c r="AB189" s="289"/>
      <c r="AC189" s="289"/>
      <c r="AD189" s="289"/>
      <c r="AE189" s="289"/>
      <c r="AF189" s="289"/>
      <c r="AG189" s="290"/>
      <c r="AH189" s="291"/>
      <c r="AI189" s="289"/>
      <c r="AJ189" s="289"/>
      <c r="AK189" s="289"/>
      <c r="AL189" s="289"/>
      <c r="AM189" s="289"/>
      <c r="AN189" s="289"/>
      <c r="AO189" s="289"/>
      <c r="AP189" s="289"/>
      <c r="AQ189" s="289"/>
      <c r="AR189" s="289"/>
      <c r="AS189" s="290"/>
      <c r="AT189" s="291"/>
      <c r="AU189" s="289"/>
      <c r="AV189" s="289"/>
      <c r="AW189" s="289"/>
      <c r="AX189" s="289"/>
      <c r="AY189" s="289"/>
      <c r="AZ189" s="289"/>
      <c r="BA189" s="289"/>
      <c r="BB189" s="289"/>
      <c r="BC189" s="289"/>
      <c r="BD189" s="289"/>
      <c r="BE189" s="290"/>
      <c r="BF189" s="291"/>
      <c r="BG189" s="289"/>
      <c r="BH189" s="289"/>
      <c r="BI189" s="289"/>
      <c r="BJ189" s="289"/>
      <c r="BK189" s="289"/>
      <c r="BL189" s="289"/>
      <c r="BM189" s="289"/>
      <c r="BN189" s="289"/>
      <c r="BO189" s="289"/>
      <c r="BP189" s="289"/>
      <c r="BQ189" s="290"/>
      <c r="BR189" s="291"/>
      <c r="BS189" s="289"/>
      <c r="BT189" s="289"/>
      <c r="BU189" s="289"/>
      <c r="BV189" s="289"/>
      <c r="BW189" s="289"/>
      <c r="BX189" s="289"/>
      <c r="BY189" s="289"/>
      <c r="BZ189" s="289"/>
      <c r="CA189" s="289"/>
      <c r="CB189" s="289"/>
      <c r="CC189" s="13"/>
    </row>
    <row r="190" spans="1:81">
      <c r="B190" s="180" t="s">
        <v>358</v>
      </c>
      <c r="C190" s="181" t="s">
        <v>359</v>
      </c>
      <c r="D190" s="202"/>
      <c r="E190" s="287"/>
      <c r="F190" s="250"/>
      <c r="G190" s="353"/>
      <c r="H190" s="120"/>
      <c r="I190" s="13"/>
      <c r="J190" s="288"/>
      <c r="K190" s="289"/>
      <c r="L190" s="289"/>
      <c r="M190" s="289"/>
      <c r="N190" s="289"/>
      <c r="O190" s="289"/>
      <c r="P190" s="289"/>
      <c r="Q190" s="289"/>
      <c r="R190" s="289"/>
      <c r="S190" s="289"/>
      <c r="T190" s="289"/>
      <c r="U190" s="290"/>
      <c r="V190" s="288"/>
      <c r="W190" s="289"/>
      <c r="X190" s="289"/>
      <c r="Y190" s="289"/>
      <c r="Z190" s="289"/>
      <c r="AA190" s="289"/>
      <c r="AB190" s="289"/>
      <c r="AC190" s="289"/>
      <c r="AD190" s="289"/>
      <c r="AE190" s="289"/>
      <c r="AF190" s="289"/>
      <c r="AG190" s="290"/>
      <c r="AH190" s="291"/>
      <c r="AI190" s="289"/>
      <c r="AJ190" s="289"/>
      <c r="AK190" s="289"/>
      <c r="AL190" s="289"/>
      <c r="AM190" s="289"/>
      <c r="AN190" s="289"/>
      <c r="AO190" s="289"/>
      <c r="AP190" s="289"/>
      <c r="AQ190" s="289"/>
      <c r="AR190" s="289"/>
      <c r="AS190" s="290"/>
      <c r="AT190" s="291"/>
      <c r="AU190" s="289"/>
      <c r="AV190" s="289"/>
      <c r="AW190" s="289"/>
      <c r="AX190" s="289"/>
      <c r="AY190" s="289"/>
      <c r="AZ190" s="289"/>
      <c r="BA190" s="289"/>
      <c r="BB190" s="289"/>
      <c r="BC190" s="289"/>
      <c r="BD190" s="289"/>
      <c r="BE190" s="290"/>
      <c r="BF190" s="291"/>
      <c r="BG190" s="289"/>
      <c r="BH190" s="289"/>
      <c r="BI190" s="289"/>
      <c r="BJ190" s="289"/>
      <c r="BK190" s="289"/>
      <c r="BL190" s="289"/>
      <c r="BM190" s="289"/>
      <c r="BN190" s="289"/>
      <c r="BO190" s="289"/>
      <c r="BP190" s="289"/>
      <c r="BQ190" s="290"/>
      <c r="BR190" s="291"/>
      <c r="BS190" s="289"/>
      <c r="BT190" s="289"/>
      <c r="BU190" s="289"/>
      <c r="BV190" s="289"/>
      <c r="BW190" s="289"/>
      <c r="BX190" s="289"/>
      <c r="BY190" s="289"/>
      <c r="BZ190" s="289"/>
      <c r="CA190" s="289"/>
      <c r="CB190" s="289"/>
      <c r="CC190" s="13"/>
    </row>
    <row r="191" spans="1:81" ht="30">
      <c r="B191" s="180" t="s">
        <v>360</v>
      </c>
      <c r="C191" s="181" t="s">
        <v>361</v>
      </c>
      <c r="D191" s="202" t="s">
        <v>156</v>
      </c>
      <c r="E191" s="287">
        <v>0</v>
      </c>
      <c r="F191" s="250"/>
      <c r="G191" s="353">
        <f>+E191*F191</f>
        <v>0</v>
      </c>
      <c r="H191" s="120"/>
      <c r="I191" s="13"/>
      <c r="J191" s="288"/>
      <c r="K191" s="289"/>
      <c r="L191" s="289"/>
      <c r="M191" s="289"/>
      <c r="N191" s="289"/>
      <c r="O191" s="289"/>
      <c r="P191" s="289"/>
      <c r="Q191" s="289"/>
      <c r="R191" s="289"/>
      <c r="S191" s="289"/>
      <c r="T191" s="289"/>
      <c r="U191" s="290"/>
      <c r="V191" s="288"/>
      <c r="W191" s="289"/>
      <c r="X191" s="289"/>
      <c r="Y191" s="289"/>
      <c r="Z191" s="289"/>
      <c r="AA191" s="289"/>
      <c r="AB191" s="289"/>
      <c r="AC191" s="289"/>
      <c r="AD191" s="289"/>
      <c r="AE191" s="289"/>
      <c r="AF191" s="289"/>
      <c r="AG191" s="290"/>
      <c r="AH191" s="291"/>
      <c r="AI191" s="289"/>
      <c r="AJ191" s="289"/>
      <c r="AK191" s="289"/>
      <c r="AL191" s="289"/>
      <c r="AM191" s="289"/>
      <c r="AN191" s="289"/>
      <c r="AO191" s="289"/>
      <c r="AP191" s="289"/>
      <c r="AQ191" s="289"/>
      <c r="AR191" s="289"/>
      <c r="AS191" s="290"/>
      <c r="AT191" s="291"/>
      <c r="AU191" s="289"/>
      <c r="AV191" s="289"/>
      <c r="AW191" s="289"/>
      <c r="AX191" s="289"/>
      <c r="AY191" s="289"/>
      <c r="AZ191" s="289"/>
      <c r="BA191" s="289"/>
      <c r="BB191" s="289"/>
      <c r="BC191" s="289"/>
      <c r="BD191" s="289"/>
      <c r="BE191" s="290"/>
      <c r="BF191" s="291"/>
      <c r="BG191" s="289"/>
      <c r="BH191" s="289"/>
      <c r="BI191" s="289"/>
      <c r="BJ191" s="289"/>
      <c r="BK191" s="289"/>
      <c r="BL191" s="289"/>
      <c r="BM191" s="289"/>
      <c r="BN191" s="289"/>
      <c r="BO191" s="289"/>
      <c r="BP191" s="289"/>
      <c r="BQ191" s="290"/>
      <c r="BR191" s="291"/>
      <c r="BS191" s="289"/>
      <c r="BT191" s="289"/>
      <c r="BU191" s="289"/>
      <c r="BV191" s="289"/>
      <c r="BW191" s="289"/>
      <c r="BX191" s="289"/>
      <c r="BY191" s="289"/>
      <c r="BZ191" s="289"/>
      <c r="CA191" s="289"/>
      <c r="CB191" s="289"/>
      <c r="CC191" s="13"/>
    </row>
    <row r="192" spans="1:81">
      <c r="B192" s="180" t="s">
        <v>362</v>
      </c>
      <c r="C192" s="181" t="str">
        <f>"Handling costs and profit in respect of payment associated with subitem D10.05(a). ("&amp; TEXT(F192,"###%") &amp; ")"</f>
        <v>Handling costs and profit in respect of payment associated with subitem D10.05(a). (%)</v>
      </c>
      <c r="D192" s="202" t="s">
        <v>158</v>
      </c>
      <c r="E192" s="287">
        <v>0</v>
      </c>
      <c r="F192" s="250"/>
      <c r="G192" s="353">
        <f>+E192*F192</f>
        <v>0</v>
      </c>
      <c r="H192" s="120"/>
      <c r="I192" s="13"/>
      <c r="J192" s="288"/>
      <c r="K192" s="289"/>
      <c r="L192" s="289"/>
      <c r="M192" s="289"/>
      <c r="N192" s="289"/>
      <c r="O192" s="289"/>
      <c r="P192" s="289"/>
      <c r="Q192" s="289"/>
      <c r="R192" s="289"/>
      <c r="S192" s="289"/>
      <c r="T192" s="289"/>
      <c r="U192" s="290"/>
      <c r="V192" s="288"/>
      <c r="W192" s="289"/>
      <c r="X192" s="289"/>
      <c r="Y192" s="289"/>
      <c r="Z192" s="289"/>
      <c r="AA192" s="289"/>
      <c r="AB192" s="289"/>
      <c r="AC192" s="289"/>
      <c r="AD192" s="289"/>
      <c r="AE192" s="289"/>
      <c r="AF192" s="289"/>
      <c r="AG192" s="290"/>
      <c r="AH192" s="291"/>
      <c r="AI192" s="289"/>
      <c r="AJ192" s="289"/>
      <c r="AK192" s="289"/>
      <c r="AL192" s="289"/>
      <c r="AM192" s="289"/>
      <c r="AN192" s="289"/>
      <c r="AO192" s="289"/>
      <c r="AP192" s="289"/>
      <c r="AQ192" s="289"/>
      <c r="AR192" s="289"/>
      <c r="AS192" s="290"/>
      <c r="AT192" s="291"/>
      <c r="AU192" s="289"/>
      <c r="AV192" s="289"/>
      <c r="AW192" s="289"/>
      <c r="AX192" s="289"/>
      <c r="AY192" s="289"/>
      <c r="AZ192" s="289"/>
      <c r="BA192" s="289"/>
      <c r="BB192" s="289"/>
      <c r="BC192" s="289"/>
      <c r="BD192" s="289"/>
      <c r="BE192" s="290"/>
      <c r="BF192" s="291"/>
      <c r="BG192" s="289"/>
      <c r="BH192" s="289"/>
      <c r="BI192" s="289"/>
      <c r="BJ192" s="289"/>
      <c r="BK192" s="289"/>
      <c r="BL192" s="289"/>
      <c r="BM192" s="289"/>
      <c r="BN192" s="289"/>
      <c r="BO192" s="289"/>
      <c r="BP192" s="289"/>
      <c r="BQ192" s="290"/>
      <c r="BR192" s="291"/>
      <c r="BS192" s="289"/>
      <c r="BT192" s="289"/>
      <c r="BU192" s="289"/>
      <c r="BV192" s="289"/>
      <c r="BW192" s="289"/>
      <c r="BX192" s="289"/>
      <c r="BY192" s="289"/>
      <c r="BZ192" s="289"/>
      <c r="CA192" s="289"/>
      <c r="CB192" s="289"/>
      <c r="CC192" s="13"/>
    </row>
    <row r="193" spans="1:81">
      <c r="A193" s="15" t="s">
        <v>395</v>
      </c>
      <c r="B193" s="180" t="s">
        <v>364</v>
      </c>
      <c r="C193" s="181" t="s">
        <v>365</v>
      </c>
      <c r="D193" s="202" t="s">
        <v>128</v>
      </c>
      <c r="E193" s="287">
        <v>0</v>
      </c>
      <c r="F193" s="250"/>
      <c r="G193" s="353">
        <f>+E193*F193</f>
        <v>0</v>
      </c>
      <c r="H193" s="120"/>
      <c r="I193" s="13"/>
      <c r="J193" s="288"/>
      <c r="K193" s="289"/>
      <c r="L193" s="289"/>
      <c r="M193" s="289"/>
      <c r="N193" s="289"/>
      <c r="O193" s="289"/>
      <c r="P193" s="289"/>
      <c r="Q193" s="289"/>
      <c r="R193" s="289"/>
      <c r="S193" s="289"/>
      <c r="T193" s="289"/>
      <c r="U193" s="290"/>
      <c r="V193" s="288"/>
      <c r="W193" s="289"/>
      <c r="X193" s="289"/>
      <c r="Y193" s="289"/>
      <c r="Z193" s="289"/>
      <c r="AA193" s="289"/>
      <c r="AB193" s="289"/>
      <c r="AC193" s="289"/>
      <c r="AD193" s="289"/>
      <c r="AE193" s="289"/>
      <c r="AF193" s="289"/>
      <c r="AG193" s="290"/>
      <c r="AH193" s="291"/>
      <c r="AI193" s="289"/>
      <c r="AJ193" s="289"/>
      <c r="AK193" s="289"/>
      <c r="AL193" s="289"/>
      <c r="AM193" s="289"/>
      <c r="AN193" s="289"/>
      <c r="AO193" s="289"/>
      <c r="AP193" s="289"/>
      <c r="AQ193" s="289"/>
      <c r="AR193" s="289"/>
      <c r="AS193" s="290"/>
      <c r="AT193" s="291"/>
      <c r="AU193" s="289"/>
      <c r="AV193" s="289"/>
      <c r="AW193" s="289"/>
      <c r="AX193" s="289"/>
      <c r="AY193" s="289"/>
      <c r="AZ193" s="289"/>
      <c r="BA193" s="289"/>
      <c r="BB193" s="289"/>
      <c r="BC193" s="289"/>
      <c r="BD193" s="289"/>
      <c r="BE193" s="290"/>
      <c r="BF193" s="291"/>
      <c r="BG193" s="289"/>
      <c r="BH193" s="289"/>
      <c r="BI193" s="289"/>
      <c r="BJ193" s="289"/>
      <c r="BK193" s="289"/>
      <c r="BL193" s="289"/>
      <c r="BM193" s="289"/>
      <c r="BN193" s="289"/>
      <c r="BO193" s="289"/>
      <c r="BP193" s="289"/>
      <c r="BQ193" s="290"/>
      <c r="BR193" s="291"/>
      <c r="BS193" s="289"/>
      <c r="BT193" s="289"/>
      <c r="BU193" s="289"/>
      <c r="BV193" s="289"/>
      <c r="BW193" s="289"/>
      <c r="BX193" s="289"/>
      <c r="BY193" s="289"/>
      <c r="BZ193" s="289"/>
      <c r="CA193" s="289"/>
      <c r="CB193" s="289"/>
      <c r="CC193" s="13"/>
    </row>
    <row r="194" spans="1:81">
      <c r="A194" s="15" t="s">
        <v>395</v>
      </c>
      <c r="B194" s="180" t="s">
        <v>366</v>
      </c>
      <c r="C194" s="181" t="s">
        <v>367</v>
      </c>
      <c r="D194" s="202" t="s">
        <v>128</v>
      </c>
      <c r="E194" s="287">
        <v>0</v>
      </c>
      <c r="F194" s="250"/>
      <c r="G194" s="353">
        <f>+E194*F194</f>
        <v>0</v>
      </c>
      <c r="H194" s="120"/>
      <c r="I194" s="13"/>
      <c r="J194" s="288"/>
      <c r="K194" s="289"/>
      <c r="L194" s="289"/>
      <c r="M194" s="289"/>
      <c r="N194" s="289"/>
      <c r="O194" s="289"/>
      <c r="P194" s="289"/>
      <c r="Q194" s="289"/>
      <c r="R194" s="289"/>
      <c r="S194" s="289"/>
      <c r="T194" s="289"/>
      <c r="U194" s="290"/>
      <c r="V194" s="288"/>
      <c r="W194" s="289"/>
      <c r="X194" s="289"/>
      <c r="Y194" s="289"/>
      <c r="Z194" s="289"/>
      <c r="AA194" s="289"/>
      <c r="AB194" s="289"/>
      <c r="AC194" s="289"/>
      <c r="AD194" s="289"/>
      <c r="AE194" s="289"/>
      <c r="AF194" s="289"/>
      <c r="AG194" s="290"/>
      <c r="AH194" s="291"/>
      <c r="AI194" s="289"/>
      <c r="AJ194" s="289"/>
      <c r="AK194" s="289"/>
      <c r="AL194" s="289"/>
      <c r="AM194" s="289"/>
      <c r="AN194" s="289"/>
      <c r="AO194" s="289"/>
      <c r="AP194" s="289"/>
      <c r="AQ194" s="289"/>
      <c r="AR194" s="289"/>
      <c r="AS194" s="290"/>
      <c r="AT194" s="291"/>
      <c r="AU194" s="289"/>
      <c r="AV194" s="289"/>
      <c r="AW194" s="289"/>
      <c r="AX194" s="289"/>
      <c r="AY194" s="289"/>
      <c r="AZ194" s="289"/>
      <c r="BA194" s="289"/>
      <c r="BB194" s="289"/>
      <c r="BC194" s="289"/>
      <c r="BD194" s="289"/>
      <c r="BE194" s="290"/>
      <c r="BF194" s="291"/>
      <c r="BG194" s="289"/>
      <c r="BH194" s="289"/>
      <c r="BI194" s="289"/>
      <c r="BJ194" s="289"/>
      <c r="BK194" s="289"/>
      <c r="BL194" s="289"/>
      <c r="BM194" s="289"/>
      <c r="BN194" s="289"/>
      <c r="BO194" s="289"/>
      <c r="BP194" s="289"/>
      <c r="BQ194" s="290"/>
      <c r="BR194" s="291"/>
      <c r="BS194" s="289"/>
      <c r="BT194" s="289"/>
      <c r="BU194" s="289"/>
      <c r="BV194" s="289"/>
      <c r="BW194" s="289"/>
      <c r="BX194" s="289"/>
      <c r="BY194" s="289"/>
      <c r="BZ194" s="289"/>
      <c r="CA194" s="289"/>
      <c r="CB194" s="289"/>
      <c r="CC194" s="13"/>
    </row>
    <row r="195" spans="1:81">
      <c r="B195" s="182" t="s">
        <v>368</v>
      </c>
      <c r="C195" s="183" t="s">
        <v>369</v>
      </c>
      <c r="D195" s="186"/>
      <c r="E195" s="281"/>
      <c r="F195" s="284"/>
      <c r="G195" s="358"/>
      <c r="H195" s="120"/>
      <c r="I195" s="13"/>
      <c r="J195" s="272"/>
      <c r="K195" s="274"/>
      <c r="L195" s="274"/>
      <c r="M195" s="274"/>
      <c r="N195" s="274"/>
      <c r="O195" s="274"/>
      <c r="P195" s="274"/>
      <c r="Q195" s="274"/>
      <c r="R195" s="274"/>
      <c r="S195" s="274"/>
      <c r="T195" s="274"/>
      <c r="U195" s="273"/>
      <c r="V195" s="272"/>
      <c r="W195" s="274"/>
      <c r="X195" s="274"/>
      <c r="Y195" s="274"/>
      <c r="Z195" s="274"/>
      <c r="AA195" s="274"/>
      <c r="AB195" s="274"/>
      <c r="AC195" s="274"/>
      <c r="AD195" s="274"/>
      <c r="AE195" s="274"/>
      <c r="AF195" s="274"/>
      <c r="AG195" s="273"/>
      <c r="AH195" s="275"/>
      <c r="AI195" s="274"/>
      <c r="AJ195" s="274"/>
      <c r="AK195" s="274"/>
      <c r="AL195" s="274"/>
      <c r="AM195" s="274"/>
      <c r="AN195" s="274"/>
      <c r="AO195" s="274"/>
      <c r="AP195" s="274"/>
      <c r="AQ195" s="274"/>
      <c r="AR195" s="274"/>
      <c r="AS195" s="273"/>
      <c r="AT195" s="275"/>
      <c r="AU195" s="274"/>
      <c r="AV195" s="274"/>
      <c r="AW195" s="274"/>
      <c r="AX195" s="274"/>
      <c r="AY195" s="274"/>
      <c r="AZ195" s="274"/>
      <c r="BA195" s="274"/>
      <c r="BB195" s="274"/>
      <c r="BC195" s="274"/>
      <c r="BD195" s="274"/>
      <c r="BE195" s="273"/>
      <c r="BF195" s="275"/>
      <c r="BG195" s="274"/>
      <c r="BH195" s="274"/>
      <c r="BI195" s="274"/>
      <c r="BJ195" s="274"/>
      <c r="BK195" s="274"/>
      <c r="BL195" s="274"/>
      <c r="BM195" s="274"/>
      <c r="BN195" s="274"/>
      <c r="BO195" s="274"/>
      <c r="BP195" s="274"/>
      <c r="BQ195" s="273"/>
      <c r="BR195" s="275"/>
      <c r="BS195" s="274"/>
      <c r="BT195" s="274"/>
      <c r="BU195" s="274"/>
      <c r="BV195" s="274"/>
      <c r="BW195" s="274"/>
      <c r="BX195" s="274"/>
      <c r="BY195" s="274"/>
      <c r="BZ195" s="274"/>
      <c r="CA195" s="274"/>
      <c r="CB195" s="274"/>
      <c r="CC195" s="273"/>
    </row>
    <row r="196" spans="1:81">
      <c r="B196" s="182" t="s">
        <v>370</v>
      </c>
      <c r="C196" s="183" t="s">
        <v>371</v>
      </c>
      <c r="D196" s="186"/>
      <c r="E196" s="281"/>
      <c r="F196" s="284"/>
      <c r="G196" s="358"/>
      <c r="H196" s="120"/>
      <c r="I196" s="13"/>
      <c r="J196" s="272"/>
      <c r="K196" s="274"/>
      <c r="L196" s="274"/>
      <c r="M196" s="274"/>
      <c r="N196" s="274"/>
      <c r="O196" s="274"/>
      <c r="P196" s="274"/>
      <c r="Q196" s="274"/>
      <c r="R196" s="274"/>
      <c r="S196" s="274"/>
      <c r="T196" s="274"/>
      <c r="U196" s="273"/>
      <c r="V196" s="272"/>
      <c r="W196" s="274"/>
      <c r="X196" s="274"/>
      <c r="Y196" s="274"/>
      <c r="Z196" s="274"/>
      <c r="AA196" s="274"/>
      <c r="AB196" s="274"/>
      <c r="AC196" s="274"/>
      <c r="AD196" s="274"/>
      <c r="AE196" s="274"/>
      <c r="AF196" s="274"/>
      <c r="AG196" s="273"/>
      <c r="AH196" s="275"/>
      <c r="AI196" s="274"/>
      <c r="AJ196" s="274"/>
      <c r="AK196" s="274"/>
      <c r="AL196" s="274"/>
      <c r="AM196" s="274"/>
      <c r="AN196" s="274"/>
      <c r="AO196" s="274"/>
      <c r="AP196" s="274"/>
      <c r="AQ196" s="274"/>
      <c r="AR196" s="274"/>
      <c r="AS196" s="273"/>
      <c r="AT196" s="275"/>
      <c r="AU196" s="274"/>
      <c r="AV196" s="274"/>
      <c r="AW196" s="274"/>
      <c r="AX196" s="274"/>
      <c r="AY196" s="274"/>
      <c r="AZ196" s="274"/>
      <c r="BA196" s="274"/>
      <c r="BB196" s="274"/>
      <c r="BC196" s="274"/>
      <c r="BD196" s="274"/>
      <c r="BE196" s="273"/>
      <c r="BF196" s="275"/>
      <c r="BG196" s="274"/>
      <c r="BH196" s="274"/>
      <c r="BI196" s="274"/>
      <c r="BJ196" s="274"/>
      <c r="BK196" s="274"/>
      <c r="BL196" s="274"/>
      <c r="BM196" s="274"/>
      <c r="BN196" s="274"/>
      <c r="BO196" s="274"/>
      <c r="BP196" s="274"/>
      <c r="BQ196" s="273"/>
      <c r="BR196" s="275"/>
      <c r="BS196" s="274"/>
      <c r="BT196" s="274"/>
      <c r="BU196" s="274"/>
      <c r="BV196" s="274"/>
      <c r="BW196" s="274"/>
      <c r="BX196" s="274"/>
      <c r="BY196" s="274"/>
      <c r="BZ196" s="274"/>
      <c r="CA196" s="274"/>
      <c r="CB196" s="274"/>
      <c r="CC196" s="273"/>
    </row>
    <row r="197" spans="1:81">
      <c r="B197" s="193" t="s">
        <v>372</v>
      </c>
      <c r="C197" s="197" t="s">
        <v>373</v>
      </c>
      <c r="D197" s="196" t="s">
        <v>156</v>
      </c>
      <c r="E197" s="196">
        <v>0</v>
      </c>
      <c r="F197" s="252"/>
      <c r="G197" s="357">
        <f>+E197*F197</f>
        <v>0</v>
      </c>
      <c r="H197" s="120"/>
      <c r="I197" s="13"/>
      <c r="J197" s="288"/>
      <c r="K197" s="289"/>
      <c r="L197" s="289"/>
      <c r="M197" s="289"/>
      <c r="N197" s="289"/>
      <c r="O197" s="289"/>
      <c r="P197" s="289"/>
      <c r="Q197" s="289"/>
      <c r="R197" s="289"/>
      <c r="S197" s="289"/>
      <c r="T197" s="289"/>
      <c r="U197" s="290"/>
      <c r="V197" s="288"/>
      <c r="W197" s="289"/>
      <c r="X197" s="289"/>
      <c r="Y197" s="289"/>
      <c r="Z197" s="289"/>
      <c r="AA197" s="289"/>
      <c r="AB197" s="289"/>
      <c r="AC197" s="289"/>
      <c r="AD197" s="289"/>
      <c r="AE197" s="289"/>
      <c r="AF197" s="289"/>
      <c r="AG197" s="290"/>
      <c r="AH197" s="291"/>
      <c r="AI197" s="289"/>
      <c r="AJ197" s="289"/>
      <c r="AK197" s="289"/>
      <c r="AL197" s="289"/>
      <c r="AM197" s="289"/>
      <c r="AN197" s="289"/>
      <c r="AO197" s="289"/>
      <c r="AP197" s="289"/>
      <c r="AQ197" s="289"/>
      <c r="AR197" s="289"/>
      <c r="AS197" s="290"/>
      <c r="AT197" s="291"/>
      <c r="AU197" s="289"/>
      <c r="AV197" s="289"/>
      <c r="AW197" s="289"/>
      <c r="AX197" s="289"/>
      <c r="AY197" s="289"/>
      <c r="AZ197" s="289"/>
      <c r="BA197" s="289"/>
      <c r="BB197" s="289"/>
      <c r="BC197" s="289"/>
      <c r="BD197" s="289"/>
      <c r="BE197" s="290"/>
      <c r="BF197" s="291"/>
      <c r="BG197" s="289"/>
      <c r="BH197" s="289"/>
      <c r="BI197" s="289"/>
      <c r="BJ197" s="289"/>
      <c r="BK197" s="289"/>
      <c r="BL197" s="289"/>
      <c r="BM197" s="289"/>
      <c r="BN197" s="289"/>
      <c r="BO197" s="289"/>
      <c r="BP197" s="289"/>
      <c r="BQ197" s="290"/>
      <c r="BR197" s="291"/>
      <c r="BS197" s="289"/>
      <c r="BT197" s="289"/>
      <c r="BU197" s="289"/>
      <c r="BV197" s="289"/>
      <c r="BW197" s="289"/>
      <c r="BX197" s="289"/>
      <c r="BY197" s="289"/>
      <c r="BZ197" s="289"/>
      <c r="CA197" s="289"/>
      <c r="CB197" s="289"/>
      <c r="CC197" s="237"/>
    </row>
    <row r="198" spans="1:81">
      <c r="B198" s="359" t="s">
        <v>374</v>
      </c>
      <c r="C198" s="185" t="s">
        <v>375</v>
      </c>
      <c r="D198" s="187" t="s">
        <v>156</v>
      </c>
      <c r="E198" s="281">
        <v>1</v>
      </c>
      <c r="F198" s="363">
        <v>100000</v>
      </c>
      <c r="G198" s="356">
        <f>+E198*F198</f>
        <v>100000</v>
      </c>
      <c r="H198" s="120"/>
      <c r="I198" s="13"/>
      <c r="J198" s="272"/>
      <c r="K198" s="274"/>
      <c r="L198" s="274"/>
      <c r="M198" s="274"/>
      <c r="N198" s="274"/>
      <c r="O198" s="274"/>
      <c r="P198" s="274"/>
      <c r="Q198" s="274"/>
      <c r="R198" s="274"/>
      <c r="S198" s="274"/>
      <c r="T198" s="274"/>
      <c r="U198" s="273">
        <f t="shared" ref="U198:U201" si="95">G198/6</f>
        <v>16666.669999999998</v>
      </c>
      <c r="V198" s="275"/>
      <c r="W198" s="274"/>
      <c r="X198" s="274"/>
      <c r="Y198" s="274"/>
      <c r="Z198" s="274"/>
      <c r="AA198" s="274"/>
      <c r="AB198" s="274"/>
      <c r="AC198" s="274"/>
      <c r="AD198" s="274"/>
      <c r="AE198" s="274"/>
      <c r="AF198" s="274"/>
      <c r="AG198" s="273">
        <f t="shared" ref="AG198:AG201" si="96">G198/6</f>
        <v>16666.669999999998</v>
      </c>
      <c r="AH198" s="275"/>
      <c r="AI198" s="274"/>
      <c r="AJ198" s="274"/>
      <c r="AK198" s="274"/>
      <c r="AL198" s="274"/>
      <c r="AM198" s="274"/>
      <c r="AN198" s="274"/>
      <c r="AO198" s="274"/>
      <c r="AP198" s="274"/>
      <c r="AQ198" s="274"/>
      <c r="AR198" s="274"/>
      <c r="AS198" s="273">
        <f t="shared" ref="AS198:AS201" si="97">G198/6</f>
        <v>16666.669999999998</v>
      </c>
      <c r="AT198" s="275"/>
      <c r="AU198" s="274"/>
      <c r="AV198" s="274"/>
      <c r="AW198" s="274"/>
      <c r="AX198" s="274"/>
      <c r="AY198" s="274"/>
      <c r="AZ198" s="274"/>
      <c r="BA198" s="274"/>
      <c r="BB198" s="274"/>
      <c r="BC198" s="274"/>
      <c r="BD198" s="274"/>
      <c r="BE198" s="273">
        <f t="shared" ref="BE198:BE201" si="98">G198/6</f>
        <v>16666.669999999998</v>
      </c>
      <c r="BF198" s="275"/>
      <c r="BG198" s="274"/>
      <c r="BH198" s="274"/>
      <c r="BI198" s="274"/>
      <c r="BJ198" s="274"/>
      <c r="BK198" s="274"/>
      <c r="BL198" s="274"/>
      <c r="BM198" s="274"/>
      <c r="BN198" s="274"/>
      <c r="BO198" s="274"/>
      <c r="BP198" s="274"/>
      <c r="BQ198" s="273">
        <f t="shared" ref="BQ198:BQ201" si="99">G198/6</f>
        <v>16666.669999999998</v>
      </c>
      <c r="BR198" s="275"/>
      <c r="BS198" s="274"/>
      <c r="BT198" s="274"/>
      <c r="BU198" s="274"/>
      <c r="BV198" s="274"/>
      <c r="BW198" s="274"/>
      <c r="BX198" s="274"/>
      <c r="BY198" s="274"/>
      <c r="BZ198" s="274"/>
      <c r="CA198" s="274"/>
      <c r="CB198" s="274"/>
      <c r="CC198" s="237">
        <f t="shared" ref="CC198:CC201" si="100">G198-SUM(H198:CB198)</f>
        <v>16666.650000000001</v>
      </c>
    </row>
    <row r="199" spans="1:81">
      <c r="B199" s="362" t="s">
        <v>376</v>
      </c>
      <c r="C199" s="183" t="s">
        <v>377</v>
      </c>
      <c r="D199" s="186" t="s">
        <v>156</v>
      </c>
      <c r="E199" s="281">
        <v>1</v>
      </c>
      <c r="F199" s="364">
        <v>100000</v>
      </c>
      <c r="G199" s="152">
        <f>+E199*F199</f>
        <v>100000</v>
      </c>
      <c r="H199" s="120"/>
      <c r="I199" s="13"/>
      <c r="J199" s="272"/>
      <c r="K199" s="274"/>
      <c r="L199" s="274"/>
      <c r="M199" s="274"/>
      <c r="N199" s="274"/>
      <c r="O199" s="274"/>
      <c r="P199" s="274"/>
      <c r="Q199" s="274"/>
      <c r="R199" s="274"/>
      <c r="S199" s="274"/>
      <c r="T199" s="274"/>
      <c r="U199" s="273">
        <f t="shared" si="95"/>
        <v>16666.669999999998</v>
      </c>
      <c r="V199" s="275"/>
      <c r="W199" s="274"/>
      <c r="X199" s="274"/>
      <c r="Y199" s="274"/>
      <c r="Z199" s="274"/>
      <c r="AA199" s="274"/>
      <c r="AB199" s="274"/>
      <c r="AC199" s="274"/>
      <c r="AD199" s="274"/>
      <c r="AE199" s="274"/>
      <c r="AF199" s="274"/>
      <c r="AG199" s="273">
        <f t="shared" si="96"/>
        <v>16666.669999999998</v>
      </c>
      <c r="AH199" s="275"/>
      <c r="AI199" s="274"/>
      <c r="AJ199" s="274"/>
      <c r="AK199" s="274"/>
      <c r="AL199" s="274"/>
      <c r="AM199" s="274"/>
      <c r="AN199" s="274"/>
      <c r="AO199" s="274"/>
      <c r="AP199" s="274"/>
      <c r="AQ199" s="274"/>
      <c r="AR199" s="274"/>
      <c r="AS199" s="273">
        <f t="shared" si="97"/>
        <v>16666.669999999998</v>
      </c>
      <c r="AT199" s="275"/>
      <c r="AU199" s="274"/>
      <c r="AV199" s="274"/>
      <c r="AW199" s="274"/>
      <c r="AX199" s="274"/>
      <c r="AY199" s="274"/>
      <c r="AZ199" s="274"/>
      <c r="BA199" s="274"/>
      <c r="BB199" s="274"/>
      <c r="BC199" s="274"/>
      <c r="BD199" s="274"/>
      <c r="BE199" s="273">
        <f t="shared" si="98"/>
        <v>16666.669999999998</v>
      </c>
      <c r="BF199" s="275"/>
      <c r="BG199" s="274"/>
      <c r="BH199" s="274"/>
      <c r="BI199" s="274"/>
      <c r="BJ199" s="274"/>
      <c r="BK199" s="274"/>
      <c r="BL199" s="274"/>
      <c r="BM199" s="274"/>
      <c r="BN199" s="274"/>
      <c r="BO199" s="274"/>
      <c r="BP199" s="274"/>
      <c r="BQ199" s="273">
        <f t="shared" si="99"/>
        <v>16666.669999999998</v>
      </c>
      <c r="BR199" s="275"/>
      <c r="BS199" s="274"/>
      <c r="BT199" s="274"/>
      <c r="BU199" s="274"/>
      <c r="BV199" s="274"/>
      <c r="BW199" s="274"/>
      <c r="BX199" s="274"/>
      <c r="BY199" s="274"/>
      <c r="BZ199" s="274"/>
      <c r="CA199" s="274"/>
      <c r="CB199" s="274"/>
      <c r="CC199" s="237">
        <f t="shared" si="100"/>
        <v>16666.650000000001</v>
      </c>
    </row>
    <row r="200" spans="1:81">
      <c r="B200" s="346" t="s">
        <v>378</v>
      </c>
      <c r="C200" s="347" t="s">
        <v>379</v>
      </c>
      <c r="D200" s="348" t="s">
        <v>156</v>
      </c>
      <c r="E200" s="349">
        <v>1</v>
      </c>
      <c r="F200" s="250">
        <v>100000</v>
      </c>
      <c r="G200" s="122">
        <f>+E200*F200</f>
        <v>100000</v>
      </c>
      <c r="H200" s="120"/>
      <c r="I200" s="13"/>
      <c r="J200" s="272"/>
      <c r="K200" s="274"/>
      <c r="L200" s="274"/>
      <c r="M200" s="274"/>
      <c r="N200" s="274"/>
      <c r="O200" s="274"/>
      <c r="P200" s="274"/>
      <c r="Q200" s="274"/>
      <c r="R200" s="274"/>
      <c r="S200" s="274"/>
      <c r="T200" s="274"/>
      <c r="U200" s="273">
        <f t="shared" si="95"/>
        <v>16666.669999999998</v>
      </c>
      <c r="V200" s="275"/>
      <c r="W200" s="274"/>
      <c r="X200" s="274"/>
      <c r="Y200" s="274"/>
      <c r="Z200" s="274"/>
      <c r="AA200" s="274"/>
      <c r="AB200" s="274"/>
      <c r="AC200" s="274"/>
      <c r="AD200" s="274"/>
      <c r="AE200" s="274"/>
      <c r="AF200" s="274"/>
      <c r="AG200" s="273">
        <f t="shared" si="96"/>
        <v>16666.669999999998</v>
      </c>
      <c r="AH200" s="275"/>
      <c r="AI200" s="274"/>
      <c r="AJ200" s="274"/>
      <c r="AK200" s="274"/>
      <c r="AL200" s="274"/>
      <c r="AM200" s="274"/>
      <c r="AN200" s="274"/>
      <c r="AO200" s="274"/>
      <c r="AP200" s="274"/>
      <c r="AQ200" s="274"/>
      <c r="AR200" s="274"/>
      <c r="AS200" s="273">
        <f t="shared" si="97"/>
        <v>16666.669999999998</v>
      </c>
      <c r="AT200" s="275"/>
      <c r="AU200" s="274"/>
      <c r="AV200" s="274"/>
      <c r="AW200" s="274"/>
      <c r="AX200" s="274"/>
      <c r="AY200" s="274"/>
      <c r="AZ200" s="274"/>
      <c r="BA200" s="274"/>
      <c r="BB200" s="274"/>
      <c r="BC200" s="274"/>
      <c r="BD200" s="274"/>
      <c r="BE200" s="273">
        <f t="shared" si="98"/>
        <v>16666.669999999998</v>
      </c>
      <c r="BF200" s="275"/>
      <c r="BG200" s="274"/>
      <c r="BH200" s="274"/>
      <c r="BI200" s="274"/>
      <c r="BJ200" s="274"/>
      <c r="BK200" s="274"/>
      <c r="BL200" s="274"/>
      <c r="BM200" s="274"/>
      <c r="BN200" s="274"/>
      <c r="BO200" s="274"/>
      <c r="BP200" s="274"/>
      <c r="BQ200" s="273">
        <f t="shared" si="99"/>
        <v>16666.669999999998</v>
      </c>
      <c r="BR200" s="275"/>
      <c r="BS200" s="274"/>
      <c r="BT200" s="274"/>
      <c r="BU200" s="274"/>
      <c r="BV200" s="274"/>
      <c r="BW200" s="274"/>
      <c r="BX200" s="274"/>
      <c r="BY200" s="274"/>
      <c r="BZ200" s="274"/>
      <c r="CA200" s="274"/>
      <c r="CB200" s="274"/>
      <c r="CC200" s="13">
        <f t="shared" si="100"/>
        <v>16666.650000000001</v>
      </c>
    </row>
    <row r="201" spans="1:81">
      <c r="B201" s="63" t="s">
        <v>380</v>
      </c>
      <c r="C201" s="309" t="str">
        <f>"Handling cost and profit in respect of subitems D10.06(a)(i), (ii), and (iii). ("&amp; TEXT(F201,"###%") &amp; ")"</f>
        <v>Handling cost and profit in respect of subitems D10.06(a)(i), (ii), and (iii). (%)</v>
      </c>
      <c r="D201" s="75" t="s">
        <v>158</v>
      </c>
      <c r="E201" s="246">
        <f>SUM(F198:F199)</f>
        <v>200000</v>
      </c>
      <c r="F201" s="219"/>
      <c r="G201" s="285">
        <f>+E201*F201</f>
        <v>0</v>
      </c>
      <c r="H201" s="120"/>
      <c r="I201" s="13"/>
      <c r="J201" s="272"/>
      <c r="K201" s="274"/>
      <c r="L201" s="274"/>
      <c r="M201" s="274"/>
      <c r="N201" s="274"/>
      <c r="O201" s="274"/>
      <c r="P201" s="274"/>
      <c r="Q201" s="274"/>
      <c r="R201" s="274"/>
      <c r="S201" s="274"/>
      <c r="T201" s="274"/>
      <c r="U201" s="273">
        <f t="shared" si="95"/>
        <v>0</v>
      </c>
      <c r="V201" s="275"/>
      <c r="W201" s="274"/>
      <c r="X201" s="274"/>
      <c r="Y201" s="274"/>
      <c r="Z201" s="274"/>
      <c r="AA201" s="274"/>
      <c r="AB201" s="274"/>
      <c r="AC201" s="274"/>
      <c r="AD201" s="274"/>
      <c r="AE201" s="274"/>
      <c r="AF201" s="274"/>
      <c r="AG201" s="273">
        <f t="shared" si="96"/>
        <v>0</v>
      </c>
      <c r="AH201" s="275"/>
      <c r="AI201" s="274"/>
      <c r="AJ201" s="274"/>
      <c r="AK201" s="274"/>
      <c r="AL201" s="274"/>
      <c r="AM201" s="274"/>
      <c r="AN201" s="274"/>
      <c r="AO201" s="274"/>
      <c r="AP201" s="274"/>
      <c r="AQ201" s="274"/>
      <c r="AR201" s="274"/>
      <c r="AS201" s="273">
        <f t="shared" si="97"/>
        <v>0</v>
      </c>
      <c r="AT201" s="275"/>
      <c r="AU201" s="274"/>
      <c r="AV201" s="274"/>
      <c r="AW201" s="274"/>
      <c r="AX201" s="274"/>
      <c r="AY201" s="274"/>
      <c r="AZ201" s="274"/>
      <c r="BA201" s="274"/>
      <c r="BB201" s="274"/>
      <c r="BC201" s="274"/>
      <c r="BD201" s="274"/>
      <c r="BE201" s="273">
        <f t="shared" si="98"/>
        <v>0</v>
      </c>
      <c r="BF201" s="275"/>
      <c r="BG201" s="274"/>
      <c r="BH201" s="274"/>
      <c r="BI201" s="274"/>
      <c r="BJ201" s="274"/>
      <c r="BK201" s="274"/>
      <c r="BL201" s="274"/>
      <c r="BM201" s="274"/>
      <c r="BN201" s="274"/>
      <c r="BO201" s="274"/>
      <c r="BP201" s="274"/>
      <c r="BQ201" s="273">
        <f t="shared" si="99"/>
        <v>0</v>
      </c>
      <c r="BR201" s="275"/>
      <c r="BS201" s="274"/>
      <c r="BT201" s="274"/>
      <c r="BU201" s="274"/>
      <c r="BV201" s="274"/>
      <c r="BW201" s="274"/>
      <c r="BX201" s="274"/>
      <c r="BY201" s="274"/>
      <c r="BZ201" s="274"/>
      <c r="CA201" s="274"/>
      <c r="CB201" s="274"/>
      <c r="CC201" s="237">
        <f t="shared" si="100"/>
        <v>0</v>
      </c>
    </row>
    <row r="202" spans="1:81">
      <c r="B202" s="180" t="s">
        <v>382</v>
      </c>
      <c r="C202" s="181" t="s">
        <v>383</v>
      </c>
      <c r="D202" s="202"/>
      <c r="E202" s="287"/>
      <c r="F202" s="250"/>
      <c r="G202" s="263"/>
      <c r="H202" s="120"/>
      <c r="I202" s="13"/>
      <c r="J202" s="120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3"/>
      <c r="V202" s="120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3"/>
      <c r="AH202" s="14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3"/>
      <c r="AT202" s="14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3"/>
      <c r="BF202" s="14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3"/>
      <c r="BR202" s="14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3"/>
    </row>
    <row r="203" spans="1:81">
      <c r="B203" s="180" t="s">
        <v>384</v>
      </c>
      <c r="C203" s="181" t="s">
        <v>385</v>
      </c>
      <c r="D203" s="202" t="s">
        <v>327</v>
      </c>
      <c r="E203" s="287">
        <v>0</v>
      </c>
      <c r="F203" s="250"/>
      <c r="G203" s="353">
        <f>+E203*F203</f>
        <v>0</v>
      </c>
      <c r="H203" s="120"/>
      <c r="I203" s="13"/>
      <c r="J203" s="120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3"/>
      <c r="V203" s="14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3"/>
      <c r="AH203" s="14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3"/>
      <c r="AT203" s="14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3"/>
      <c r="BF203" s="14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3"/>
      <c r="BR203" s="14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3"/>
    </row>
    <row r="204" spans="1:81">
      <c r="B204" s="180" t="s">
        <v>386</v>
      </c>
      <c r="C204" s="181" t="s">
        <v>387</v>
      </c>
      <c r="D204" s="202" t="s">
        <v>355</v>
      </c>
      <c r="E204" s="287">
        <v>0</v>
      </c>
      <c r="F204" s="250"/>
      <c r="G204" s="353">
        <f>+SUM(H204:CC204)</f>
        <v>0</v>
      </c>
      <c r="H204" s="120"/>
      <c r="I204" s="13"/>
      <c r="J204" s="350"/>
      <c r="K204" s="351"/>
      <c r="L204" s="351"/>
      <c r="M204" s="351"/>
      <c r="N204" s="351"/>
      <c r="O204" s="351"/>
      <c r="P204" s="351"/>
      <c r="Q204" s="351"/>
      <c r="R204" s="351"/>
      <c r="S204" s="351"/>
      <c r="T204" s="351"/>
      <c r="U204" s="352"/>
      <c r="V204" s="350"/>
      <c r="W204" s="351"/>
      <c r="X204" s="351"/>
      <c r="Y204" s="351"/>
      <c r="Z204" s="351"/>
      <c r="AA204" s="351"/>
      <c r="AB204" s="351"/>
      <c r="AC204" s="351"/>
      <c r="AD204" s="351"/>
      <c r="AE204" s="351"/>
      <c r="AF204" s="351"/>
      <c r="AG204" s="352"/>
      <c r="AH204" s="350"/>
      <c r="AI204" s="351"/>
      <c r="AJ204" s="351"/>
      <c r="AK204" s="351"/>
      <c r="AL204" s="351"/>
      <c r="AM204" s="351"/>
      <c r="AN204" s="351"/>
      <c r="AO204" s="351"/>
      <c r="AP204" s="351"/>
      <c r="AQ204" s="351"/>
      <c r="AR204" s="351"/>
      <c r="AS204" s="352"/>
      <c r="AT204" s="350"/>
      <c r="AU204" s="351"/>
      <c r="AV204" s="351"/>
      <c r="AW204" s="351"/>
      <c r="AX204" s="351"/>
      <c r="AY204" s="351"/>
      <c r="AZ204" s="351"/>
      <c r="BA204" s="351"/>
      <c r="BB204" s="351"/>
      <c r="BC204" s="351"/>
      <c r="BD204" s="351"/>
      <c r="BE204" s="352"/>
      <c r="BF204" s="350"/>
      <c r="BG204" s="351"/>
      <c r="BH204" s="351"/>
      <c r="BI204" s="351"/>
      <c r="BJ204" s="351"/>
      <c r="BK204" s="351"/>
      <c r="BL204" s="351"/>
      <c r="BM204" s="351"/>
      <c r="BN204" s="351"/>
      <c r="BO204" s="351"/>
      <c r="BP204" s="351"/>
      <c r="BQ204" s="352"/>
      <c r="BR204" s="350"/>
      <c r="BS204" s="351"/>
      <c r="BT204" s="351"/>
      <c r="BU204" s="351"/>
      <c r="BV204" s="351"/>
      <c r="BW204" s="351"/>
      <c r="BX204" s="351"/>
      <c r="BY204" s="351"/>
      <c r="BZ204" s="351"/>
      <c r="CA204" s="351"/>
      <c r="CB204" s="351"/>
      <c r="CC204" s="352"/>
    </row>
    <row r="205" spans="1:81">
      <c r="B205" s="182" t="s">
        <v>388</v>
      </c>
      <c r="C205" s="183" t="s">
        <v>389</v>
      </c>
      <c r="D205" s="186" t="s">
        <v>327</v>
      </c>
      <c r="E205" s="281">
        <v>1</v>
      </c>
      <c r="F205" s="250">
        <v>100000</v>
      </c>
      <c r="G205" s="356">
        <f>+E205*F205</f>
        <v>100000</v>
      </c>
      <c r="H205" s="120"/>
      <c r="I205" s="13"/>
      <c r="J205" s="272"/>
      <c r="K205" s="274"/>
      <c r="L205" s="274"/>
      <c r="M205" s="274"/>
      <c r="N205" s="274"/>
      <c r="O205" s="274"/>
      <c r="P205" s="274"/>
      <c r="Q205" s="274"/>
      <c r="R205" s="274"/>
      <c r="S205" s="274"/>
      <c r="T205" s="274"/>
      <c r="U205" s="273">
        <f t="shared" ref="U205:U206" si="101">G205/6</f>
        <v>16666.669999999998</v>
      </c>
      <c r="V205" s="275"/>
      <c r="W205" s="274"/>
      <c r="X205" s="274"/>
      <c r="Y205" s="274"/>
      <c r="Z205" s="274"/>
      <c r="AA205" s="274"/>
      <c r="AB205" s="274"/>
      <c r="AC205" s="274"/>
      <c r="AD205" s="274"/>
      <c r="AE205" s="274"/>
      <c r="AF205" s="274"/>
      <c r="AG205" s="273">
        <f t="shared" ref="AG205:AG206" si="102">G205/6</f>
        <v>16666.669999999998</v>
      </c>
      <c r="AH205" s="275"/>
      <c r="AI205" s="274"/>
      <c r="AJ205" s="274"/>
      <c r="AK205" s="274"/>
      <c r="AL205" s="274"/>
      <c r="AM205" s="274"/>
      <c r="AN205" s="274"/>
      <c r="AO205" s="274"/>
      <c r="AP205" s="274"/>
      <c r="AQ205" s="274"/>
      <c r="AR205" s="274"/>
      <c r="AS205" s="273">
        <f t="shared" ref="AS205:AS206" si="103">G205/6</f>
        <v>16666.669999999998</v>
      </c>
      <c r="AT205" s="275"/>
      <c r="AU205" s="274"/>
      <c r="AV205" s="274"/>
      <c r="AW205" s="274"/>
      <c r="AX205" s="274"/>
      <c r="AY205" s="274"/>
      <c r="AZ205" s="274"/>
      <c r="BA205" s="274"/>
      <c r="BB205" s="274"/>
      <c r="BC205" s="274"/>
      <c r="BD205" s="274"/>
      <c r="BE205" s="273">
        <f t="shared" ref="BE205:BE206" si="104">G205/6</f>
        <v>16666.669999999998</v>
      </c>
      <c r="BF205" s="275"/>
      <c r="BG205" s="274"/>
      <c r="BH205" s="274"/>
      <c r="BI205" s="274"/>
      <c r="BJ205" s="274"/>
      <c r="BK205" s="274"/>
      <c r="BL205" s="274"/>
      <c r="BM205" s="274"/>
      <c r="BN205" s="274"/>
      <c r="BO205" s="274"/>
      <c r="BP205" s="274"/>
      <c r="BQ205" s="273">
        <f t="shared" ref="BQ205:BQ206" si="105">G205/6</f>
        <v>16666.669999999998</v>
      </c>
      <c r="BR205" s="275"/>
      <c r="BS205" s="274"/>
      <c r="BT205" s="274"/>
      <c r="BU205" s="274"/>
      <c r="BV205" s="274"/>
      <c r="BW205" s="274"/>
      <c r="BX205" s="274"/>
      <c r="BY205" s="274"/>
      <c r="BZ205" s="274"/>
      <c r="CA205" s="274"/>
      <c r="CB205" s="274"/>
      <c r="CC205" s="237">
        <f t="shared" ref="CC205:CC206" si="106">G205-SUM(H205:CB205)</f>
        <v>16666.650000000001</v>
      </c>
    </row>
    <row r="206" spans="1:81">
      <c r="A206" s="15" t="s">
        <v>395</v>
      </c>
      <c r="B206" s="182" t="s">
        <v>390</v>
      </c>
      <c r="C206" s="286" t="s">
        <v>391</v>
      </c>
      <c r="D206" s="186" t="s">
        <v>128</v>
      </c>
      <c r="E206" s="281">
        <v>1</v>
      </c>
      <c r="F206" s="303"/>
      <c r="G206" s="356">
        <f>+E206*F206</f>
        <v>0</v>
      </c>
      <c r="H206" s="120"/>
      <c r="I206" s="13"/>
      <c r="J206" s="272"/>
      <c r="K206" s="274"/>
      <c r="L206" s="274"/>
      <c r="M206" s="274"/>
      <c r="N206" s="274"/>
      <c r="O206" s="274"/>
      <c r="P206" s="274"/>
      <c r="Q206" s="274"/>
      <c r="R206" s="274"/>
      <c r="S206" s="274"/>
      <c r="T206" s="274"/>
      <c r="U206" s="273">
        <f t="shared" si="101"/>
        <v>0</v>
      </c>
      <c r="V206" s="275"/>
      <c r="W206" s="274"/>
      <c r="X206" s="274"/>
      <c r="Y206" s="274"/>
      <c r="Z206" s="274"/>
      <c r="AA206" s="274"/>
      <c r="AB206" s="274"/>
      <c r="AC206" s="274"/>
      <c r="AD206" s="274"/>
      <c r="AE206" s="274"/>
      <c r="AF206" s="274"/>
      <c r="AG206" s="273">
        <f t="shared" si="102"/>
        <v>0</v>
      </c>
      <c r="AH206" s="275"/>
      <c r="AI206" s="274"/>
      <c r="AJ206" s="274"/>
      <c r="AK206" s="274"/>
      <c r="AL206" s="274"/>
      <c r="AM206" s="274"/>
      <c r="AN206" s="274"/>
      <c r="AO206" s="274"/>
      <c r="AP206" s="274"/>
      <c r="AQ206" s="274"/>
      <c r="AR206" s="274"/>
      <c r="AS206" s="273">
        <f t="shared" si="103"/>
        <v>0</v>
      </c>
      <c r="AT206" s="275"/>
      <c r="AU206" s="274"/>
      <c r="AV206" s="274"/>
      <c r="AW206" s="274"/>
      <c r="AX206" s="274"/>
      <c r="AY206" s="274"/>
      <c r="AZ206" s="274"/>
      <c r="BA206" s="274"/>
      <c r="BB206" s="274"/>
      <c r="BC206" s="274"/>
      <c r="BD206" s="274"/>
      <c r="BE206" s="273">
        <f t="shared" si="104"/>
        <v>0</v>
      </c>
      <c r="BF206" s="275"/>
      <c r="BG206" s="274"/>
      <c r="BH206" s="274"/>
      <c r="BI206" s="274"/>
      <c r="BJ206" s="274"/>
      <c r="BK206" s="274"/>
      <c r="BL206" s="274"/>
      <c r="BM206" s="274"/>
      <c r="BN206" s="274"/>
      <c r="BO206" s="274"/>
      <c r="BP206" s="274"/>
      <c r="BQ206" s="273">
        <f t="shared" si="105"/>
        <v>0</v>
      </c>
      <c r="BR206" s="275"/>
      <c r="BS206" s="274"/>
      <c r="BT206" s="274"/>
      <c r="BU206" s="274"/>
      <c r="BV206" s="274"/>
      <c r="BW206" s="274"/>
      <c r="BX206" s="274"/>
      <c r="BY206" s="274"/>
      <c r="BZ206" s="274"/>
      <c r="CA206" s="274"/>
      <c r="CB206" s="274"/>
      <c r="CC206" s="237">
        <f t="shared" si="106"/>
        <v>0</v>
      </c>
    </row>
    <row r="207" spans="1:81">
      <c r="B207" s="57"/>
      <c r="C207" s="58"/>
      <c r="D207" s="72"/>
      <c r="E207" s="278"/>
      <c r="F207" s="230"/>
      <c r="G207" s="122"/>
      <c r="H207" s="120"/>
      <c r="I207" s="13"/>
      <c r="J207" s="154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155"/>
      <c r="V207" s="156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155"/>
      <c r="AH207" s="156"/>
      <c r="AI207" s="77"/>
      <c r="AJ207" s="77"/>
      <c r="AK207" s="77"/>
      <c r="AL207" s="77"/>
      <c r="AM207" s="77"/>
      <c r="AN207" s="77"/>
      <c r="AO207" s="77"/>
      <c r="AP207" s="77"/>
      <c r="AQ207" s="77"/>
      <c r="AR207" s="77"/>
      <c r="AS207" s="155"/>
      <c r="AT207" s="156"/>
      <c r="AU207" s="77"/>
      <c r="AV207" s="77"/>
      <c r="AW207" s="77"/>
      <c r="AX207" s="77"/>
      <c r="AY207" s="77"/>
      <c r="AZ207" s="77"/>
      <c r="BA207" s="77"/>
      <c r="BB207" s="77"/>
      <c r="BC207" s="77"/>
      <c r="BD207" s="77"/>
      <c r="BE207" s="155"/>
      <c r="BF207" s="156"/>
      <c r="BG207" s="77"/>
      <c r="BH207" s="77"/>
      <c r="BI207" s="77"/>
      <c r="BJ207" s="77"/>
      <c r="BK207" s="77"/>
      <c r="BL207" s="77"/>
      <c r="BM207" s="77"/>
      <c r="BN207" s="77"/>
      <c r="BO207" s="77"/>
      <c r="BP207" s="77"/>
      <c r="BQ207" s="155"/>
      <c r="BR207" s="156"/>
      <c r="BS207" s="77"/>
      <c r="BT207" s="77"/>
      <c r="BU207" s="77"/>
      <c r="BV207" s="77"/>
      <c r="BW207" s="77"/>
      <c r="BX207" s="77"/>
      <c r="BY207" s="77"/>
      <c r="BZ207" s="77"/>
      <c r="CA207" s="77"/>
      <c r="CB207" s="77"/>
      <c r="CC207" s="155"/>
    </row>
    <row r="208" spans="1:81">
      <c r="B208" s="30"/>
      <c r="C208" s="31"/>
      <c r="D208" s="76"/>
      <c r="E208" s="76"/>
      <c r="F208" s="76"/>
      <c r="G208" s="171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2"/>
      <c r="BO208" s="32"/>
      <c r="BP208" s="32"/>
      <c r="BQ208" s="32"/>
      <c r="BR208" s="32"/>
      <c r="BS208" s="32"/>
      <c r="BT208" s="32"/>
      <c r="BU208" s="32"/>
      <c r="BV208" s="32"/>
      <c r="BW208" s="32"/>
      <c r="BX208" s="32"/>
      <c r="BY208" s="32"/>
      <c r="BZ208" s="32"/>
      <c r="CA208" s="32"/>
      <c r="CB208" s="32"/>
      <c r="CC208" s="32"/>
    </row>
    <row r="209" spans="3:7">
      <c r="G209" s="151"/>
    </row>
    <row r="210" spans="3:7">
      <c r="C210"/>
      <c r="G210" s="151"/>
    </row>
    <row r="211" spans="3:7">
      <c r="C211"/>
      <c r="G211" s="151"/>
    </row>
    <row r="212" spans="3:7">
      <c r="C212"/>
      <c r="G212" s="151"/>
    </row>
    <row r="213" spans="3:7">
      <c r="C213"/>
      <c r="G213" s="151"/>
    </row>
    <row r="214" spans="3:7">
      <c r="C214"/>
      <c r="G214" s="151"/>
    </row>
    <row r="215" spans="3:7">
      <c r="C215"/>
      <c r="G215" s="151"/>
    </row>
    <row r="216" spans="3:7">
      <c r="C216"/>
      <c r="G216" s="151"/>
    </row>
    <row r="217" spans="3:7">
      <c r="C217"/>
      <c r="G217" s="151"/>
    </row>
    <row r="218" spans="3:7">
      <c r="C218"/>
      <c r="G218" s="151"/>
    </row>
    <row r="219" spans="3:7">
      <c r="C219"/>
      <c r="G219" s="151"/>
    </row>
    <row r="220" spans="3:7">
      <c r="C220"/>
      <c r="G220" s="151"/>
    </row>
    <row r="221" spans="3:7">
      <c r="C221"/>
      <c r="G221" s="151"/>
    </row>
    <row r="222" spans="3:7">
      <c r="C222"/>
      <c r="G222" s="151"/>
    </row>
    <row r="223" spans="3:7">
      <c r="C223"/>
      <c r="G223" s="151"/>
    </row>
    <row r="224" spans="3:7">
      <c r="C224"/>
      <c r="G224" s="151"/>
    </row>
    <row r="225" spans="3:3">
      <c r="C225"/>
    </row>
    <row r="226" spans="3:3">
      <c r="C226"/>
    </row>
    <row r="227" spans="3:3">
      <c r="C227"/>
    </row>
    <row r="228" spans="3:3">
      <c r="C228"/>
    </row>
    <row r="229" spans="3:3">
      <c r="C229"/>
    </row>
    <row r="230" spans="3:3">
      <c r="C230"/>
    </row>
    <row r="231" spans="3:3">
      <c r="C231"/>
    </row>
    <row r="232" spans="3:3">
      <c r="C232"/>
    </row>
    <row r="233" spans="3:3">
      <c r="C233"/>
    </row>
    <row r="234" spans="3:3">
      <c r="C234"/>
    </row>
    <row r="235" spans="3:3">
      <c r="C235"/>
    </row>
    <row r="236" spans="3:3">
      <c r="C236"/>
    </row>
    <row r="237" spans="3:3">
      <c r="C237"/>
    </row>
    <row r="238" spans="3:3">
      <c r="C238"/>
    </row>
    <row r="239" spans="3:3">
      <c r="C239"/>
    </row>
    <row r="240" spans="3:3">
      <c r="C240"/>
    </row>
    <row r="241" spans="3:3">
      <c r="C241"/>
    </row>
    <row r="242" spans="3:3">
      <c r="C242"/>
    </row>
    <row r="243" spans="3:3">
      <c r="C243"/>
    </row>
    <row r="244" spans="3:3">
      <c r="C244"/>
    </row>
    <row r="245" spans="3:3">
      <c r="C245"/>
    </row>
    <row r="246" spans="3:3">
      <c r="C246"/>
    </row>
    <row r="247" spans="3:3">
      <c r="C247"/>
    </row>
    <row r="248" spans="3:3">
      <c r="C248"/>
    </row>
    <row r="249" spans="3:3">
      <c r="C249"/>
    </row>
    <row r="250" spans="3:3">
      <c r="C250"/>
    </row>
    <row r="251" spans="3:3">
      <c r="C251"/>
    </row>
    <row r="252" spans="3:3">
      <c r="C252"/>
    </row>
    <row r="253" spans="3:3">
      <c r="C253"/>
    </row>
    <row r="254" spans="3:3">
      <c r="C254"/>
    </row>
    <row r="255" spans="3:3">
      <c r="C255"/>
    </row>
    <row r="256" spans="3:3">
      <c r="C256"/>
    </row>
    <row r="257" spans="3:3">
      <c r="C257"/>
    </row>
    <row r="258" spans="3:3">
      <c r="C258"/>
    </row>
    <row r="259" spans="3:3">
      <c r="C259"/>
    </row>
    <row r="260" spans="3:3">
      <c r="C260"/>
    </row>
    <row r="261" spans="3:3">
      <c r="C261"/>
    </row>
    <row r="262" spans="3:3">
      <c r="C262"/>
    </row>
    <row r="263" spans="3:3">
      <c r="C263"/>
    </row>
    <row r="264" spans="3:3">
      <c r="C264"/>
    </row>
    <row r="265" spans="3:3">
      <c r="C265"/>
    </row>
    <row r="266" spans="3:3">
      <c r="C266"/>
    </row>
    <row r="267" spans="3:3">
      <c r="C267"/>
    </row>
    <row r="268" spans="3:3">
      <c r="C268"/>
    </row>
    <row r="269" spans="3:3">
      <c r="C269"/>
    </row>
    <row r="270" spans="3:3">
      <c r="C270"/>
    </row>
    <row r="271" spans="3:3">
      <c r="C271"/>
    </row>
    <row r="272" spans="3:3">
      <c r="C272"/>
    </row>
    <row r="273" spans="3:3">
      <c r="C273"/>
    </row>
    <row r="274" spans="3:3">
      <c r="C274"/>
    </row>
    <row r="275" spans="3:3">
      <c r="C275"/>
    </row>
    <row r="276" spans="3:3">
      <c r="C276"/>
    </row>
    <row r="277" spans="3:3">
      <c r="C277"/>
    </row>
    <row r="278" spans="3:3">
      <c r="C278"/>
    </row>
    <row r="279" spans="3:3">
      <c r="C279"/>
    </row>
    <row r="280" spans="3:3">
      <c r="C280"/>
    </row>
    <row r="281" spans="3:3">
      <c r="C281"/>
    </row>
    <row r="282" spans="3:3">
      <c r="C282"/>
    </row>
    <row r="283" spans="3:3">
      <c r="C283"/>
    </row>
    <row r="284" spans="3:3">
      <c r="C284"/>
    </row>
    <row r="285" spans="3:3">
      <c r="C285"/>
    </row>
    <row r="286" spans="3:3">
      <c r="C286"/>
    </row>
    <row r="287" spans="3:3">
      <c r="C287"/>
    </row>
    <row r="288" spans="3:3">
      <c r="C288"/>
    </row>
    <row r="289" spans="3:3">
      <c r="C289"/>
    </row>
    <row r="290" spans="3:3">
      <c r="C290"/>
    </row>
    <row r="291" spans="3:3">
      <c r="C291"/>
    </row>
    <row r="292" spans="3:3">
      <c r="C292"/>
    </row>
    <row r="293" spans="3:3">
      <c r="C293"/>
    </row>
    <row r="294" spans="3:3">
      <c r="C294"/>
    </row>
    <row r="295" spans="3:3">
      <c r="C295"/>
    </row>
    <row r="296" spans="3:3">
      <c r="C296"/>
    </row>
    <row r="297" spans="3:3">
      <c r="C297"/>
    </row>
    <row r="298" spans="3:3">
      <c r="C298"/>
    </row>
    <row r="299" spans="3:3">
      <c r="C299"/>
    </row>
  </sheetData>
  <sheetProtection algorithmName="SHA-512" hashValue="XFaTrE9JnH/1VIf7ltPGL/0QeJV/4wMB+9BiQx8xq2x/Hng0EIO032Ek5zuFH+U8BoaMXzMzO9KTmiykonujEQ==" saltValue="kcgWrUo1Hrb++biTGq7lZg==" spinCount="100000" sheet="1" objects="1" scenarios="1" selectLockedCells="1"/>
  <autoFilter ref="C2:F207" xr:uid="{6CEEC1B8-AF19-664A-9280-4F0C1848EA8F}"/>
  <mergeCells count="16">
    <mergeCell ref="B2:B3"/>
    <mergeCell ref="C2:C3"/>
    <mergeCell ref="D2:D3"/>
    <mergeCell ref="E2:E3"/>
    <mergeCell ref="F2:F3"/>
    <mergeCell ref="BR2:CC2"/>
    <mergeCell ref="C6:F6"/>
    <mergeCell ref="C7:F7"/>
    <mergeCell ref="C8:F8"/>
    <mergeCell ref="H2:I2"/>
    <mergeCell ref="J2:U2"/>
    <mergeCell ref="V2:AG2"/>
    <mergeCell ref="AH2:AS2"/>
    <mergeCell ref="AT2:BE2"/>
    <mergeCell ref="BF2:BQ2"/>
    <mergeCell ref="G2:G3"/>
  </mergeCells>
  <conditionalFormatting sqref="G2:G3">
    <cfRule type="expression" dxfId="40" priority="67">
      <formula>G$20&gt;0.4</formula>
    </cfRule>
  </conditionalFormatting>
  <conditionalFormatting sqref="G10:G78">
    <cfRule type="expression" dxfId="39" priority="21">
      <formula>G$20&gt;0.4</formula>
    </cfRule>
  </conditionalFormatting>
  <conditionalFormatting sqref="G80:G83">
    <cfRule type="expression" dxfId="38" priority="46">
      <formula>G$20&gt;0.4</formula>
    </cfRule>
  </conditionalFormatting>
  <conditionalFormatting sqref="G85:G172">
    <cfRule type="expression" dxfId="37" priority="17">
      <formula>G$20&gt;0.4</formula>
    </cfRule>
  </conditionalFormatting>
  <conditionalFormatting sqref="G174:G200">
    <cfRule type="expression" dxfId="36" priority="6">
      <formula>G$20&gt;0.4</formula>
    </cfRule>
  </conditionalFormatting>
  <conditionalFormatting sqref="G202:G207">
    <cfRule type="expression" dxfId="35" priority="4">
      <formula>G$20&gt;0.4</formula>
    </cfRule>
  </conditionalFormatting>
  <conditionalFormatting sqref="G79:I79">
    <cfRule type="expression" dxfId="34" priority="47">
      <formula>G$20&gt;0.4</formula>
    </cfRule>
  </conditionalFormatting>
  <conditionalFormatting sqref="G4:AS8">
    <cfRule type="expression" dxfId="33" priority="57">
      <formula>G$20&gt;0.4</formula>
    </cfRule>
  </conditionalFormatting>
  <conditionalFormatting sqref="H2 H3:CC3">
    <cfRule type="expression" dxfId="32" priority="65">
      <formula>H$20&gt;0.4</formula>
    </cfRule>
  </conditionalFormatting>
  <conditionalFormatting sqref="H186:I187">
    <cfRule type="expression" dxfId="31" priority="39">
      <formula>H$20&gt;0.4</formula>
    </cfRule>
  </conditionalFormatting>
  <conditionalFormatting sqref="H9:AS10">
    <cfRule type="expression" dxfId="30" priority="18">
      <formula>H$20&gt;0.4</formula>
    </cfRule>
  </conditionalFormatting>
  <conditionalFormatting sqref="H204:CC204">
    <cfRule type="expression" dxfId="29" priority="3">
      <formula>H$20&gt;0.4</formula>
    </cfRule>
  </conditionalFormatting>
  <conditionalFormatting sqref="I77">
    <cfRule type="expression" dxfId="28" priority="30">
      <formula>I$20&gt;0.4</formula>
    </cfRule>
  </conditionalFormatting>
  <conditionalFormatting sqref="J2 V2 AH2">
    <cfRule type="expression" dxfId="27" priority="66">
      <formula>K$20&gt;0.4</formula>
    </cfRule>
  </conditionalFormatting>
  <conditionalFormatting sqref="J185:CB185">
    <cfRule type="expression" dxfId="26" priority="11">
      <formula>J$20&gt;0.4</formula>
    </cfRule>
  </conditionalFormatting>
  <conditionalFormatting sqref="J188:CB194">
    <cfRule type="expression" dxfId="25" priority="7">
      <formula>J$20&gt;0.4</formula>
    </cfRule>
  </conditionalFormatting>
  <conditionalFormatting sqref="J176:CC176">
    <cfRule type="expression" dxfId="24" priority="14">
      <formula>J$20&gt;0.4</formula>
    </cfRule>
  </conditionalFormatting>
  <conditionalFormatting sqref="J179:CC180 J186:CC186 J195:CC196 J197:CB197">
    <cfRule type="expression" dxfId="23" priority="31">
      <formula>J$20&gt;0.4</formula>
    </cfRule>
  </conditionalFormatting>
  <conditionalFormatting sqref="J202:CC202">
    <cfRule type="expression" dxfId="22" priority="5">
      <formula>J$20&gt;0.4</formula>
    </cfRule>
  </conditionalFormatting>
  <conditionalFormatting sqref="AT2">
    <cfRule type="expression" dxfId="21" priority="64">
      <formula>AU$20&gt;0.4</formula>
    </cfRule>
  </conditionalFormatting>
  <conditionalFormatting sqref="AT4:CC10">
    <cfRule type="expression" dxfId="20" priority="54">
      <formula>AT$20&gt;0.4</formula>
    </cfRule>
  </conditionalFormatting>
  <conditionalFormatting sqref="BF2">
    <cfRule type="expression" dxfId="19" priority="63">
      <formula>BG$20&gt;0.4</formula>
    </cfRule>
  </conditionalFormatting>
  <conditionalFormatting sqref="BR2">
    <cfRule type="expression" dxfId="18" priority="62">
      <formula>BS$20&gt;0.4</formula>
    </cfRule>
  </conditionalFormatting>
  <pageMargins left="0.70866141732283472" right="0.70866141732283472" top="0.74803149606299213" bottom="0.74803149606299213" header="0.31496062992125984" footer="0.31496062992125984"/>
  <pageSetup paperSize="9" scale="10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C48F2-05E5-4B54-BF78-FECF4A6888EA}">
  <sheetPr codeName="Sheet9">
    <tabColor rgb="FF00B050"/>
    <pageSetUpPr fitToPage="1"/>
  </sheetPr>
  <dimension ref="A1:CE220"/>
  <sheetViews>
    <sheetView showGridLines="0" view="pageBreakPreview" zoomScale="125" zoomScaleNormal="40" zoomScaleSheetLayoutView="80" workbookViewId="0">
      <pane xSplit="7" ySplit="5" topLeftCell="H16" activePane="bottomRight" state="frozen"/>
      <selection pane="topRight" activeCell="J59" sqref="J59:CC59"/>
      <selection pane="bottomLeft" activeCell="J59" sqref="J59:CC59"/>
      <selection pane="bottomRight" activeCell="J16" sqref="J16"/>
    </sheetView>
  </sheetViews>
  <sheetFormatPr baseColWidth="10" defaultColWidth="9.1640625" defaultRowHeight="15"/>
  <cols>
    <col min="1" max="1" width="1" customWidth="1"/>
    <col min="2" max="2" width="11.6640625" bestFit="1" customWidth="1"/>
    <col min="3" max="3" width="89.5" customWidth="1"/>
    <col min="4" max="4" width="13.1640625" bestFit="1" customWidth="1"/>
    <col min="5" max="5" width="10.33203125" bestFit="1" customWidth="1"/>
    <col min="6" max="6" width="12.1640625" bestFit="1" customWidth="1"/>
    <col min="7" max="7" width="15.6640625" customWidth="1"/>
    <col min="8" max="81" width="12.83203125" customWidth="1"/>
    <col min="82" max="82" width="14.6640625" bestFit="1" customWidth="1"/>
    <col min="83" max="83" width="11.83203125" customWidth="1"/>
  </cols>
  <sheetData>
    <row r="1" spans="1:83">
      <c r="A1" s="15"/>
      <c r="B1" s="15"/>
      <c r="C1" s="16"/>
      <c r="D1" s="68"/>
      <c r="E1" s="68"/>
      <c r="F1" s="68"/>
      <c r="G1" s="151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</row>
    <row r="2" spans="1:83">
      <c r="A2" s="15"/>
      <c r="B2" s="417" t="s">
        <v>20</v>
      </c>
      <c r="C2" s="419" t="s">
        <v>21</v>
      </c>
      <c r="D2" s="421" t="s">
        <v>22</v>
      </c>
      <c r="E2" s="421" t="s">
        <v>23</v>
      </c>
      <c r="F2" s="423" t="s">
        <v>24</v>
      </c>
      <c r="G2" s="415" t="s">
        <v>25</v>
      </c>
      <c r="H2" s="413" t="s">
        <v>7</v>
      </c>
      <c r="I2" s="414"/>
      <c r="J2" s="401" t="s">
        <v>26</v>
      </c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3"/>
      <c r="V2" s="401" t="s">
        <v>27</v>
      </c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3"/>
      <c r="AH2" s="401" t="s">
        <v>28</v>
      </c>
      <c r="AI2" s="402"/>
      <c r="AJ2" s="402"/>
      <c r="AK2" s="402"/>
      <c r="AL2" s="402"/>
      <c r="AM2" s="402"/>
      <c r="AN2" s="402"/>
      <c r="AO2" s="402"/>
      <c r="AP2" s="402"/>
      <c r="AQ2" s="402"/>
      <c r="AR2" s="402"/>
      <c r="AS2" s="403"/>
      <c r="AT2" s="401" t="s">
        <v>29</v>
      </c>
      <c r="AU2" s="402"/>
      <c r="AV2" s="402"/>
      <c r="AW2" s="402"/>
      <c r="AX2" s="402"/>
      <c r="AY2" s="402"/>
      <c r="AZ2" s="402"/>
      <c r="BA2" s="402"/>
      <c r="BB2" s="402"/>
      <c r="BC2" s="402"/>
      <c r="BD2" s="402"/>
      <c r="BE2" s="403"/>
      <c r="BF2" s="401" t="s">
        <v>30</v>
      </c>
      <c r="BG2" s="402"/>
      <c r="BH2" s="402"/>
      <c r="BI2" s="402"/>
      <c r="BJ2" s="402"/>
      <c r="BK2" s="402"/>
      <c r="BL2" s="402"/>
      <c r="BM2" s="402"/>
      <c r="BN2" s="402"/>
      <c r="BO2" s="402"/>
      <c r="BP2" s="402"/>
      <c r="BQ2" s="403"/>
      <c r="BR2" s="401" t="s">
        <v>31</v>
      </c>
      <c r="BS2" s="402"/>
      <c r="BT2" s="402"/>
      <c r="BU2" s="402"/>
      <c r="BV2" s="402"/>
      <c r="BW2" s="402"/>
      <c r="BX2" s="402"/>
      <c r="BY2" s="402"/>
      <c r="BZ2" s="402"/>
      <c r="CA2" s="402"/>
      <c r="CB2" s="402"/>
      <c r="CC2" s="403"/>
    </row>
    <row r="3" spans="1:83">
      <c r="A3" s="15"/>
      <c r="B3" s="418"/>
      <c r="C3" s="420"/>
      <c r="D3" s="422"/>
      <c r="E3" s="422"/>
      <c r="F3" s="424"/>
      <c r="G3" s="416"/>
      <c r="H3" s="157">
        <f>'Title Page'!C11</f>
        <v>45523</v>
      </c>
      <c r="I3" s="158">
        <f>DATE(YEAR(H3),MONTH(H3)+2,1)-1</f>
        <v>45565</v>
      </c>
      <c r="J3" s="157">
        <f>DATE(YEAR(I3),MONTH(I3)+2,1)-1</f>
        <v>45596</v>
      </c>
      <c r="K3" s="159">
        <f t="shared" ref="K3:BV3" si="0">DATE(YEAR(J3),MONTH(J3)+2,1)-1</f>
        <v>45626</v>
      </c>
      <c r="L3" s="159">
        <f t="shared" si="0"/>
        <v>45657</v>
      </c>
      <c r="M3" s="159">
        <f t="shared" si="0"/>
        <v>45688</v>
      </c>
      <c r="N3" s="159">
        <f t="shared" si="0"/>
        <v>45716</v>
      </c>
      <c r="O3" s="159">
        <f t="shared" si="0"/>
        <v>45747</v>
      </c>
      <c r="P3" s="159">
        <f t="shared" si="0"/>
        <v>45777</v>
      </c>
      <c r="Q3" s="159">
        <f t="shared" si="0"/>
        <v>45808</v>
      </c>
      <c r="R3" s="159">
        <f t="shared" si="0"/>
        <v>45838</v>
      </c>
      <c r="S3" s="159">
        <f t="shared" si="0"/>
        <v>45869</v>
      </c>
      <c r="T3" s="159">
        <f t="shared" si="0"/>
        <v>45900</v>
      </c>
      <c r="U3" s="158">
        <f t="shared" si="0"/>
        <v>45930</v>
      </c>
      <c r="V3" s="157">
        <f t="shared" si="0"/>
        <v>45961</v>
      </c>
      <c r="W3" s="159">
        <f t="shared" si="0"/>
        <v>45991</v>
      </c>
      <c r="X3" s="159">
        <f t="shared" si="0"/>
        <v>46022</v>
      </c>
      <c r="Y3" s="159">
        <f t="shared" si="0"/>
        <v>46053</v>
      </c>
      <c r="Z3" s="159">
        <f t="shared" si="0"/>
        <v>46081</v>
      </c>
      <c r="AA3" s="159">
        <f t="shared" si="0"/>
        <v>46112</v>
      </c>
      <c r="AB3" s="159">
        <f t="shared" si="0"/>
        <v>46142</v>
      </c>
      <c r="AC3" s="159">
        <f t="shared" si="0"/>
        <v>46173</v>
      </c>
      <c r="AD3" s="159">
        <f t="shared" si="0"/>
        <v>46203</v>
      </c>
      <c r="AE3" s="159">
        <f t="shared" si="0"/>
        <v>46234</v>
      </c>
      <c r="AF3" s="159">
        <f t="shared" si="0"/>
        <v>46265</v>
      </c>
      <c r="AG3" s="158">
        <f t="shared" si="0"/>
        <v>46295</v>
      </c>
      <c r="AH3" s="157">
        <f t="shared" si="0"/>
        <v>46326</v>
      </c>
      <c r="AI3" s="159">
        <f t="shared" si="0"/>
        <v>46356</v>
      </c>
      <c r="AJ3" s="159">
        <f t="shared" si="0"/>
        <v>46387</v>
      </c>
      <c r="AK3" s="159">
        <f t="shared" si="0"/>
        <v>46418</v>
      </c>
      <c r="AL3" s="159">
        <f t="shared" si="0"/>
        <v>46446</v>
      </c>
      <c r="AM3" s="159">
        <f t="shared" si="0"/>
        <v>46477</v>
      </c>
      <c r="AN3" s="159">
        <f t="shared" si="0"/>
        <v>46507</v>
      </c>
      <c r="AO3" s="159">
        <f t="shared" si="0"/>
        <v>46538</v>
      </c>
      <c r="AP3" s="159">
        <f t="shared" si="0"/>
        <v>46568</v>
      </c>
      <c r="AQ3" s="159">
        <f t="shared" si="0"/>
        <v>46599</v>
      </c>
      <c r="AR3" s="159">
        <f t="shared" si="0"/>
        <v>46630</v>
      </c>
      <c r="AS3" s="158">
        <f t="shared" si="0"/>
        <v>46660</v>
      </c>
      <c r="AT3" s="157">
        <f t="shared" si="0"/>
        <v>46691</v>
      </c>
      <c r="AU3" s="159">
        <f t="shared" si="0"/>
        <v>46721</v>
      </c>
      <c r="AV3" s="159">
        <f t="shared" si="0"/>
        <v>46752</v>
      </c>
      <c r="AW3" s="159">
        <f t="shared" si="0"/>
        <v>46783</v>
      </c>
      <c r="AX3" s="159">
        <f t="shared" si="0"/>
        <v>46812</v>
      </c>
      <c r="AY3" s="159">
        <f t="shared" si="0"/>
        <v>46843</v>
      </c>
      <c r="AZ3" s="159">
        <f t="shared" si="0"/>
        <v>46873</v>
      </c>
      <c r="BA3" s="159">
        <f t="shared" si="0"/>
        <v>46904</v>
      </c>
      <c r="BB3" s="159">
        <f t="shared" si="0"/>
        <v>46934</v>
      </c>
      <c r="BC3" s="159">
        <f t="shared" si="0"/>
        <v>46965</v>
      </c>
      <c r="BD3" s="159">
        <f t="shared" si="0"/>
        <v>46996</v>
      </c>
      <c r="BE3" s="158">
        <f t="shared" si="0"/>
        <v>47026</v>
      </c>
      <c r="BF3" s="157">
        <f t="shared" si="0"/>
        <v>47057</v>
      </c>
      <c r="BG3" s="159">
        <f t="shared" si="0"/>
        <v>47087</v>
      </c>
      <c r="BH3" s="159">
        <f t="shared" si="0"/>
        <v>47118</v>
      </c>
      <c r="BI3" s="159">
        <f t="shared" si="0"/>
        <v>47149</v>
      </c>
      <c r="BJ3" s="159">
        <f t="shared" si="0"/>
        <v>47177</v>
      </c>
      <c r="BK3" s="159">
        <f t="shared" si="0"/>
        <v>47208</v>
      </c>
      <c r="BL3" s="159">
        <f t="shared" si="0"/>
        <v>47238</v>
      </c>
      <c r="BM3" s="159">
        <f t="shared" si="0"/>
        <v>47269</v>
      </c>
      <c r="BN3" s="159">
        <f t="shared" si="0"/>
        <v>47299</v>
      </c>
      <c r="BO3" s="159">
        <f t="shared" si="0"/>
        <v>47330</v>
      </c>
      <c r="BP3" s="159">
        <f t="shared" si="0"/>
        <v>47361</v>
      </c>
      <c r="BQ3" s="158">
        <f t="shared" si="0"/>
        <v>47391</v>
      </c>
      <c r="BR3" s="157">
        <f t="shared" si="0"/>
        <v>47422</v>
      </c>
      <c r="BS3" s="159">
        <f t="shared" si="0"/>
        <v>47452</v>
      </c>
      <c r="BT3" s="159">
        <f t="shared" si="0"/>
        <v>47483</v>
      </c>
      <c r="BU3" s="159">
        <f t="shared" si="0"/>
        <v>47514</v>
      </c>
      <c r="BV3" s="159">
        <f t="shared" si="0"/>
        <v>47542</v>
      </c>
      <c r="BW3" s="159">
        <f t="shared" ref="BW3:CC3" si="1">DATE(YEAR(BV3),MONTH(BV3)+2,1)-1</f>
        <v>47573</v>
      </c>
      <c r="BX3" s="159">
        <f t="shared" si="1"/>
        <v>47603</v>
      </c>
      <c r="BY3" s="159">
        <f t="shared" si="1"/>
        <v>47634</v>
      </c>
      <c r="BZ3" s="159">
        <f t="shared" si="1"/>
        <v>47664</v>
      </c>
      <c r="CA3" s="159">
        <f t="shared" si="1"/>
        <v>47695</v>
      </c>
      <c r="CB3" s="159">
        <f t="shared" si="1"/>
        <v>47726</v>
      </c>
      <c r="CC3" s="158">
        <f t="shared" si="1"/>
        <v>47756</v>
      </c>
    </row>
    <row r="4" spans="1:83" ht="16">
      <c r="A4" s="15"/>
      <c r="B4" s="143"/>
      <c r="C4" s="144"/>
      <c r="D4" s="145"/>
      <c r="E4" s="145"/>
      <c r="F4" s="145"/>
      <c r="G4" s="160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7"/>
    </row>
    <row r="5" spans="1:83">
      <c r="A5" s="15"/>
      <c r="B5" s="148"/>
      <c r="C5" s="139"/>
      <c r="D5" s="140"/>
      <c r="E5" s="140"/>
      <c r="F5" s="140"/>
      <c r="G5" s="161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29"/>
    </row>
    <row r="6" spans="1:83">
      <c r="A6" s="15"/>
      <c r="B6" s="148"/>
      <c r="C6" s="404" t="str" cm="1">
        <f t="array" aca="1" ref="C6" ca="1">"Total Tendered F&amp;V Cost (Incl VAT, in Rands) - to "&amp;MID(CELL("filename",'N17 Totals'!B2),FIND("]",CELL("filename"))+1,20)</f>
        <v>Total Tendered F&amp;V Cost (Incl VAT, in Rands) - to N17 Totals</v>
      </c>
      <c r="D6" s="405"/>
      <c r="E6" s="405"/>
      <c r="F6" s="406"/>
      <c r="G6" s="162">
        <f>+G7+G8</f>
        <v>3910000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29"/>
    </row>
    <row r="7" spans="1:83">
      <c r="A7" s="15"/>
      <c r="B7" s="148"/>
      <c r="C7" s="407" t="s">
        <v>33</v>
      </c>
      <c r="D7" s="408"/>
      <c r="E7" s="408"/>
      <c r="F7" s="409"/>
      <c r="G7" s="163">
        <f>+G8*0.15</f>
        <v>510000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29"/>
    </row>
    <row r="8" spans="1:83">
      <c r="A8" s="15"/>
      <c r="B8" s="148"/>
      <c r="C8" s="410" t="s">
        <v>34</v>
      </c>
      <c r="D8" s="411"/>
      <c r="E8" s="411"/>
      <c r="F8" s="412"/>
      <c r="G8" s="164">
        <f>+G11</f>
        <v>3400000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29"/>
    </row>
    <row r="9" spans="1:83">
      <c r="A9" s="15"/>
      <c r="B9" s="148"/>
      <c r="C9" s="15"/>
      <c r="D9" s="17"/>
      <c r="E9" s="17"/>
      <c r="F9" s="17"/>
      <c r="G9" s="15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29"/>
    </row>
    <row r="10" spans="1:83">
      <c r="A10" s="15"/>
      <c r="B10" s="148"/>
      <c r="C10" s="16"/>
      <c r="D10" s="68"/>
      <c r="E10" s="68"/>
      <c r="F10" s="68" t="s">
        <v>35</v>
      </c>
      <c r="G10" s="151">
        <f>+SUM(H30:CC48,H50:CC56,H59:CC75,H77:CC78,H80:CC80,H82:CC83,H88:CC115,H117:CC149,H151:CC165,H167:CC172,H175:CC207)</f>
        <v>3400000</v>
      </c>
      <c r="H10" s="208" t="b">
        <f>G10=G11</f>
        <v>1</v>
      </c>
      <c r="I10" s="17" t="b">
        <f>G10=G28+G85+G174</f>
        <v>1</v>
      </c>
      <c r="J10" s="332"/>
      <c r="K10" s="149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49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49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49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49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49"/>
      <c r="BT10" s="17"/>
      <c r="BU10" s="17"/>
      <c r="BV10" s="17"/>
      <c r="BW10" s="17"/>
      <c r="BX10" s="17"/>
      <c r="BY10" s="17"/>
      <c r="BZ10" s="17"/>
      <c r="CA10" s="17"/>
      <c r="CB10" s="17"/>
      <c r="CC10" s="29"/>
      <c r="CE10" s="330"/>
    </row>
    <row r="11" spans="1:83">
      <c r="A11" s="15"/>
      <c r="B11" s="89"/>
      <c r="C11" s="103" t="s">
        <v>36</v>
      </c>
      <c r="D11" s="104"/>
      <c r="E11" s="104"/>
      <c r="F11" s="105"/>
      <c r="G11" s="207">
        <f t="shared" ref="G11:G19" si="2">+SUM(H11:CC11)</f>
        <v>3400000</v>
      </c>
      <c r="H11" s="203">
        <f>+H21+H12+H24</f>
        <v>0</v>
      </c>
      <c r="I11" s="204">
        <f t="shared" ref="I11:BT11" si="3">+I21+I12+I24</f>
        <v>0</v>
      </c>
      <c r="J11" s="203">
        <f t="shared" si="3"/>
        <v>0</v>
      </c>
      <c r="K11" s="205">
        <f t="shared" si="3"/>
        <v>0</v>
      </c>
      <c r="L11" s="205">
        <f t="shared" si="3"/>
        <v>0</v>
      </c>
      <c r="M11" s="205">
        <f t="shared" si="3"/>
        <v>0</v>
      </c>
      <c r="N11" s="205">
        <f t="shared" si="3"/>
        <v>0</v>
      </c>
      <c r="O11" s="205">
        <f t="shared" si="3"/>
        <v>0</v>
      </c>
      <c r="P11" s="205">
        <f t="shared" si="3"/>
        <v>0</v>
      </c>
      <c r="Q11" s="205">
        <f t="shared" si="3"/>
        <v>0</v>
      </c>
      <c r="R11" s="205">
        <f t="shared" si="3"/>
        <v>0</v>
      </c>
      <c r="S11" s="205">
        <f t="shared" si="3"/>
        <v>0</v>
      </c>
      <c r="T11" s="205">
        <f t="shared" si="3"/>
        <v>0</v>
      </c>
      <c r="U11" s="204">
        <f t="shared" si="3"/>
        <v>116666.68</v>
      </c>
      <c r="V11" s="206">
        <f t="shared" si="3"/>
        <v>0</v>
      </c>
      <c r="W11" s="205">
        <f t="shared" si="3"/>
        <v>0</v>
      </c>
      <c r="X11" s="205">
        <f t="shared" si="3"/>
        <v>0</v>
      </c>
      <c r="Y11" s="205">
        <f t="shared" si="3"/>
        <v>0</v>
      </c>
      <c r="Z11" s="205">
        <f t="shared" si="3"/>
        <v>0</v>
      </c>
      <c r="AA11" s="205">
        <f t="shared" si="3"/>
        <v>0</v>
      </c>
      <c r="AB11" s="205">
        <f t="shared" si="3"/>
        <v>0</v>
      </c>
      <c r="AC11" s="205">
        <f t="shared" si="3"/>
        <v>0</v>
      </c>
      <c r="AD11" s="205">
        <f t="shared" si="3"/>
        <v>0</v>
      </c>
      <c r="AE11" s="205">
        <f t="shared" si="3"/>
        <v>0</v>
      </c>
      <c r="AF11" s="205">
        <f t="shared" si="3"/>
        <v>0</v>
      </c>
      <c r="AG11" s="204">
        <f t="shared" si="3"/>
        <v>476666.68</v>
      </c>
      <c r="AH11" s="206">
        <f t="shared" si="3"/>
        <v>0</v>
      </c>
      <c r="AI11" s="205">
        <f t="shared" si="3"/>
        <v>0</v>
      </c>
      <c r="AJ11" s="205">
        <f t="shared" si="3"/>
        <v>0</v>
      </c>
      <c r="AK11" s="205">
        <f t="shared" si="3"/>
        <v>0</v>
      </c>
      <c r="AL11" s="205">
        <f t="shared" si="3"/>
        <v>0</v>
      </c>
      <c r="AM11" s="205">
        <f t="shared" si="3"/>
        <v>0</v>
      </c>
      <c r="AN11" s="205">
        <f t="shared" si="3"/>
        <v>0</v>
      </c>
      <c r="AO11" s="205">
        <f t="shared" si="3"/>
        <v>0</v>
      </c>
      <c r="AP11" s="205">
        <f t="shared" si="3"/>
        <v>0</v>
      </c>
      <c r="AQ11" s="205">
        <f t="shared" si="3"/>
        <v>0</v>
      </c>
      <c r="AR11" s="205">
        <f t="shared" si="3"/>
        <v>0</v>
      </c>
      <c r="AS11" s="204">
        <f t="shared" si="3"/>
        <v>476666.68</v>
      </c>
      <c r="AT11" s="206">
        <f t="shared" si="3"/>
        <v>0</v>
      </c>
      <c r="AU11" s="205">
        <f t="shared" si="3"/>
        <v>0</v>
      </c>
      <c r="AV11" s="205">
        <f t="shared" si="3"/>
        <v>0</v>
      </c>
      <c r="AW11" s="205">
        <f t="shared" si="3"/>
        <v>0</v>
      </c>
      <c r="AX11" s="205">
        <f t="shared" si="3"/>
        <v>0</v>
      </c>
      <c r="AY11" s="205">
        <f t="shared" si="3"/>
        <v>0</v>
      </c>
      <c r="AZ11" s="205">
        <f t="shared" si="3"/>
        <v>0</v>
      </c>
      <c r="BA11" s="205">
        <f t="shared" si="3"/>
        <v>0</v>
      </c>
      <c r="BB11" s="205">
        <f t="shared" si="3"/>
        <v>0</v>
      </c>
      <c r="BC11" s="205">
        <f t="shared" si="3"/>
        <v>0</v>
      </c>
      <c r="BD11" s="205">
        <f t="shared" si="3"/>
        <v>0</v>
      </c>
      <c r="BE11" s="204">
        <f t="shared" si="3"/>
        <v>676666.68</v>
      </c>
      <c r="BF11" s="206">
        <f t="shared" si="3"/>
        <v>0</v>
      </c>
      <c r="BG11" s="205">
        <f t="shared" si="3"/>
        <v>0</v>
      </c>
      <c r="BH11" s="205">
        <f t="shared" si="3"/>
        <v>0</v>
      </c>
      <c r="BI11" s="205">
        <f t="shared" si="3"/>
        <v>0</v>
      </c>
      <c r="BJ11" s="205">
        <f t="shared" si="3"/>
        <v>0</v>
      </c>
      <c r="BK11" s="205">
        <f t="shared" si="3"/>
        <v>0</v>
      </c>
      <c r="BL11" s="205">
        <f t="shared" si="3"/>
        <v>0</v>
      </c>
      <c r="BM11" s="205">
        <f t="shared" si="3"/>
        <v>0</v>
      </c>
      <c r="BN11" s="205">
        <f t="shared" si="3"/>
        <v>0</v>
      </c>
      <c r="BO11" s="205">
        <f t="shared" si="3"/>
        <v>0</v>
      </c>
      <c r="BP11" s="205">
        <f t="shared" si="3"/>
        <v>0</v>
      </c>
      <c r="BQ11" s="204">
        <f t="shared" si="3"/>
        <v>926666.68</v>
      </c>
      <c r="BR11" s="206">
        <f t="shared" si="3"/>
        <v>0</v>
      </c>
      <c r="BS11" s="205">
        <f t="shared" si="3"/>
        <v>0</v>
      </c>
      <c r="BT11" s="205">
        <f t="shared" si="3"/>
        <v>0</v>
      </c>
      <c r="BU11" s="205">
        <f t="shared" ref="BU11:CC11" si="4">+BU21+BU12+BU24</f>
        <v>0</v>
      </c>
      <c r="BV11" s="205">
        <f t="shared" si="4"/>
        <v>0</v>
      </c>
      <c r="BW11" s="205">
        <f t="shared" si="4"/>
        <v>0</v>
      </c>
      <c r="BX11" s="205">
        <f t="shared" si="4"/>
        <v>0</v>
      </c>
      <c r="BY11" s="205">
        <f t="shared" si="4"/>
        <v>0</v>
      </c>
      <c r="BZ11" s="205">
        <f t="shared" si="4"/>
        <v>0</v>
      </c>
      <c r="CA11" s="205">
        <f t="shared" si="4"/>
        <v>0</v>
      </c>
      <c r="CB11" s="205">
        <f t="shared" si="4"/>
        <v>0</v>
      </c>
      <c r="CC11" s="204">
        <f t="shared" si="4"/>
        <v>726666.6</v>
      </c>
      <c r="CE11" s="330">
        <f>SUM(H11:CC11)-G11</f>
        <v>0</v>
      </c>
    </row>
    <row r="12" spans="1:83">
      <c r="A12" s="15"/>
      <c r="B12" s="90" t="s">
        <v>37</v>
      </c>
      <c r="C12" s="97" t="s">
        <v>38</v>
      </c>
      <c r="D12" s="98"/>
      <c r="E12" s="98"/>
      <c r="F12" s="99"/>
      <c r="G12" s="165">
        <f t="shared" si="2"/>
        <v>500000</v>
      </c>
      <c r="H12" s="125">
        <f>+H28</f>
        <v>0</v>
      </c>
      <c r="I12" s="92">
        <f t="shared" ref="I12:BT12" si="5">+I28</f>
        <v>0</v>
      </c>
      <c r="J12" s="125">
        <f>+J28</f>
        <v>0</v>
      </c>
      <c r="K12" s="91">
        <f t="shared" si="5"/>
        <v>0</v>
      </c>
      <c r="L12" s="91">
        <f t="shared" si="5"/>
        <v>0</v>
      </c>
      <c r="M12" s="91">
        <f t="shared" si="5"/>
        <v>0</v>
      </c>
      <c r="N12" s="91">
        <f t="shared" si="5"/>
        <v>0</v>
      </c>
      <c r="O12" s="91">
        <f t="shared" si="5"/>
        <v>0</v>
      </c>
      <c r="P12" s="91">
        <f t="shared" si="5"/>
        <v>0</v>
      </c>
      <c r="Q12" s="91">
        <f t="shared" si="5"/>
        <v>0</v>
      </c>
      <c r="R12" s="91">
        <f t="shared" si="5"/>
        <v>0</v>
      </c>
      <c r="S12" s="91">
        <f t="shared" si="5"/>
        <v>0</v>
      </c>
      <c r="T12" s="91">
        <f t="shared" si="5"/>
        <v>0</v>
      </c>
      <c r="U12" s="92">
        <f t="shared" si="5"/>
        <v>0</v>
      </c>
      <c r="V12" s="93">
        <f t="shared" si="5"/>
        <v>0</v>
      </c>
      <c r="W12" s="91">
        <f t="shared" si="5"/>
        <v>0</v>
      </c>
      <c r="X12" s="91">
        <f t="shared" si="5"/>
        <v>0</v>
      </c>
      <c r="Y12" s="91">
        <f t="shared" si="5"/>
        <v>0</v>
      </c>
      <c r="Z12" s="91">
        <f t="shared" si="5"/>
        <v>0</v>
      </c>
      <c r="AA12" s="91">
        <f t="shared" si="5"/>
        <v>0</v>
      </c>
      <c r="AB12" s="91">
        <f t="shared" si="5"/>
        <v>0</v>
      </c>
      <c r="AC12" s="91">
        <f t="shared" si="5"/>
        <v>0</v>
      </c>
      <c r="AD12" s="91">
        <f t="shared" si="5"/>
        <v>0</v>
      </c>
      <c r="AE12" s="91">
        <f t="shared" si="5"/>
        <v>0</v>
      </c>
      <c r="AF12" s="91">
        <f t="shared" si="5"/>
        <v>0</v>
      </c>
      <c r="AG12" s="92">
        <f t="shared" si="5"/>
        <v>100000</v>
      </c>
      <c r="AH12" s="93">
        <f t="shared" si="5"/>
        <v>0</v>
      </c>
      <c r="AI12" s="91">
        <f t="shared" si="5"/>
        <v>0</v>
      </c>
      <c r="AJ12" s="91">
        <f t="shared" si="5"/>
        <v>0</v>
      </c>
      <c r="AK12" s="91">
        <f t="shared" si="5"/>
        <v>0</v>
      </c>
      <c r="AL12" s="91">
        <f t="shared" si="5"/>
        <v>0</v>
      </c>
      <c r="AM12" s="91">
        <f t="shared" si="5"/>
        <v>0</v>
      </c>
      <c r="AN12" s="91">
        <f t="shared" si="5"/>
        <v>0</v>
      </c>
      <c r="AO12" s="91">
        <f t="shared" si="5"/>
        <v>0</v>
      </c>
      <c r="AP12" s="91">
        <f t="shared" si="5"/>
        <v>0</v>
      </c>
      <c r="AQ12" s="91">
        <f t="shared" si="5"/>
        <v>0</v>
      </c>
      <c r="AR12" s="91">
        <f t="shared" si="5"/>
        <v>0</v>
      </c>
      <c r="AS12" s="92">
        <f t="shared" si="5"/>
        <v>100000</v>
      </c>
      <c r="AT12" s="93">
        <f t="shared" si="5"/>
        <v>0</v>
      </c>
      <c r="AU12" s="91">
        <f t="shared" si="5"/>
        <v>0</v>
      </c>
      <c r="AV12" s="91">
        <f t="shared" si="5"/>
        <v>0</v>
      </c>
      <c r="AW12" s="91">
        <f t="shared" si="5"/>
        <v>0</v>
      </c>
      <c r="AX12" s="91">
        <f t="shared" si="5"/>
        <v>0</v>
      </c>
      <c r="AY12" s="91">
        <f t="shared" si="5"/>
        <v>0</v>
      </c>
      <c r="AZ12" s="91">
        <f t="shared" si="5"/>
        <v>0</v>
      </c>
      <c r="BA12" s="91">
        <f t="shared" si="5"/>
        <v>0</v>
      </c>
      <c r="BB12" s="91">
        <f t="shared" si="5"/>
        <v>0</v>
      </c>
      <c r="BC12" s="91">
        <f t="shared" si="5"/>
        <v>0</v>
      </c>
      <c r="BD12" s="91">
        <f t="shared" si="5"/>
        <v>0</v>
      </c>
      <c r="BE12" s="92">
        <f t="shared" si="5"/>
        <v>100000</v>
      </c>
      <c r="BF12" s="93">
        <f t="shared" si="5"/>
        <v>0</v>
      </c>
      <c r="BG12" s="91">
        <f t="shared" si="5"/>
        <v>0</v>
      </c>
      <c r="BH12" s="91">
        <f t="shared" si="5"/>
        <v>0</v>
      </c>
      <c r="BI12" s="91">
        <f t="shared" si="5"/>
        <v>0</v>
      </c>
      <c r="BJ12" s="91">
        <f t="shared" si="5"/>
        <v>0</v>
      </c>
      <c r="BK12" s="91">
        <f t="shared" si="5"/>
        <v>0</v>
      </c>
      <c r="BL12" s="91">
        <f t="shared" si="5"/>
        <v>0</v>
      </c>
      <c r="BM12" s="91">
        <f t="shared" si="5"/>
        <v>0</v>
      </c>
      <c r="BN12" s="91">
        <f t="shared" si="5"/>
        <v>0</v>
      </c>
      <c r="BO12" s="91">
        <f t="shared" si="5"/>
        <v>0</v>
      </c>
      <c r="BP12" s="91">
        <f t="shared" si="5"/>
        <v>0</v>
      </c>
      <c r="BQ12" s="92">
        <f t="shared" si="5"/>
        <v>100000</v>
      </c>
      <c r="BR12" s="93">
        <f t="shared" si="5"/>
        <v>0</v>
      </c>
      <c r="BS12" s="91">
        <f t="shared" si="5"/>
        <v>0</v>
      </c>
      <c r="BT12" s="91">
        <f t="shared" si="5"/>
        <v>0</v>
      </c>
      <c r="BU12" s="91">
        <f t="shared" ref="BU12:CC12" si="6">+BU28</f>
        <v>0</v>
      </c>
      <c r="BV12" s="91">
        <f t="shared" si="6"/>
        <v>0</v>
      </c>
      <c r="BW12" s="91">
        <f t="shared" si="6"/>
        <v>0</v>
      </c>
      <c r="BX12" s="91">
        <f t="shared" si="6"/>
        <v>0</v>
      </c>
      <c r="BY12" s="91">
        <f t="shared" si="6"/>
        <v>0</v>
      </c>
      <c r="BZ12" s="91">
        <f t="shared" si="6"/>
        <v>0</v>
      </c>
      <c r="CA12" s="91">
        <f t="shared" si="6"/>
        <v>0</v>
      </c>
      <c r="CB12" s="91">
        <f t="shared" si="6"/>
        <v>0</v>
      </c>
      <c r="CC12" s="92">
        <f t="shared" si="6"/>
        <v>100000</v>
      </c>
      <c r="CD12" s="325" t="b">
        <f>G12=G28</f>
        <v>1</v>
      </c>
    </row>
    <row r="13" spans="1:83">
      <c r="A13" s="15"/>
      <c r="B13" s="57"/>
      <c r="C13" s="100" t="s">
        <v>39</v>
      </c>
      <c r="D13" s="101"/>
      <c r="E13" s="101"/>
      <c r="F13" s="102"/>
      <c r="G13" s="122">
        <f t="shared" si="2"/>
        <v>0</v>
      </c>
      <c r="H13" s="120">
        <f>+H12-SUM(H14:H15)</f>
        <v>0</v>
      </c>
      <c r="I13" s="13">
        <f t="shared" ref="I13:BT13" si="7">+I12-SUM(I14:I15)</f>
        <v>0</v>
      </c>
      <c r="J13" s="120">
        <f>+J12-SUM(J14:J15)</f>
        <v>0</v>
      </c>
      <c r="K13" s="12">
        <f t="shared" si="7"/>
        <v>0</v>
      </c>
      <c r="L13" s="12">
        <f t="shared" si="7"/>
        <v>0</v>
      </c>
      <c r="M13" s="12">
        <f t="shared" si="7"/>
        <v>0</v>
      </c>
      <c r="N13" s="12">
        <f t="shared" si="7"/>
        <v>0</v>
      </c>
      <c r="O13" s="12">
        <f t="shared" si="7"/>
        <v>0</v>
      </c>
      <c r="P13" s="12">
        <f t="shared" si="7"/>
        <v>0</v>
      </c>
      <c r="Q13" s="12">
        <f t="shared" si="7"/>
        <v>0</v>
      </c>
      <c r="R13" s="12">
        <f t="shared" si="7"/>
        <v>0</v>
      </c>
      <c r="S13" s="12">
        <f t="shared" si="7"/>
        <v>0</v>
      </c>
      <c r="T13" s="12">
        <f t="shared" si="7"/>
        <v>0</v>
      </c>
      <c r="U13" s="13">
        <f t="shared" si="7"/>
        <v>0</v>
      </c>
      <c r="V13" s="14">
        <f t="shared" si="7"/>
        <v>0</v>
      </c>
      <c r="W13" s="12">
        <f t="shared" si="7"/>
        <v>0</v>
      </c>
      <c r="X13" s="12">
        <f t="shared" si="7"/>
        <v>0</v>
      </c>
      <c r="Y13" s="12">
        <f t="shared" si="7"/>
        <v>0</v>
      </c>
      <c r="Z13" s="12">
        <f t="shared" si="7"/>
        <v>0</v>
      </c>
      <c r="AA13" s="12">
        <f t="shared" si="7"/>
        <v>0</v>
      </c>
      <c r="AB13" s="12">
        <f t="shared" si="7"/>
        <v>0</v>
      </c>
      <c r="AC13" s="12">
        <f t="shared" si="7"/>
        <v>0</v>
      </c>
      <c r="AD13" s="12">
        <f t="shared" si="7"/>
        <v>0</v>
      </c>
      <c r="AE13" s="12">
        <f t="shared" si="7"/>
        <v>0</v>
      </c>
      <c r="AF13" s="12">
        <f t="shared" si="7"/>
        <v>0</v>
      </c>
      <c r="AG13" s="13">
        <f t="shared" si="7"/>
        <v>0</v>
      </c>
      <c r="AH13" s="14">
        <f t="shared" si="7"/>
        <v>0</v>
      </c>
      <c r="AI13" s="12">
        <f t="shared" si="7"/>
        <v>0</v>
      </c>
      <c r="AJ13" s="12">
        <f t="shared" si="7"/>
        <v>0</v>
      </c>
      <c r="AK13" s="12">
        <f t="shared" si="7"/>
        <v>0</v>
      </c>
      <c r="AL13" s="12">
        <f t="shared" si="7"/>
        <v>0</v>
      </c>
      <c r="AM13" s="12">
        <f t="shared" si="7"/>
        <v>0</v>
      </c>
      <c r="AN13" s="12">
        <f t="shared" si="7"/>
        <v>0</v>
      </c>
      <c r="AO13" s="12">
        <f t="shared" si="7"/>
        <v>0</v>
      </c>
      <c r="AP13" s="12">
        <f t="shared" si="7"/>
        <v>0</v>
      </c>
      <c r="AQ13" s="12">
        <f t="shared" si="7"/>
        <v>0</v>
      </c>
      <c r="AR13" s="12">
        <f t="shared" si="7"/>
        <v>0</v>
      </c>
      <c r="AS13" s="13">
        <f t="shared" si="7"/>
        <v>0</v>
      </c>
      <c r="AT13" s="14">
        <f t="shared" si="7"/>
        <v>0</v>
      </c>
      <c r="AU13" s="12">
        <f t="shared" si="7"/>
        <v>0</v>
      </c>
      <c r="AV13" s="12">
        <f t="shared" si="7"/>
        <v>0</v>
      </c>
      <c r="AW13" s="12">
        <f t="shared" si="7"/>
        <v>0</v>
      </c>
      <c r="AX13" s="12">
        <f t="shared" si="7"/>
        <v>0</v>
      </c>
      <c r="AY13" s="12">
        <f t="shared" si="7"/>
        <v>0</v>
      </c>
      <c r="AZ13" s="12">
        <f t="shared" si="7"/>
        <v>0</v>
      </c>
      <c r="BA13" s="12">
        <f t="shared" si="7"/>
        <v>0</v>
      </c>
      <c r="BB13" s="12">
        <f t="shared" si="7"/>
        <v>0</v>
      </c>
      <c r="BC13" s="12">
        <f t="shared" si="7"/>
        <v>0</v>
      </c>
      <c r="BD13" s="12">
        <f t="shared" si="7"/>
        <v>0</v>
      </c>
      <c r="BE13" s="13">
        <f t="shared" si="7"/>
        <v>0</v>
      </c>
      <c r="BF13" s="14">
        <f t="shared" si="7"/>
        <v>0</v>
      </c>
      <c r="BG13" s="12">
        <f t="shared" si="7"/>
        <v>0</v>
      </c>
      <c r="BH13" s="12">
        <f t="shared" si="7"/>
        <v>0</v>
      </c>
      <c r="BI13" s="12">
        <f t="shared" si="7"/>
        <v>0</v>
      </c>
      <c r="BJ13" s="12">
        <f t="shared" si="7"/>
        <v>0</v>
      </c>
      <c r="BK13" s="12">
        <f t="shared" si="7"/>
        <v>0</v>
      </c>
      <c r="BL13" s="12">
        <f t="shared" si="7"/>
        <v>0</v>
      </c>
      <c r="BM13" s="12">
        <f t="shared" si="7"/>
        <v>0</v>
      </c>
      <c r="BN13" s="12">
        <f t="shared" si="7"/>
        <v>0</v>
      </c>
      <c r="BO13" s="12">
        <f t="shared" si="7"/>
        <v>0</v>
      </c>
      <c r="BP13" s="12">
        <f t="shared" si="7"/>
        <v>0</v>
      </c>
      <c r="BQ13" s="13">
        <f t="shared" si="7"/>
        <v>0</v>
      </c>
      <c r="BR13" s="14">
        <f t="shared" si="7"/>
        <v>0</v>
      </c>
      <c r="BS13" s="12">
        <f t="shared" si="7"/>
        <v>0</v>
      </c>
      <c r="BT13" s="12">
        <f t="shared" si="7"/>
        <v>0</v>
      </c>
      <c r="BU13" s="12">
        <f t="shared" ref="BU13:CC13" si="8">+BU12-SUM(BU14:BU15)</f>
        <v>0</v>
      </c>
      <c r="BV13" s="12">
        <f t="shared" si="8"/>
        <v>0</v>
      </c>
      <c r="BW13" s="12">
        <f t="shared" si="8"/>
        <v>0</v>
      </c>
      <c r="BX13" s="12">
        <f t="shared" si="8"/>
        <v>0</v>
      </c>
      <c r="BY13" s="12">
        <f t="shared" si="8"/>
        <v>0</v>
      </c>
      <c r="BZ13" s="12">
        <f t="shared" si="8"/>
        <v>0</v>
      </c>
      <c r="CA13" s="12">
        <f t="shared" si="8"/>
        <v>0</v>
      </c>
      <c r="CB13" s="12">
        <f t="shared" si="8"/>
        <v>0</v>
      </c>
      <c r="CC13" s="13">
        <f t="shared" si="8"/>
        <v>0</v>
      </c>
    </row>
    <row r="14" spans="1:83">
      <c r="A14" s="15"/>
      <c r="B14" s="57"/>
      <c r="C14" s="100" t="s">
        <v>40</v>
      </c>
      <c r="D14" s="101"/>
      <c r="E14" s="101"/>
      <c r="F14" s="102"/>
      <c r="G14" s="152">
        <f t="shared" si="2"/>
        <v>500000</v>
      </c>
      <c r="H14" s="129">
        <f>H81</f>
        <v>0</v>
      </c>
      <c r="I14" s="18">
        <f t="shared" ref="I14:BT14" si="9">I81</f>
        <v>0</v>
      </c>
      <c r="J14" s="129">
        <f t="shared" si="9"/>
        <v>0</v>
      </c>
      <c r="K14" s="12">
        <f t="shared" si="9"/>
        <v>0</v>
      </c>
      <c r="L14" s="12">
        <f t="shared" si="9"/>
        <v>0</v>
      </c>
      <c r="M14" s="12">
        <f t="shared" si="9"/>
        <v>0</v>
      </c>
      <c r="N14" s="12">
        <f t="shared" si="9"/>
        <v>0</v>
      </c>
      <c r="O14" s="12">
        <f t="shared" si="9"/>
        <v>0</v>
      </c>
      <c r="P14" s="12">
        <f t="shared" si="9"/>
        <v>0</v>
      </c>
      <c r="Q14" s="12">
        <f t="shared" si="9"/>
        <v>0</v>
      </c>
      <c r="R14" s="12">
        <f t="shared" si="9"/>
        <v>0</v>
      </c>
      <c r="S14" s="12">
        <f t="shared" si="9"/>
        <v>0</v>
      </c>
      <c r="T14" s="12">
        <f t="shared" si="9"/>
        <v>0</v>
      </c>
      <c r="U14" s="18">
        <f t="shared" si="9"/>
        <v>0</v>
      </c>
      <c r="V14" s="119">
        <f t="shared" si="9"/>
        <v>0</v>
      </c>
      <c r="W14" s="12">
        <f t="shared" si="9"/>
        <v>0</v>
      </c>
      <c r="X14" s="12">
        <f t="shared" si="9"/>
        <v>0</v>
      </c>
      <c r="Y14" s="12">
        <f t="shared" si="9"/>
        <v>0</v>
      </c>
      <c r="Z14" s="12">
        <f t="shared" si="9"/>
        <v>0</v>
      </c>
      <c r="AA14" s="12">
        <f t="shared" si="9"/>
        <v>0</v>
      </c>
      <c r="AB14" s="12">
        <f t="shared" si="9"/>
        <v>0</v>
      </c>
      <c r="AC14" s="12">
        <f t="shared" si="9"/>
        <v>0</v>
      </c>
      <c r="AD14" s="12">
        <f t="shared" si="9"/>
        <v>0</v>
      </c>
      <c r="AE14" s="12">
        <f t="shared" si="9"/>
        <v>0</v>
      </c>
      <c r="AF14" s="12">
        <f t="shared" si="9"/>
        <v>0</v>
      </c>
      <c r="AG14" s="18">
        <f t="shared" si="9"/>
        <v>100000</v>
      </c>
      <c r="AH14" s="119">
        <f t="shared" si="9"/>
        <v>0</v>
      </c>
      <c r="AI14" s="12">
        <f t="shared" si="9"/>
        <v>0</v>
      </c>
      <c r="AJ14" s="12">
        <f t="shared" si="9"/>
        <v>0</v>
      </c>
      <c r="AK14" s="12">
        <f t="shared" si="9"/>
        <v>0</v>
      </c>
      <c r="AL14" s="12">
        <f t="shared" si="9"/>
        <v>0</v>
      </c>
      <c r="AM14" s="12">
        <f t="shared" si="9"/>
        <v>0</v>
      </c>
      <c r="AN14" s="12">
        <f t="shared" si="9"/>
        <v>0</v>
      </c>
      <c r="AO14" s="12">
        <f t="shared" si="9"/>
        <v>0</v>
      </c>
      <c r="AP14" s="12">
        <f t="shared" si="9"/>
        <v>0</v>
      </c>
      <c r="AQ14" s="12">
        <f t="shared" si="9"/>
        <v>0</v>
      </c>
      <c r="AR14" s="12">
        <f t="shared" si="9"/>
        <v>0</v>
      </c>
      <c r="AS14" s="18">
        <f t="shared" si="9"/>
        <v>100000</v>
      </c>
      <c r="AT14" s="119">
        <f t="shared" si="9"/>
        <v>0</v>
      </c>
      <c r="AU14" s="12">
        <f t="shared" si="9"/>
        <v>0</v>
      </c>
      <c r="AV14" s="12">
        <f t="shared" si="9"/>
        <v>0</v>
      </c>
      <c r="AW14" s="12">
        <f t="shared" si="9"/>
        <v>0</v>
      </c>
      <c r="AX14" s="12">
        <f t="shared" si="9"/>
        <v>0</v>
      </c>
      <c r="AY14" s="12">
        <f t="shared" si="9"/>
        <v>0</v>
      </c>
      <c r="AZ14" s="12">
        <f t="shared" si="9"/>
        <v>0</v>
      </c>
      <c r="BA14" s="12">
        <f t="shared" si="9"/>
        <v>0</v>
      </c>
      <c r="BB14" s="12">
        <f t="shared" si="9"/>
        <v>0</v>
      </c>
      <c r="BC14" s="12">
        <f t="shared" si="9"/>
        <v>0</v>
      </c>
      <c r="BD14" s="12">
        <f t="shared" si="9"/>
        <v>0</v>
      </c>
      <c r="BE14" s="18">
        <f t="shared" si="9"/>
        <v>100000</v>
      </c>
      <c r="BF14" s="119">
        <f t="shared" si="9"/>
        <v>0</v>
      </c>
      <c r="BG14" s="12">
        <f t="shared" si="9"/>
        <v>0</v>
      </c>
      <c r="BH14" s="12">
        <f t="shared" si="9"/>
        <v>0</v>
      </c>
      <c r="BI14" s="12">
        <f t="shared" si="9"/>
        <v>0</v>
      </c>
      <c r="BJ14" s="12">
        <f t="shared" si="9"/>
        <v>0</v>
      </c>
      <c r="BK14" s="12">
        <f t="shared" si="9"/>
        <v>0</v>
      </c>
      <c r="BL14" s="12">
        <f t="shared" si="9"/>
        <v>0</v>
      </c>
      <c r="BM14" s="12">
        <f t="shared" si="9"/>
        <v>0</v>
      </c>
      <c r="BN14" s="12">
        <f t="shared" si="9"/>
        <v>0</v>
      </c>
      <c r="BO14" s="12">
        <f t="shared" si="9"/>
        <v>0</v>
      </c>
      <c r="BP14" s="12">
        <f t="shared" si="9"/>
        <v>0</v>
      </c>
      <c r="BQ14" s="18">
        <f t="shared" si="9"/>
        <v>100000</v>
      </c>
      <c r="BR14" s="119">
        <f t="shared" si="9"/>
        <v>0</v>
      </c>
      <c r="BS14" s="12">
        <f t="shared" si="9"/>
        <v>0</v>
      </c>
      <c r="BT14" s="12">
        <f t="shared" si="9"/>
        <v>0</v>
      </c>
      <c r="BU14" s="12">
        <f t="shared" ref="BU14:CC14" si="10">BU81</f>
        <v>0</v>
      </c>
      <c r="BV14" s="12">
        <f t="shared" si="10"/>
        <v>0</v>
      </c>
      <c r="BW14" s="12">
        <f t="shared" si="10"/>
        <v>0</v>
      </c>
      <c r="BX14" s="12">
        <f t="shared" si="10"/>
        <v>0</v>
      </c>
      <c r="BY14" s="12">
        <f t="shared" si="10"/>
        <v>0</v>
      </c>
      <c r="BZ14" s="12">
        <f t="shared" si="10"/>
        <v>0</v>
      </c>
      <c r="CA14" s="12">
        <f t="shared" si="10"/>
        <v>0</v>
      </c>
      <c r="CB14" s="12">
        <f t="shared" si="10"/>
        <v>0</v>
      </c>
      <c r="CC14" s="18">
        <f t="shared" si="10"/>
        <v>100000</v>
      </c>
    </row>
    <row r="15" spans="1:83">
      <c r="A15" s="15"/>
      <c r="B15" s="57"/>
      <c r="C15" s="100" t="s">
        <v>41</v>
      </c>
      <c r="D15" s="101"/>
      <c r="E15" s="101"/>
      <c r="F15" s="102"/>
      <c r="G15" s="166">
        <f t="shared" si="2"/>
        <v>0</v>
      </c>
      <c r="H15" s="126">
        <f t="shared" ref="H15:BS15" si="11">+SUM(H16:H19)</f>
        <v>0</v>
      </c>
      <c r="I15" s="87">
        <f t="shared" si="11"/>
        <v>0</v>
      </c>
      <c r="J15" s="126">
        <f>+SUM(J16:J19)</f>
        <v>0</v>
      </c>
      <c r="K15" s="86">
        <f t="shared" si="11"/>
        <v>0</v>
      </c>
      <c r="L15" s="86">
        <f t="shared" si="11"/>
        <v>0</v>
      </c>
      <c r="M15" s="86">
        <f t="shared" si="11"/>
        <v>0</v>
      </c>
      <c r="N15" s="86">
        <f t="shared" si="11"/>
        <v>0</v>
      </c>
      <c r="O15" s="86">
        <f t="shared" si="11"/>
        <v>0</v>
      </c>
      <c r="P15" s="86">
        <f t="shared" si="11"/>
        <v>0</v>
      </c>
      <c r="Q15" s="86">
        <f t="shared" si="11"/>
        <v>0</v>
      </c>
      <c r="R15" s="86">
        <f t="shared" si="11"/>
        <v>0</v>
      </c>
      <c r="S15" s="86">
        <f t="shared" si="11"/>
        <v>0</v>
      </c>
      <c r="T15" s="86">
        <f t="shared" si="11"/>
        <v>0</v>
      </c>
      <c r="U15" s="87">
        <f t="shared" si="11"/>
        <v>0</v>
      </c>
      <c r="V15" s="88">
        <f t="shared" si="11"/>
        <v>0</v>
      </c>
      <c r="W15" s="86">
        <f t="shared" si="11"/>
        <v>0</v>
      </c>
      <c r="X15" s="86">
        <f t="shared" si="11"/>
        <v>0</v>
      </c>
      <c r="Y15" s="86">
        <f t="shared" si="11"/>
        <v>0</v>
      </c>
      <c r="Z15" s="86">
        <f t="shared" si="11"/>
        <v>0</v>
      </c>
      <c r="AA15" s="86">
        <f t="shared" si="11"/>
        <v>0</v>
      </c>
      <c r="AB15" s="86">
        <f t="shared" si="11"/>
        <v>0</v>
      </c>
      <c r="AC15" s="86">
        <f t="shared" si="11"/>
        <v>0</v>
      </c>
      <c r="AD15" s="86">
        <f t="shared" si="11"/>
        <v>0</v>
      </c>
      <c r="AE15" s="86">
        <f t="shared" si="11"/>
        <v>0</v>
      </c>
      <c r="AF15" s="86">
        <f t="shared" si="11"/>
        <v>0</v>
      </c>
      <c r="AG15" s="87">
        <f t="shared" si="11"/>
        <v>0</v>
      </c>
      <c r="AH15" s="88">
        <f t="shared" si="11"/>
        <v>0</v>
      </c>
      <c r="AI15" s="86">
        <f t="shared" si="11"/>
        <v>0</v>
      </c>
      <c r="AJ15" s="86">
        <f t="shared" si="11"/>
        <v>0</v>
      </c>
      <c r="AK15" s="86">
        <f t="shared" si="11"/>
        <v>0</v>
      </c>
      <c r="AL15" s="86">
        <f t="shared" si="11"/>
        <v>0</v>
      </c>
      <c r="AM15" s="86">
        <f t="shared" si="11"/>
        <v>0</v>
      </c>
      <c r="AN15" s="86">
        <f t="shared" si="11"/>
        <v>0</v>
      </c>
      <c r="AO15" s="86">
        <f t="shared" si="11"/>
        <v>0</v>
      </c>
      <c r="AP15" s="86">
        <f t="shared" si="11"/>
        <v>0</v>
      </c>
      <c r="AQ15" s="86">
        <f t="shared" si="11"/>
        <v>0</v>
      </c>
      <c r="AR15" s="86">
        <f t="shared" si="11"/>
        <v>0</v>
      </c>
      <c r="AS15" s="87">
        <f t="shared" si="11"/>
        <v>0</v>
      </c>
      <c r="AT15" s="88">
        <f t="shared" si="11"/>
        <v>0</v>
      </c>
      <c r="AU15" s="86">
        <f t="shared" si="11"/>
        <v>0</v>
      </c>
      <c r="AV15" s="86">
        <f t="shared" si="11"/>
        <v>0</v>
      </c>
      <c r="AW15" s="86">
        <f t="shared" si="11"/>
        <v>0</v>
      </c>
      <c r="AX15" s="86">
        <f t="shared" si="11"/>
        <v>0</v>
      </c>
      <c r="AY15" s="86">
        <f t="shared" si="11"/>
        <v>0</v>
      </c>
      <c r="AZ15" s="86">
        <f t="shared" si="11"/>
        <v>0</v>
      </c>
      <c r="BA15" s="86">
        <f t="shared" si="11"/>
        <v>0</v>
      </c>
      <c r="BB15" s="86">
        <f t="shared" si="11"/>
        <v>0</v>
      </c>
      <c r="BC15" s="86">
        <f t="shared" si="11"/>
        <v>0</v>
      </c>
      <c r="BD15" s="86">
        <f t="shared" si="11"/>
        <v>0</v>
      </c>
      <c r="BE15" s="87">
        <f t="shared" si="11"/>
        <v>0</v>
      </c>
      <c r="BF15" s="88">
        <f t="shared" si="11"/>
        <v>0</v>
      </c>
      <c r="BG15" s="86">
        <f t="shared" si="11"/>
        <v>0</v>
      </c>
      <c r="BH15" s="86">
        <f t="shared" si="11"/>
        <v>0</v>
      </c>
      <c r="BI15" s="86">
        <f t="shared" si="11"/>
        <v>0</v>
      </c>
      <c r="BJ15" s="86">
        <f t="shared" si="11"/>
        <v>0</v>
      </c>
      <c r="BK15" s="86">
        <f t="shared" si="11"/>
        <v>0</v>
      </c>
      <c r="BL15" s="86">
        <f t="shared" si="11"/>
        <v>0</v>
      </c>
      <c r="BM15" s="86">
        <f t="shared" si="11"/>
        <v>0</v>
      </c>
      <c r="BN15" s="86">
        <f t="shared" si="11"/>
        <v>0</v>
      </c>
      <c r="BO15" s="86">
        <f t="shared" si="11"/>
        <v>0</v>
      </c>
      <c r="BP15" s="86">
        <f t="shared" si="11"/>
        <v>0</v>
      </c>
      <c r="BQ15" s="87">
        <f t="shared" si="11"/>
        <v>0</v>
      </c>
      <c r="BR15" s="88">
        <f t="shared" si="11"/>
        <v>0</v>
      </c>
      <c r="BS15" s="86">
        <f t="shared" si="11"/>
        <v>0</v>
      </c>
      <c r="BT15" s="86">
        <f t="shared" ref="BT15:CC15" si="12">+SUM(BT16:BT19)</f>
        <v>0</v>
      </c>
      <c r="BU15" s="86">
        <f t="shared" si="12"/>
        <v>0</v>
      </c>
      <c r="BV15" s="86">
        <f t="shared" si="12"/>
        <v>0</v>
      </c>
      <c r="BW15" s="86">
        <f t="shared" si="12"/>
        <v>0</v>
      </c>
      <c r="BX15" s="86">
        <f t="shared" si="12"/>
        <v>0</v>
      </c>
      <c r="BY15" s="86">
        <f t="shared" si="12"/>
        <v>0</v>
      </c>
      <c r="BZ15" s="86">
        <f t="shared" si="12"/>
        <v>0</v>
      </c>
      <c r="CA15" s="86">
        <f t="shared" si="12"/>
        <v>0</v>
      </c>
      <c r="CB15" s="86">
        <f t="shared" si="12"/>
        <v>0</v>
      </c>
      <c r="CC15" s="87">
        <f t="shared" si="12"/>
        <v>0</v>
      </c>
    </row>
    <row r="16" spans="1:83">
      <c r="A16" s="15"/>
      <c r="B16" s="57"/>
      <c r="C16" s="67" t="s">
        <v>8</v>
      </c>
      <c r="D16" s="72" t="s">
        <v>53</v>
      </c>
      <c r="E16" s="69">
        <v>72</v>
      </c>
      <c r="F16" s="218"/>
      <c r="G16" s="122">
        <f t="shared" si="2"/>
        <v>0</v>
      </c>
      <c r="H16" s="120"/>
      <c r="I16" s="13"/>
      <c r="J16" s="299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1"/>
      <c r="V16" s="302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1"/>
      <c r="AH16" s="302"/>
      <c r="AI16" s="300"/>
      <c r="AJ16" s="300"/>
      <c r="AK16" s="300"/>
      <c r="AL16" s="300"/>
      <c r="AM16" s="300"/>
      <c r="AN16" s="300"/>
      <c r="AO16" s="300"/>
      <c r="AP16" s="300"/>
      <c r="AQ16" s="300"/>
      <c r="AR16" s="300"/>
      <c r="AS16" s="301"/>
      <c r="AT16" s="302"/>
      <c r="AU16" s="300"/>
      <c r="AV16" s="300"/>
      <c r="AW16" s="300"/>
      <c r="AX16" s="300"/>
      <c r="AY16" s="300"/>
      <c r="AZ16" s="300"/>
      <c r="BA16" s="300"/>
      <c r="BB16" s="300"/>
      <c r="BC16" s="300"/>
      <c r="BD16" s="300"/>
      <c r="BE16" s="301"/>
      <c r="BF16" s="302"/>
      <c r="BG16" s="300"/>
      <c r="BH16" s="300"/>
      <c r="BI16" s="300"/>
      <c r="BJ16" s="300"/>
      <c r="BK16" s="300"/>
      <c r="BL16" s="300"/>
      <c r="BM16" s="300"/>
      <c r="BN16" s="300"/>
      <c r="BO16" s="300"/>
      <c r="BP16" s="300"/>
      <c r="BQ16" s="301"/>
      <c r="BR16" s="302"/>
      <c r="BS16" s="300"/>
      <c r="BT16" s="300"/>
      <c r="BU16" s="300"/>
      <c r="BV16" s="300"/>
      <c r="BW16" s="300"/>
      <c r="BX16" s="300"/>
      <c r="BY16" s="300"/>
      <c r="BZ16" s="300"/>
      <c r="CA16" s="300"/>
      <c r="CB16" s="300"/>
      <c r="CC16" s="301"/>
      <c r="CE16" s="115"/>
    </row>
    <row r="17" spans="1:83">
      <c r="A17" s="15"/>
      <c r="B17" s="57"/>
      <c r="C17" s="67" t="s">
        <v>9</v>
      </c>
      <c r="D17" s="72" t="s">
        <v>53</v>
      </c>
      <c r="E17" s="69">
        <v>72</v>
      </c>
      <c r="F17" s="218"/>
      <c r="G17" s="122">
        <f t="shared" si="2"/>
        <v>0</v>
      </c>
      <c r="H17" s="120"/>
      <c r="I17" s="13"/>
      <c r="J17" s="299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1"/>
      <c r="V17" s="302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1"/>
      <c r="AH17" s="302"/>
      <c r="AI17" s="300"/>
      <c r="AJ17" s="300"/>
      <c r="AK17" s="300"/>
      <c r="AL17" s="300"/>
      <c r="AM17" s="300"/>
      <c r="AN17" s="300"/>
      <c r="AO17" s="300"/>
      <c r="AP17" s="300"/>
      <c r="AQ17" s="300"/>
      <c r="AR17" s="300"/>
      <c r="AS17" s="301"/>
      <c r="AT17" s="302"/>
      <c r="AU17" s="300"/>
      <c r="AV17" s="300"/>
      <c r="AW17" s="300"/>
      <c r="AX17" s="300"/>
      <c r="AY17" s="300"/>
      <c r="AZ17" s="300"/>
      <c r="BA17" s="300"/>
      <c r="BB17" s="300"/>
      <c r="BC17" s="300"/>
      <c r="BD17" s="300"/>
      <c r="BE17" s="301"/>
      <c r="BF17" s="302"/>
      <c r="BG17" s="300"/>
      <c r="BH17" s="300"/>
      <c r="BI17" s="300"/>
      <c r="BJ17" s="300"/>
      <c r="BK17" s="300"/>
      <c r="BL17" s="300"/>
      <c r="BM17" s="300"/>
      <c r="BN17" s="300"/>
      <c r="BO17" s="300"/>
      <c r="BP17" s="300"/>
      <c r="BQ17" s="301"/>
      <c r="BR17" s="302"/>
      <c r="BS17" s="300"/>
      <c r="BT17" s="300"/>
      <c r="BU17" s="300"/>
      <c r="BV17" s="300"/>
      <c r="BW17" s="300"/>
      <c r="BX17" s="300"/>
      <c r="BY17" s="300"/>
      <c r="BZ17" s="300"/>
      <c r="CA17" s="300"/>
      <c r="CB17" s="300"/>
      <c r="CC17" s="301"/>
      <c r="CE17" s="115"/>
    </row>
    <row r="18" spans="1:83">
      <c r="A18" s="15"/>
      <c r="B18" s="57"/>
      <c r="C18" s="67" t="s">
        <v>10</v>
      </c>
      <c r="D18" s="72" t="s">
        <v>53</v>
      </c>
      <c r="E18" s="69">
        <v>72</v>
      </c>
      <c r="F18" s="218"/>
      <c r="G18" s="122">
        <f t="shared" si="2"/>
        <v>0</v>
      </c>
      <c r="H18" s="120"/>
      <c r="I18" s="13"/>
      <c r="J18" s="299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1"/>
      <c r="V18" s="302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1"/>
      <c r="AH18" s="302"/>
      <c r="AI18" s="300"/>
      <c r="AJ18" s="300"/>
      <c r="AK18" s="300"/>
      <c r="AL18" s="300"/>
      <c r="AM18" s="300"/>
      <c r="AN18" s="300"/>
      <c r="AO18" s="300"/>
      <c r="AP18" s="300"/>
      <c r="AQ18" s="300"/>
      <c r="AR18" s="300"/>
      <c r="AS18" s="301"/>
      <c r="AT18" s="302"/>
      <c r="AU18" s="300"/>
      <c r="AV18" s="300"/>
      <c r="AW18" s="300"/>
      <c r="AX18" s="300"/>
      <c r="AY18" s="300"/>
      <c r="AZ18" s="300"/>
      <c r="BA18" s="300"/>
      <c r="BB18" s="300"/>
      <c r="BC18" s="300"/>
      <c r="BD18" s="300"/>
      <c r="BE18" s="301"/>
      <c r="BF18" s="302"/>
      <c r="BG18" s="300"/>
      <c r="BH18" s="300"/>
      <c r="BI18" s="300"/>
      <c r="BJ18" s="300"/>
      <c r="BK18" s="300"/>
      <c r="BL18" s="300"/>
      <c r="BM18" s="300"/>
      <c r="BN18" s="300"/>
      <c r="BO18" s="300"/>
      <c r="BP18" s="300"/>
      <c r="BQ18" s="301"/>
      <c r="BR18" s="302"/>
      <c r="BS18" s="300"/>
      <c r="BT18" s="300"/>
      <c r="BU18" s="300"/>
      <c r="BV18" s="300"/>
      <c r="BW18" s="300"/>
      <c r="BX18" s="300"/>
      <c r="BY18" s="300"/>
      <c r="BZ18" s="300"/>
      <c r="CA18" s="300"/>
      <c r="CB18" s="300"/>
      <c r="CC18" s="301"/>
      <c r="CE18" s="115"/>
    </row>
    <row r="19" spans="1:83">
      <c r="A19" s="15"/>
      <c r="B19" s="57"/>
      <c r="C19" s="67" t="s">
        <v>11</v>
      </c>
      <c r="D19" s="72" t="s">
        <v>53</v>
      </c>
      <c r="E19" s="69">
        <v>72</v>
      </c>
      <c r="F19" s="218"/>
      <c r="G19" s="122">
        <f t="shared" si="2"/>
        <v>0</v>
      </c>
      <c r="H19" s="120"/>
      <c r="I19" s="13"/>
      <c r="J19" s="299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1"/>
      <c r="V19" s="302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1"/>
      <c r="AH19" s="302"/>
      <c r="AI19" s="300"/>
      <c r="AJ19" s="300"/>
      <c r="AK19" s="300"/>
      <c r="AL19" s="300"/>
      <c r="AM19" s="300"/>
      <c r="AN19" s="300"/>
      <c r="AO19" s="300"/>
      <c r="AP19" s="300"/>
      <c r="AQ19" s="300"/>
      <c r="AR19" s="300"/>
      <c r="AS19" s="301"/>
      <c r="AT19" s="302"/>
      <c r="AU19" s="300"/>
      <c r="AV19" s="300"/>
      <c r="AW19" s="300"/>
      <c r="AX19" s="300"/>
      <c r="AY19" s="300"/>
      <c r="AZ19" s="300"/>
      <c r="BA19" s="300"/>
      <c r="BB19" s="300"/>
      <c r="BC19" s="300"/>
      <c r="BD19" s="300"/>
      <c r="BE19" s="301"/>
      <c r="BF19" s="302"/>
      <c r="BG19" s="300"/>
      <c r="BH19" s="300"/>
      <c r="BI19" s="300"/>
      <c r="BJ19" s="300"/>
      <c r="BK19" s="300"/>
      <c r="BL19" s="300"/>
      <c r="BM19" s="300"/>
      <c r="BN19" s="300"/>
      <c r="BO19" s="300"/>
      <c r="BP19" s="300"/>
      <c r="BQ19" s="301"/>
      <c r="BR19" s="302"/>
      <c r="BS19" s="300"/>
      <c r="BT19" s="300"/>
      <c r="BU19" s="300"/>
      <c r="BV19" s="300"/>
      <c r="BW19" s="300"/>
      <c r="BX19" s="300"/>
      <c r="BY19" s="300"/>
      <c r="BZ19" s="300"/>
      <c r="CA19" s="300"/>
      <c r="CB19" s="300"/>
      <c r="CC19" s="301"/>
      <c r="CE19" s="115"/>
    </row>
    <row r="20" spans="1:83">
      <c r="A20" s="15"/>
      <c r="B20" s="82"/>
      <c r="C20" s="112"/>
      <c r="D20" s="113"/>
      <c r="E20" s="113"/>
      <c r="F20" s="114"/>
      <c r="G20" s="213">
        <f>IF(SUM(G16:G19)=0,0,IF(AND((SUM(G16:G19)/G12)&gt;0.4,G81=0),0.4,(SUM(G16:G19)/G12)))</f>
        <v>0</v>
      </c>
      <c r="H20" s="127">
        <f t="shared" ref="H20:BS20" si="13">IF(SUM(H16:H19)=0,0,IF(AND((SUM(H16:H19)/H12)&gt;0.4,H81=0),0.4,(SUM(H16:H19)/H12)))</f>
        <v>0</v>
      </c>
      <c r="I20" s="84">
        <f t="shared" si="13"/>
        <v>0</v>
      </c>
      <c r="J20" s="127">
        <f t="shared" si="13"/>
        <v>0</v>
      </c>
      <c r="K20" s="83">
        <f t="shared" si="13"/>
        <v>0</v>
      </c>
      <c r="L20" s="83">
        <f t="shared" si="13"/>
        <v>0</v>
      </c>
      <c r="M20" s="83">
        <f t="shared" si="13"/>
        <v>0</v>
      </c>
      <c r="N20" s="83">
        <f t="shared" si="13"/>
        <v>0</v>
      </c>
      <c r="O20" s="83">
        <f t="shared" si="13"/>
        <v>0</v>
      </c>
      <c r="P20" s="83">
        <f t="shared" si="13"/>
        <v>0</v>
      </c>
      <c r="Q20" s="83">
        <f t="shared" si="13"/>
        <v>0</v>
      </c>
      <c r="R20" s="83">
        <f t="shared" si="13"/>
        <v>0</v>
      </c>
      <c r="S20" s="83">
        <f t="shared" si="13"/>
        <v>0</v>
      </c>
      <c r="T20" s="83">
        <f t="shared" si="13"/>
        <v>0</v>
      </c>
      <c r="U20" s="84">
        <f t="shared" si="13"/>
        <v>0</v>
      </c>
      <c r="V20" s="85">
        <f t="shared" si="13"/>
        <v>0</v>
      </c>
      <c r="W20" s="83">
        <f t="shared" si="13"/>
        <v>0</v>
      </c>
      <c r="X20" s="83">
        <f t="shared" si="13"/>
        <v>0</v>
      </c>
      <c r="Y20" s="83">
        <f t="shared" si="13"/>
        <v>0</v>
      </c>
      <c r="Z20" s="83">
        <f t="shared" si="13"/>
        <v>0</v>
      </c>
      <c r="AA20" s="83">
        <f t="shared" si="13"/>
        <v>0</v>
      </c>
      <c r="AB20" s="83">
        <f t="shared" si="13"/>
        <v>0</v>
      </c>
      <c r="AC20" s="83">
        <f t="shared" si="13"/>
        <v>0</v>
      </c>
      <c r="AD20" s="83">
        <f t="shared" si="13"/>
        <v>0</v>
      </c>
      <c r="AE20" s="83">
        <f t="shared" si="13"/>
        <v>0</v>
      </c>
      <c r="AF20" s="83">
        <f t="shared" si="13"/>
        <v>0</v>
      </c>
      <c r="AG20" s="84">
        <f t="shared" si="13"/>
        <v>0</v>
      </c>
      <c r="AH20" s="85">
        <f t="shared" si="13"/>
        <v>0</v>
      </c>
      <c r="AI20" s="83">
        <f t="shared" si="13"/>
        <v>0</v>
      </c>
      <c r="AJ20" s="83">
        <f t="shared" si="13"/>
        <v>0</v>
      </c>
      <c r="AK20" s="83">
        <f t="shared" si="13"/>
        <v>0</v>
      </c>
      <c r="AL20" s="83">
        <f t="shared" si="13"/>
        <v>0</v>
      </c>
      <c r="AM20" s="83">
        <f t="shared" si="13"/>
        <v>0</v>
      </c>
      <c r="AN20" s="83">
        <f t="shared" si="13"/>
        <v>0</v>
      </c>
      <c r="AO20" s="83">
        <f t="shared" si="13"/>
        <v>0</v>
      </c>
      <c r="AP20" s="83">
        <f t="shared" si="13"/>
        <v>0</v>
      </c>
      <c r="AQ20" s="83">
        <f t="shared" si="13"/>
        <v>0</v>
      </c>
      <c r="AR20" s="83">
        <f t="shared" si="13"/>
        <v>0</v>
      </c>
      <c r="AS20" s="84">
        <f t="shared" si="13"/>
        <v>0</v>
      </c>
      <c r="AT20" s="85">
        <f t="shared" si="13"/>
        <v>0</v>
      </c>
      <c r="AU20" s="83">
        <f t="shared" si="13"/>
        <v>0</v>
      </c>
      <c r="AV20" s="83">
        <f t="shared" si="13"/>
        <v>0</v>
      </c>
      <c r="AW20" s="83">
        <f t="shared" si="13"/>
        <v>0</v>
      </c>
      <c r="AX20" s="83">
        <f t="shared" si="13"/>
        <v>0</v>
      </c>
      <c r="AY20" s="83">
        <f t="shared" si="13"/>
        <v>0</v>
      </c>
      <c r="AZ20" s="83">
        <f t="shared" si="13"/>
        <v>0</v>
      </c>
      <c r="BA20" s="83">
        <f t="shared" si="13"/>
        <v>0</v>
      </c>
      <c r="BB20" s="83">
        <f t="shared" si="13"/>
        <v>0</v>
      </c>
      <c r="BC20" s="83">
        <f t="shared" si="13"/>
        <v>0</v>
      </c>
      <c r="BD20" s="83">
        <f t="shared" si="13"/>
        <v>0</v>
      </c>
      <c r="BE20" s="84">
        <f t="shared" si="13"/>
        <v>0</v>
      </c>
      <c r="BF20" s="85">
        <f t="shared" si="13"/>
        <v>0</v>
      </c>
      <c r="BG20" s="83">
        <f t="shared" si="13"/>
        <v>0</v>
      </c>
      <c r="BH20" s="83">
        <f t="shared" si="13"/>
        <v>0</v>
      </c>
      <c r="BI20" s="83">
        <f t="shared" si="13"/>
        <v>0</v>
      </c>
      <c r="BJ20" s="83">
        <f t="shared" si="13"/>
        <v>0</v>
      </c>
      <c r="BK20" s="83">
        <f t="shared" si="13"/>
        <v>0</v>
      </c>
      <c r="BL20" s="83">
        <f t="shared" si="13"/>
        <v>0</v>
      </c>
      <c r="BM20" s="83">
        <f t="shared" si="13"/>
        <v>0</v>
      </c>
      <c r="BN20" s="83">
        <f t="shared" si="13"/>
        <v>0</v>
      </c>
      <c r="BO20" s="83">
        <f t="shared" si="13"/>
        <v>0</v>
      </c>
      <c r="BP20" s="83">
        <f t="shared" si="13"/>
        <v>0</v>
      </c>
      <c r="BQ20" s="84">
        <f t="shared" si="13"/>
        <v>0</v>
      </c>
      <c r="BR20" s="85">
        <f t="shared" si="13"/>
        <v>0</v>
      </c>
      <c r="BS20" s="83">
        <f t="shared" si="13"/>
        <v>0</v>
      </c>
      <c r="BT20" s="83">
        <f t="shared" ref="BT20:CC20" si="14">IF(SUM(BT16:BT19)=0,0,IF(AND((SUM(BT16:BT19)/BT12)&gt;0.4,BT81=0),0.4,(SUM(BT16:BT19)/BT12)))</f>
        <v>0</v>
      </c>
      <c r="BU20" s="83">
        <f t="shared" si="14"/>
        <v>0</v>
      </c>
      <c r="BV20" s="83">
        <f t="shared" si="14"/>
        <v>0</v>
      </c>
      <c r="BW20" s="83">
        <f t="shared" si="14"/>
        <v>0</v>
      </c>
      <c r="BX20" s="83">
        <f t="shared" si="14"/>
        <v>0</v>
      </c>
      <c r="BY20" s="83">
        <f t="shared" si="14"/>
        <v>0</v>
      </c>
      <c r="BZ20" s="83">
        <f t="shared" si="14"/>
        <v>0</v>
      </c>
      <c r="CA20" s="83">
        <f t="shared" si="14"/>
        <v>0</v>
      </c>
      <c r="CB20" s="83">
        <f t="shared" si="14"/>
        <v>0</v>
      </c>
      <c r="CC20" s="84">
        <f t="shared" si="14"/>
        <v>0</v>
      </c>
      <c r="CE20" s="115"/>
    </row>
    <row r="21" spans="1:83">
      <c r="A21" s="15"/>
      <c r="B21" s="81" t="s">
        <v>43</v>
      </c>
      <c r="C21" s="106" t="s">
        <v>44</v>
      </c>
      <c r="D21" s="107"/>
      <c r="E21" s="107"/>
      <c r="F21" s="108"/>
      <c r="G21" s="167">
        <f t="shared" ref="G21:G26" si="15">+SUM(H21:CC21)</f>
        <v>2200000</v>
      </c>
      <c r="H21" s="128">
        <f>+H85</f>
        <v>0</v>
      </c>
      <c r="I21" s="79">
        <f t="shared" ref="I21:BT21" si="16">+I85</f>
        <v>0</v>
      </c>
      <c r="J21" s="128">
        <f t="shared" si="16"/>
        <v>0</v>
      </c>
      <c r="K21" s="78">
        <f t="shared" si="16"/>
        <v>0</v>
      </c>
      <c r="L21" s="78">
        <f t="shared" si="16"/>
        <v>0</v>
      </c>
      <c r="M21" s="78">
        <f t="shared" si="16"/>
        <v>0</v>
      </c>
      <c r="N21" s="78">
        <f t="shared" si="16"/>
        <v>0</v>
      </c>
      <c r="O21" s="78">
        <f t="shared" si="16"/>
        <v>0</v>
      </c>
      <c r="P21" s="78">
        <f t="shared" si="16"/>
        <v>0</v>
      </c>
      <c r="Q21" s="78">
        <f t="shared" si="16"/>
        <v>0</v>
      </c>
      <c r="R21" s="78">
        <f t="shared" si="16"/>
        <v>0</v>
      </c>
      <c r="S21" s="78">
        <f t="shared" si="16"/>
        <v>0</v>
      </c>
      <c r="T21" s="78">
        <f t="shared" si="16"/>
        <v>0</v>
      </c>
      <c r="U21" s="79">
        <f t="shared" si="16"/>
        <v>0</v>
      </c>
      <c r="V21" s="118">
        <f t="shared" si="16"/>
        <v>0</v>
      </c>
      <c r="W21" s="78">
        <f t="shared" si="16"/>
        <v>0</v>
      </c>
      <c r="X21" s="78">
        <f t="shared" si="16"/>
        <v>0</v>
      </c>
      <c r="Y21" s="78">
        <f t="shared" si="16"/>
        <v>0</v>
      </c>
      <c r="Z21" s="78">
        <f t="shared" si="16"/>
        <v>0</v>
      </c>
      <c r="AA21" s="78">
        <f t="shared" si="16"/>
        <v>0</v>
      </c>
      <c r="AB21" s="78">
        <f t="shared" si="16"/>
        <v>0</v>
      </c>
      <c r="AC21" s="78">
        <f t="shared" si="16"/>
        <v>0</v>
      </c>
      <c r="AD21" s="78">
        <f t="shared" si="16"/>
        <v>0</v>
      </c>
      <c r="AE21" s="78">
        <f t="shared" si="16"/>
        <v>0</v>
      </c>
      <c r="AF21" s="78">
        <f t="shared" si="16"/>
        <v>0</v>
      </c>
      <c r="AG21" s="79">
        <f t="shared" si="16"/>
        <v>260000</v>
      </c>
      <c r="AH21" s="118">
        <f t="shared" si="16"/>
        <v>0</v>
      </c>
      <c r="AI21" s="78">
        <f t="shared" si="16"/>
        <v>0</v>
      </c>
      <c r="AJ21" s="78">
        <f t="shared" si="16"/>
        <v>0</v>
      </c>
      <c r="AK21" s="78">
        <f t="shared" si="16"/>
        <v>0</v>
      </c>
      <c r="AL21" s="78">
        <f t="shared" si="16"/>
        <v>0</v>
      </c>
      <c r="AM21" s="78">
        <f t="shared" si="16"/>
        <v>0</v>
      </c>
      <c r="AN21" s="78">
        <f t="shared" si="16"/>
        <v>0</v>
      </c>
      <c r="AO21" s="78">
        <f t="shared" si="16"/>
        <v>0</v>
      </c>
      <c r="AP21" s="78">
        <f t="shared" si="16"/>
        <v>0</v>
      </c>
      <c r="AQ21" s="78">
        <f t="shared" si="16"/>
        <v>0</v>
      </c>
      <c r="AR21" s="78">
        <f t="shared" si="16"/>
        <v>0</v>
      </c>
      <c r="AS21" s="79">
        <f t="shared" si="16"/>
        <v>260000</v>
      </c>
      <c r="AT21" s="118">
        <f t="shared" si="16"/>
        <v>0</v>
      </c>
      <c r="AU21" s="78">
        <f t="shared" si="16"/>
        <v>0</v>
      </c>
      <c r="AV21" s="78">
        <f t="shared" si="16"/>
        <v>0</v>
      </c>
      <c r="AW21" s="78">
        <f t="shared" si="16"/>
        <v>0</v>
      </c>
      <c r="AX21" s="78">
        <f t="shared" si="16"/>
        <v>0</v>
      </c>
      <c r="AY21" s="78">
        <f t="shared" si="16"/>
        <v>0</v>
      </c>
      <c r="AZ21" s="78">
        <f t="shared" si="16"/>
        <v>0</v>
      </c>
      <c r="BA21" s="78">
        <f t="shared" si="16"/>
        <v>0</v>
      </c>
      <c r="BB21" s="78">
        <f t="shared" si="16"/>
        <v>0</v>
      </c>
      <c r="BC21" s="78">
        <f t="shared" si="16"/>
        <v>0</v>
      </c>
      <c r="BD21" s="78">
        <f t="shared" si="16"/>
        <v>0</v>
      </c>
      <c r="BE21" s="79">
        <f t="shared" si="16"/>
        <v>460000</v>
      </c>
      <c r="BF21" s="118">
        <f t="shared" si="16"/>
        <v>0</v>
      </c>
      <c r="BG21" s="78">
        <f t="shared" si="16"/>
        <v>0</v>
      </c>
      <c r="BH21" s="78">
        <f t="shared" si="16"/>
        <v>0</v>
      </c>
      <c r="BI21" s="78">
        <f t="shared" si="16"/>
        <v>0</v>
      </c>
      <c r="BJ21" s="78">
        <f t="shared" si="16"/>
        <v>0</v>
      </c>
      <c r="BK21" s="78">
        <f t="shared" si="16"/>
        <v>0</v>
      </c>
      <c r="BL21" s="78">
        <f t="shared" si="16"/>
        <v>0</v>
      </c>
      <c r="BM21" s="78">
        <f t="shared" si="16"/>
        <v>0</v>
      </c>
      <c r="BN21" s="78">
        <f t="shared" si="16"/>
        <v>0</v>
      </c>
      <c r="BO21" s="78">
        <f t="shared" si="16"/>
        <v>0</v>
      </c>
      <c r="BP21" s="78">
        <f t="shared" si="16"/>
        <v>0</v>
      </c>
      <c r="BQ21" s="79">
        <f t="shared" si="16"/>
        <v>710000</v>
      </c>
      <c r="BR21" s="118">
        <f t="shared" si="16"/>
        <v>0</v>
      </c>
      <c r="BS21" s="78">
        <f t="shared" si="16"/>
        <v>0</v>
      </c>
      <c r="BT21" s="78">
        <f t="shared" si="16"/>
        <v>0</v>
      </c>
      <c r="BU21" s="78">
        <f t="shared" ref="BU21:CC21" si="17">+BU85</f>
        <v>0</v>
      </c>
      <c r="BV21" s="78">
        <f t="shared" si="17"/>
        <v>0</v>
      </c>
      <c r="BW21" s="78">
        <f t="shared" si="17"/>
        <v>0</v>
      </c>
      <c r="BX21" s="78">
        <f t="shared" si="17"/>
        <v>0</v>
      </c>
      <c r="BY21" s="78">
        <f t="shared" si="17"/>
        <v>0</v>
      </c>
      <c r="BZ21" s="78">
        <f t="shared" si="17"/>
        <v>0</v>
      </c>
      <c r="CA21" s="78">
        <f t="shared" si="17"/>
        <v>0</v>
      </c>
      <c r="CB21" s="78">
        <f t="shared" si="17"/>
        <v>0</v>
      </c>
      <c r="CC21" s="79">
        <f t="shared" si="17"/>
        <v>510000</v>
      </c>
      <c r="CD21" s="325" t="b">
        <f>G21=G85</f>
        <v>1</v>
      </c>
      <c r="CE21" s="115"/>
    </row>
    <row r="22" spans="1:83">
      <c r="A22" s="15"/>
      <c r="B22" s="64"/>
      <c r="C22" s="100" t="s">
        <v>39</v>
      </c>
      <c r="D22" s="101"/>
      <c r="E22" s="101"/>
      <c r="F22" s="102"/>
      <c r="G22" s="122">
        <f t="shared" si="15"/>
        <v>0</v>
      </c>
      <c r="H22" s="120">
        <f>H21-H23</f>
        <v>0</v>
      </c>
      <c r="I22" s="13">
        <f t="shared" ref="I22:BT22" si="18">I21-I23</f>
        <v>0</v>
      </c>
      <c r="J22" s="120">
        <f t="shared" si="18"/>
        <v>0</v>
      </c>
      <c r="K22" s="12">
        <f t="shared" si="18"/>
        <v>0</v>
      </c>
      <c r="L22" s="12">
        <f t="shared" si="18"/>
        <v>0</v>
      </c>
      <c r="M22" s="12">
        <f t="shared" si="18"/>
        <v>0</v>
      </c>
      <c r="N22" s="12">
        <f t="shared" si="18"/>
        <v>0</v>
      </c>
      <c r="O22" s="12">
        <f t="shared" si="18"/>
        <v>0</v>
      </c>
      <c r="P22" s="12">
        <f t="shared" si="18"/>
        <v>0</v>
      </c>
      <c r="Q22" s="12">
        <f t="shared" si="18"/>
        <v>0</v>
      </c>
      <c r="R22" s="12">
        <f t="shared" si="18"/>
        <v>0</v>
      </c>
      <c r="S22" s="12">
        <f t="shared" si="18"/>
        <v>0</v>
      </c>
      <c r="T22" s="12">
        <f t="shared" si="18"/>
        <v>0</v>
      </c>
      <c r="U22" s="13">
        <f t="shared" si="18"/>
        <v>0</v>
      </c>
      <c r="V22" s="14">
        <f t="shared" si="18"/>
        <v>0</v>
      </c>
      <c r="W22" s="12">
        <f t="shared" si="18"/>
        <v>0</v>
      </c>
      <c r="X22" s="12">
        <f t="shared" si="18"/>
        <v>0</v>
      </c>
      <c r="Y22" s="12">
        <f t="shared" si="18"/>
        <v>0</v>
      </c>
      <c r="Z22" s="12">
        <f t="shared" si="18"/>
        <v>0</v>
      </c>
      <c r="AA22" s="12">
        <f t="shared" si="18"/>
        <v>0</v>
      </c>
      <c r="AB22" s="12">
        <f t="shared" si="18"/>
        <v>0</v>
      </c>
      <c r="AC22" s="12">
        <f t="shared" si="18"/>
        <v>0</v>
      </c>
      <c r="AD22" s="12">
        <f t="shared" si="18"/>
        <v>0</v>
      </c>
      <c r="AE22" s="12">
        <f t="shared" si="18"/>
        <v>0</v>
      </c>
      <c r="AF22" s="12">
        <f t="shared" si="18"/>
        <v>0</v>
      </c>
      <c r="AG22" s="13">
        <f t="shared" si="18"/>
        <v>0</v>
      </c>
      <c r="AH22" s="14">
        <f t="shared" si="18"/>
        <v>0</v>
      </c>
      <c r="AI22" s="12">
        <f t="shared" si="18"/>
        <v>0</v>
      </c>
      <c r="AJ22" s="12">
        <f t="shared" si="18"/>
        <v>0</v>
      </c>
      <c r="AK22" s="12">
        <f t="shared" si="18"/>
        <v>0</v>
      </c>
      <c r="AL22" s="12">
        <f t="shared" si="18"/>
        <v>0</v>
      </c>
      <c r="AM22" s="12">
        <f t="shared" si="18"/>
        <v>0</v>
      </c>
      <c r="AN22" s="12">
        <f t="shared" si="18"/>
        <v>0</v>
      </c>
      <c r="AO22" s="12">
        <f t="shared" si="18"/>
        <v>0</v>
      </c>
      <c r="AP22" s="12">
        <f t="shared" si="18"/>
        <v>0</v>
      </c>
      <c r="AQ22" s="12">
        <f t="shared" si="18"/>
        <v>0</v>
      </c>
      <c r="AR22" s="12">
        <f t="shared" si="18"/>
        <v>0</v>
      </c>
      <c r="AS22" s="13">
        <f t="shared" si="18"/>
        <v>0</v>
      </c>
      <c r="AT22" s="14">
        <f t="shared" si="18"/>
        <v>0</v>
      </c>
      <c r="AU22" s="12">
        <f t="shared" si="18"/>
        <v>0</v>
      </c>
      <c r="AV22" s="12">
        <f t="shared" si="18"/>
        <v>0</v>
      </c>
      <c r="AW22" s="12">
        <f t="shared" si="18"/>
        <v>0</v>
      </c>
      <c r="AX22" s="12">
        <f t="shared" si="18"/>
        <v>0</v>
      </c>
      <c r="AY22" s="12">
        <f t="shared" si="18"/>
        <v>0</v>
      </c>
      <c r="AZ22" s="12">
        <f t="shared" si="18"/>
        <v>0</v>
      </c>
      <c r="BA22" s="12">
        <f t="shared" si="18"/>
        <v>0</v>
      </c>
      <c r="BB22" s="12">
        <f t="shared" si="18"/>
        <v>0</v>
      </c>
      <c r="BC22" s="12">
        <f t="shared" si="18"/>
        <v>0</v>
      </c>
      <c r="BD22" s="12">
        <f t="shared" si="18"/>
        <v>0</v>
      </c>
      <c r="BE22" s="13">
        <f t="shared" si="18"/>
        <v>0</v>
      </c>
      <c r="BF22" s="14">
        <f t="shared" si="18"/>
        <v>0</v>
      </c>
      <c r="BG22" s="12">
        <f t="shared" si="18"/>
        <v>0</v>
      </c>
      <c r="BH22" s="12">
        <f t="shared" si="18"/>
        <v>0</v>
      </c>
      <c r="BI22" s="12">
        <f t="shared" si="18"/>
        <v>0</v>
      </c>
      <c r="BJ22" s="12">
        <f t="shared" si="18"/>
        <v>0</v>
      </c>
      <c r="BK22" s="12">
        <f t="shared" si="18"/>
        <v>0</v>
      </c>
      <c r="BL22" s="12">
        <f t="shared" si="18"/>
        <v>0</v>
      </c>
      <c r="BM22" s="12">
        <f t="shared" si="18"/>
        <v>0</v>
      </c>
      <c r="BN22" s="12">
        <f t="shared" si="18"/>
        <v>0</v>
      </c>
      <c r="BO22" s="12">
        <f t="shared" si="18"/>
        <v>0</v>
      </c>
      <c r="BP22" s="12">
        <f t="shared" si="18"/>
        <v>0</v>
      </c>
      <c r="BQ22" s="13">
        <f t="shared" si="18"/>
        <v>0</v>
      </c>
      <c r="BR22" s="14">
        <f t="shared" si="18"/>
        <v>0</v>
      </c>
      <c r="BS22" s="12">
        <f t="shared" si="18"/>
        <v>0</v>
      </c>
      <c r="BT22" s="12">
        <f t="shared" si="18"/>
        <v>0</v>
      </c>
      <c r="BU22" s="12">
        <f t="shared" ref="BU22:CC22" si="19">BU21-BU23</f>
        <v>0</v>
      </c>
      <c r="BV22" s="12">
        <f t="shared" si="19"/>
        <v>0</v>
      </c>
      <c r="BW22" s="12">
        <f t="shared" si="19"/>
        <v>0</v>
      </c>
      <c r="BX22" s="12">
        <f t="shared" si="19"/>
        <v>0</v>
      </c>
      <c r="BY22" s="12">
        <f t="shared" si="19"/>
        <v>0</v>
      </c>
      <c r="BZ22" s="12">
        <f t="shared" si="19"/>
        <v>0</v>
      </c>
      <c r="CA22" s="12">
        <f t="shared" si="19"/>
        <v>0</v>
      </c>
      <c r="CB22" s="12">
        <f t="shared" si="19"/>
        <v>0</v>
      </c>
      <c r="CC22" s="13">
        <f t="shared" si="19"/>
        <v>0</v>
      </c>
      <c r="CE22" s="115"/>
    </row>
    <row r="23" spans="1:83">
      <c r="A23" s="15"/>
      <c r="B23" s="80"/>
      <c r="C23" s="109" t="s">
        <v>40</v>
      </c>
      <c r="D23" s="110"/>
      <c r="E23" s="110"/>
      <c r="F23" s="111"/>
      <c r="G23" s="153">
        <f t="shared" si="15"/>
        <v>2200000</v>
      </c>
      <c r="H23" s="120">
        <f>H166</f>
        <v>0</v>
      </c>
      <c r="I23" s="13">
        <f t="shared" ref="I23:BT23" si="20">I166</f>
        <v>0</v>
      </c>
      <c r="J23" s="120">
        <f t="shared" si="20"/>
        <v>0</v>
      </c>
      <c r="K23" s="12">
        <f t="shared" si="20"/>
        <v>0</v>
      </c>
      <c r="L23" s="12">
        <f t="shared" si="20"/>
        <v>0</v>
      </c>
      <c r="M23" s="12">
        <f t="shared" si="20"/>
        <v>0</v>
      </c>
      <c r="N23" s="12">
        <f t="shared" si="20"/>
        <v>0</v>
      </c>
      <c r="O23" s="12">
        <f t="shared" si="20"/>
        <v>0</v>
      </c>
      <c r="P23" s="12">
        <f t="shared" si="20"/>
        <v>0</v>
      </c>
      <c r="Q23" s="12">
        <f t="shared" si="20"/>
        <v>0</v>
      </c>
      <c r="R23" s="12">
        <f t="shared" si="20"/>
        <v>0</v>
      </c>
      <c r="S23" s="12">
        <f t="shared" si="20"/>
        <v>0</v>
      </c>
      <c r="T23" s="12">
        <f t="shared" si="20"/>
        <v>0</v>
      </c>
      <c r="U23" s="13">
        <f t="shared" si="20"/>
        <v>0</v>
      </c>
      <c r="V23" s="14">
        <f t="shared" si="20"/>
        <v>0</v>
      </c>
      <c r="W23" s="12">
        <f t="shared" si="20"/>
        <v>0</v>
      </c>
      <c r="X23" s="12">
        <f t="shared" si="20"/>
        <v>0</v>
      </c>
      <c r="Y23" s="12">
        <f t="shared" si="20"/>
        <v>0</v>
      </c>
      <c r="Z23" s="12">
        <f t="shared" si="20"/>
        <v>0</v>
      </c>
      <c r="AA23" s="12">
        <f t="shared" si="20"/>
        <v>0</v>
      </c>
      <c r="AB23" s="12">
        <f t="shared" si="20"/>
        <v>0</v>
      </c>
      <c r="AC23" s="12">
        <f t="shared" si="20"/>
        <v>0</v>
      </c>
      <c r="AD23" s="12">
        <f t="shared" si="20"/>
        <v>0</v>
      </c>
      <c r="AE23" s="12">
        <f t="shared" si="20"/>
        <v>0</v>
      </c>
      <c r="AF23" s="12">
        <f t="shared" si="20"/>
        <v>0</v>
      </c>
      <c r="AG23" s="13">
        <f t="shared" si="20"/>
        <v>260000</v>
      </c>
      <c r="AH23" s="14">
        <f t="shared" si="20"/>
        <v>0</v>
      </c>
      <c r="AI23" s="12">
        <f t="shared" si="20"/>
        <v>0</v>
      </c>
      <c r="AJ23" s="12">
        <f t="shared" si="20"/>
        <v>0</v>
      </c>
      <c r="AK23" s="12">
        <f t="shared" si="20"/>
        <v>0</v>
      </c>
      <c r="AL23" s="12">
        <f t="shared" si="20"/>
        <v>0</v>
      </c>
      <c r="AM23" s="12">
        <f t="shared" si="20"/>
        <v>0</v>
      </c>
      <c r="AN23" s="12">
        <f t="shared" si="20"/>
        <v>0</v>
      </c>
      <c r="AO23" s="12">
        <f t="shared" si="20"/>
        <v>0</v>
      </c>
      <c r="AP23" s="12">
        <f t="shared" si="20"/>
        <v>0</v>
      </c>
      <c r="AQ23" s="12">
        <f t="shared" si="20"/>
        <v>0</v>
      </c>
      <c r="AR23" s="12">
        <f t="shared" si="20"/>
        <v>0</v>
      </c>
      <c r="AS23" s="13">
        <f t="shared" si="20"/>
        <v>260000</v>
      </c>
      <c r="AT23" s="14">
        <f t="shared" si="20"/>
        <v>0</v>
      </c>
      <c r="AU23" s="12">
        <f t="shared" si="20"/>
        <v>0</v>
      </c>
      <c r="AV23" s="12">
        <f t="shared" si="20"/>
        <v>0</v>
      </c>
      <c r="AW23" s="12">
        <f t="shared" si="20"/>
        <v>0</v>
      </c>
      <c r="AX23" s="12">
        <f t="shared" si="20"/>
        <v>0</v>
      </c>
      <c r="AY23" s="12">
        <f t="shared" si="20"/>
        <v>0</v>
      </c>
      <c r="AZ23" s="12">
        <f t="shared" si="20"/>
        <v>0</v>
      </c>
      <c r="BA23" s="12">
        <f t="shared" si="20"/>
        <v>0</v>
      </c>
      <c r="BB23" s="12">
        <f t="shared" si="20"/>
        <v>0</v>
      </c>
      <c r="BC23" s="12">
        <f t="shared" si="20"/>
        <v>0</v>
      </c>
      <c r="BD23" s="12">
        <f t="shared" si="20"/>
        <v>0</v>
      </c>
      <c r="BE23" s="13">
        <f t="shared" si="20"/>
        <v>460000</v>
      </c>
      <c r="BF23" s="14">
        <f t="shared" si="20"/>
        <v>0</v>
      </c>
      <c r="BG23" s="12">
        <f t="shared" si="20"/>
        <v>0</v>
      </c>
      <c r="BH23" s="12">
        <f t="shared" si="20"/>
        <v>0</v>
      </c>
      <c r="BI23" s="12">
        <f t="shared" si="20"/>
        <v>0</v>
      </c>
      <c r="BJ23" s="12">
        <f t="shared" si="20"/>
        <v>0</v>
      </c>
      <c r="BK23" s="12">
        <f t="shared" si="20"/>
        <v>0</v>
      </c>
      <c r="BL23" s="12">
        <f t="shared" si="20"/>
        <v>0</v>
      </c>
      <c r="BM23" s="12">
        <f t="shared" si="20"/>
        <v>0</v>
      </c>
      <c r="BN23" s="12">
        <f t="shared" si="20"/>
        <v>0</v>
      </c>
      <c r="BO23" s="12">
        <f t="shared" si="20"/>
        <v>0</v>
      </c>
      <c r="BP23" s="12">
        <f t="shared" si="20"/>
        <v>0</v>
      </c>
      <c r="BQ23" s="13">
        <f t="shared" si="20"/>
        <v>710000</v>
      </c>
      <c r="BR23" s="14">
        <f t="shared" si="20"/>
        <v>0</v>
      </c>
      <c r="BS23" s="12">
        <f t="shared" si="20"/>
        <v>0</v>
      </c>
      <c r="BT23" s="12">
        <f t="shared" si="20"/>
        <v>0</v>
      </c>
      <c r="BU23" s="12">
        <f t="shared" ref="BU23:CC23" si="21">BU166</f>
        <v>0</v>
      </c>
      <c r="BV23" s="12">
        <f t="shared" si="21"/>
        <v>0</v>
      </c>
      <c r="BW23" s="12">
        <f t="shared" si="21"/>
        <v>0</v>
      </c>
      <c r="BX23" s="12">
        <f t="shared" si="21"/>
        <v>0</v>
      </c>
      <c r="BY23" s="12">
        <f t="shared" si="21"/>
        <v>0</v>
      </c>
      <c r="BZ23" s="12">
        <f t="shared" si="21"/>
        <v>0</v>
      </c>
      <c r="CA23" s="12">
        <f t="shared" si="21"/>
        <v>0</v>
      </c>
      <c r="CB23" s="12">
        <f t="shared" si="21"/>
        <v>0</v>
      </c>
      <c r="CC23" s="13">
        <f t="shared" si="21"/>
        <v>510000</v>
      </c>
      <c r="CE23" s="115"/>
    </row>
    <row r="24" spans="1:83">
      <c r="A24" s="15"/>
      <c r="B24" s="81" t="s">
        <v>45</v>
      </c>
      <c r="C24" s="106" t="s">
        <v>46</v>
      </c>
      <c r="D24" s="107"/>
      <c r="E24" s="107"/>
      <c r="F24" s="108"/>
      <c r="G24" s="167">
        <f t="shared" si="15"/>
        <v>700000</v>
      </c>
      <c r="H24" s="128">
        <f>+H174</f>
        <v>0</v>
      </c>
      <c r="I24" s="79">
        <f t="shared" ref="I24:BT24" si="22">+I174</f>
        <v>0</v>
      </c>
      <c r="J24" s="128">
        <f t="shared" si="22"/>
        <v>0</v>
      </c>
      <c r="K24" s="78">
        <f t="shared" si="22"/>
        <v>0</v>
      </c>
      <c r="L24" s="78">
        <f t="shared" si="22"/>
        <v>0</v>
      </c>
      <c r="M24" s="78">
        <f t="shared" si="22"/>
        <v>0</v>
      </c>
      <c r="N24" s="78">
        <f t="shared" si="22"/>
        <v>0</v>
      </c>
      <c r="O24" s="78">
        <f t="shared" si="22"/>
        <v>0</v>
      </c>
      <c r="P24" s="78">
        <f t="shared" si="22"/>
        <v>0</v>
      </c>
      <c r="Q24" s="78">
        <f t="shared" si="22"/>
        <v>0</v>
      </c>
      <c r="R24" s="78">
        <f t="shared" si="22"/>
        <v>0</v>
      </c>
      <c r="S24" s="78">
        <f t="shared" si="22"/>
        <v>0</v>
      </c>
      <c r="T24" s="78">
        <f t="shared" si="22"/>
        <v>0</v>
      </c>
      <c r="U24" s="79">
        <f t="shared" si="22"/>
        <v>116666.68</v>
      </c>
      <c r="V24" s="118">
        <f t="shared" si="22"/>
        <v>0</v>
      </c>
      <c r="W24" s="78">
        <f t="shared" si="22"/>
        <v>0</v>
      </c>
      <c r="X24" s="78">
        <f t="shared" si="22"/>
        <v>0</v>
      </c>
      <c r="Y24" s="78">
        <f t="shared" si="22"/>
        <v>0</v>
      </c>
      <c r="Z24" s="78">
        <f t="shared" si="22"/>
        <v>0</v>
      </c>
      <c r="AA24" s="78">
        <f t="shared" si="22"/>
        <v>0</v>
      </c>
      <c r="AB24" s="78">
        <f t="shared" si="22"/>
        <v>0</v>
      </c>
      <c r="AC24" s="78">
        <f t="shared" si="22"/>
        <v>0</v>
      </c>
      <c r="AD24" s="78">
        <f t="shared" si="22"/>
        <v>0</v>
      </c>
      <c r="AE24" s="78">
        <f t="shared" si="22"/>
        <v>0</v>
      </c>
      <c r="AF24" s="78">
        <f t="shared" si="22"/>
        <v>0</v>
      </c>
      <c r="AG24" s="79">
        <f t="shared" si="22"/>
        <v>116666.68</v>
      </c>
      <c r="AH24" s="118">
        <f t="shared" si="22"/>
        <v>0</v>
      </c>
      <c r="AI24" s="78">
        <f t="shared" si="22"/>
        <v>0</v>
      </c>
      <c r="AJ24" s="78">
        <f t="shared" si="22"/>
        <v>0</v>
      </c>
      <c r="AK24" s="78">
        <f t="shared" si="22"/>
        <v>0</v>
      </c>
      <c r="AL24" s="78">
        <f t="shared" si="22"/>
        <v>0</v>
      </c>
      <c r="AM24" s="78">
        <f t="shared" si="22"/>
        <v>0</v>
      </c>
      <c r="AN24" s="78">
        <f t="shared" si="22"/>
        <v>0</v>
      </c>
      <c r="AO24" s="78">
        <f t="shared" si="22"/>
        <v>0</v>
      </c>
      <c r="AP24" s="78">
        <f t="shared" si="22"/>
        <v>0</v>
      </c>
      <c r="AQ24" s="78">
        <f t="shared" si="22"/>
        <v>0</v>
      </c>
      <c r="AR24" s="78">
        <f t="shared" si="22"/>
        <v>0</v>
      </c>
      <c r="AS24" s="79">
        <f t="shared" si="22"/>
        <v>116666.68</v>
      </c>
      <c r="AT24" s="118">
        <f t="shared" si="22"/>
        <v>0</v>
      </c>
      <c r="AU24" s="78">
        <f t="shared" si="22"/>
        <v>0</v>
      </c>
      <c r="AV24" s="78">
        <f t="shared" si="22"/>
        <v>0</v>
      </c>
      <c r="AW24" s="78">
        <f t="shared" si="22"/>
        <v>0</v>
      </c>
      <c r="AX24" s="78">
        <f t="shared" si="22"/>
        <v>0</v>
      </c>
      <c r="AY24" s="78">
        <f t="shared" si="22"/>
        <v>0</v>
      </c>
      <c r="AZ24" s="78">
        <f t="shared" si="22"/>
        <v>0</v>
      </c>
      <c r="BA24" s="78">
        <f t="shared" si="22"/>
        <v>0</v>
      </c>
      <c r="BB24" s="78">
        <f t="shared" si="22"/>
        <v>0</v>
      </c>
      <c r="BC24" s="78">
        <f t="shared" si="22"/>
        <v>0</v>
      </c>
      <c r="BD24" s="78">
        <f t="shared" si="22"/>
        <v>0</v>
      </c>
      <c r="BE24" s="79">
        <f t="shared" si="22"/>
        <v>116666.68</v>
      </c>
      <c r="BF24" s="118">
        <f t="shared" si="22"/>
        <v>0</v>
      </c>
      <c r="BG24" s="78">
        <f t="shared" si="22"/>
        <v>0</v>
      </c>
      <c r="BH24" s="78">
        <f t="shared" si="22"/>
        <v>0</v>
      </c>
      <c r="BI24" s="78">
        <f t="shared" si="22"/>
        <v>0</v>
      </c>
      <c r="BJ24" s="78">
        <f t="shared" si="22"/>
        <v>0</v>
      </c>
      <c r="BK24" s="78">
        <f t="shared" si="22"/>
        <v>0</v>
      </c>
      <c r="BL24" s="78">
        <f t="shared" si="22"/>
        <v>0</v>
      </c>
      <c r="BM24" s="78">
        <f t="shared" si="22"/>
        <v>0</v>
      </c>
      <c r="BN24" s="78">
        <f t="shared" si="22"/>
        <v>0</v>
      </c>
      <c r="BO24" s="78">
        <f t="shared" si="22"/>
        <v>0</v>
      </c>
      <c r="BP24" s="78">
        <f t="shared" si="22"/>
        <v>0</v>
      </c>
      <c r="BQ24" s="79">
        <f t="shared" si="22"/>
        <v>116666.68</v>
      </c>
      <c r="BR24" s="118">
        <f t="shared" si="22"/>
        <v>0</v>
      </c>
      <c r="BS24" s="78">
        <f t="shared" si="22"/>
        <v>0</v>
      </c>
      <c r="BT24" s="78">
        <f t="shared" si="22"/>
        <v>0</v>
      </c>
      <c r="BU24" s="78">
        <f t="shared" ref="BU24:CC24" si="23">+BU174</f>
        <v>0</v>
      </c>
      <c r="BV24" s="78">
        <f t="shared" si="23"/>
        <v>0</v>
      </c>
      <c r="BW24" s="78">
        <f t="shared" si="23"/>
        <v>0</v>
      </c>
      <c r="BX24" s="78">
        <f t="shared" si="23"/>
        <v>0</v>
      </c>
      <c r="BY24" s="78">
        <f t="shared" si="23"/>
        <v>0</v>
      </c>
      <c r="BZ24" s="78">
        <f t="shared" si="23"/>
        <v>0</v>
      </c>
      <c r="CA24" s="78">
        <f t="shared" si="23"/>
        <v>0</v>
      </c>
      <c r="CB24" s="78">
        <f t="shared" si="23"/>
        <v>0</v>
      </c>
      <c r="CC24" s="79">
        <f t="shared" si="23"/>
        <v>116666.6</v>
      </c>
      <c r="CD24" s="325" t="b">
        <f>G24=G174</f>
        <v>1</v>
      </c>
      <c r="CE24" s="115"/>
    </row>
    <row r="25" spans="1:83" ht="12.75" customHeight="1">
      <c r="A25" s="15"/>
      <c r="B25" s="64"/>
      <c r="C25" s="100" t="s">
        <v>39</v>
      </c>
      <c r="D25" s="101"/>
      <c r="E25" s="101"/>
      <c r="F25" s="102"/>
      <c r="G25" s="122">
        <f t="shared" si="15"/>
        <v>0</v>
      </c>
      <c r="H25" s="120">
        <f>H24-H26</f>
        <v>0</v>
      </c>
      <c r="I25" s="13">
        <f t="shared" ref="I25:BT25" si="24">I24-I26</f>
        <v>0</v>
      </c>
      <c r="J25" s="120">
        <f t="shared" si="24"/>
        <v>0</v>
      </c>
      <c r="K25" s="12">
        <f t="shared" si="24"/>
        <v>0</v>
      </c>
      <c r="L25" s="12">
        <f t="shared" si="24"/>
        <v>0</v>
      </c>
      <c r="M25" s="12">
        <f t="shared" si="24"/>
        <v>0</v>
      </c>
      <c r="N25" s="12">
        <f t="shared" si="24"/>
        <v>0</v>
      </c>
      <c r="O25" s="12">
        <f t="shared" si="24"/>
        <v>0</v>
      </c>
      <c r="P25" s="12">
        <f t="shared" si="24"/>
        <v>0</v>
      </c>
      <c r="Q25" s="12">
        <f t="shared" si="24"/>
        <v>0</v>
      </c>
      <c r="R25" s="12">
        <f t="shared" si="24"/>
        <v>0</v>
      </c>
      <c r="S25" s="12">
        <f t="shared" si="24"/>
        <v>0</v>
      </c>
      <c r="T25" s="12">
        <f t="shared" si="24"/>
        <v>0</v>
      </c>
      <c r="U25" s="13">
        <f t="shared" si="24"/>
        <v>0</v>
      </c>
      <c r="V25" s="14">
        <f t="shared" si="24"/>
        <v>0</v>
      </c>
      <c r="W25" s="12">
        <f t="shared" si="24"/>
        <v>0</v>
      </c>
      <c r="X25" s="12">
        <f t="shared" si="24"/>
        <v>0</v>
      </c>
      <c r="Y25" s="12">
        <f t="shared" si="24"/>
        <v>0</v>
      </c>
      <c r="Z25" s="12">
        <f t="shared" si="24"/>
        <v>0</v>
      </c>
      <c r="AA25" s="12">
        <f t="shared" si="24"/>
        <v>0</v>
      </c>
      <c r="AB25" s="12">
        <f t="shared" si="24"/>
        <v>0</v>
      </c>
      <c r="AC25" s="12">
        <f t="shared" si="24"/>
        <v>0</v>
      </c>
      <c r="AD25" s="12">
        <f t="shared" si="24"/>
        <v>0</v>
      </c>
      <c r="AE25" s="12">
        <f t="shared" si="24"/>
        <v>0</v>
      </c>
      <c r="AF25" s="12">
        <f t="shared" si="24"/>
        <v>0</v>
      </c>
      <c r="AG25" s="13">
        <f t="shared" si="24"/>
        <v>0</v>
      </c>
      <c r="AH25" s="14">
        <f t="shared" si="24"/>
        <v>0</v>
      </c>
      <c r="AI25" s="12">
        <f t="shared" si="24"/>
        <v>0</v>
      </c>
      <c r="AJ25" s="12">
        <f t="shared" si="24"/>
        <v>0</v>
      </c>
      <c r="AK25" s="12">
        <f t="shared" si="24"/>
        <v>0</v>
      </c>
      <c r="AL25" s="12">
        <f t="shared" si="24"/>
        <v>0</v>
      </c>
      <c r="AM25" s="12">
        <f t="shared" si="24"/>
        <v>0</v>
      </c>
      <c r="AN25" s="12">
        <f t="shared" si="24"/>
        <v>0</v>
      </c>
      <c r="AO25" s="12">
        <f t="shared" si="24"/>
        <v>0</v>
      </c>
      <c r="AP25" s="12">
        <f t="shared" si="24"/>
        <v>0</v>
      </c>
      <c r="AQ25" s="12">
        <f t="shared" si="24"/>
        <v>0</v>
      </c>
      <c r="AR25" s="12">
        <f t="shared" si="24"/>
        <v>0</v>
      </c>
      <c r="AS25" s="13">
        <f t="shared" si="24"/>
        <v>0</v>
      </c>
      <c r="AT25" s="14">
        <f t="shared" si="24"/>
        <v>0</v>
      </c>
      <c r="AU25" s="12">
        <f t="shared" si="24"/>
        <v>0</v>
      </c>
      <c r="AV25" s="12">
        <f t="shared" si="24"/>
        <v>0</v>
      </c>
      <c r="AW25" s="12">
        <f t="shared" si="24"/>
        <v>0</v>
      </c>
      <c r="AX25" s="12">
        <f t="shared" si="24"/>
        <v>0</v>
      </c>
      <c r="AY25" s="12">
        <f t="shared" si="24"/>
        <v>0</v>
      </c>
      <c r="AZ25" s="12">
        <f t="shared" si="24"/>
        <v>0</v>
      </c>
      <c r="BA25" s="12">
        <f t="shared" si="24"/>
        <v>0</v>
      </c>
      <c r="BB25" s="12">
        <f t="shared" si="24"/>
        <v>0</v>
      </c>
      <c r="BC25" s="12">
        <f t="shared" si="24"/>
        <v>0</v>
      </c>
      <c r="BD25" s="12">
        <f t="shared" si="24"/>
        <v>0</v>
      </c>
      <c r="BE25" s="13">
        <f t="shared" si="24"/>
        <v>0</v>
      </c>
      <c r="BF25" s="14">
        <f t="shared" si="24"/>
        <v>0</v>
      </c>
      <c r="BG25" s="12">
        <f t="shared" si="24"/>
        <v>0</v>
      </c>
      <c r="BH25" s="12">
        <f t="shared" si="24"/>
        <v>0</v>
      </c>
      <c r="BI25" s="12">
        <f t="shared" si="24"/>
        <v>0</v>
      </c>
      <c r="BJ25" s="12">
        <f t="shared" si="24"/>
        <v>0</v>
      </c>
      <c r="BK25" s="12">
        <f t="shared" si="24"/>
        <v>0</v>
      </c>
      <c r="BL25" s="12">
        <f t="shared" si="24"/>
        <v>0</v>
      </c>
      <c r="BM25" s="12">
        <f t="shared" si="24"/>
        <v>0</v>
      </c>
      <c r="BN25" s="12">
        <f t="shared" si="24"/>
        <v>0</v>
      </c>
      <c r="BO25" s="12">
        <f t="shared" si="24"/>
        <v>0</v>
      </c>
      <c r="BP25" s="12">
        <f t="shared" si="24"/>
        <v>0</v>
      </c>
      <c r="BQ25" s="13">
        <f t="shared" si="24"/>
        <v>0</v>
      </c>
      <c r="BR25" s="14">
        <f t="shared" si="24"/>
        <v>0</v>
      </c>
      <c r="BS25" s="12">
        <f t="shared" si="24"/>
        <v>0</v>
      </c>
      <c r="BT25" s="12">
        <f t="shared" si="24"/>
        <v>0</v>
      </c>
      <c r="BU25" s="12">
        <f t="shared" ref="BU25:CC25" si="25">BU24-BU26</f>
        <v>0</v>
      </c>
      <c r="BV25" s="12">
        <f t="shared" si="25"/>
        <v>0</v>
      </c>
      <c r="BW25" s="12">
        <f t="shared" si="25"/>
        <v>0</v>
      </c>
      <c r="BX25" s="12">
        <f t="shared" si="25"/>
        <v>0</v>
      </c>
      <c r="BY25" s="12">
        <f t="shared" si="25"/>
        <v>0</v>
      </c>
      <c r="BZ25" s="12">
        <f t="shared" si="25"/>
        <v>0</v>
      </c>
      <c r="CA25" s="12">
        <f t="shared" si="25"/>
        <v>0</v>
      </c>
      <c r="CB25" s="12">
        <f t="shared" si="25"/>
        <v>0</v>
      </c>
      <c r="CC25" s="13">
        <f t="shared" si="25"/>
        <v>0</v>
      </c>
      <c r="CE25" s="115"/>
    </row>
    <row r="26" spans="1:83" ht="12.75" customHeight="1">
      <c r="A26" s="15"/>
      <c r="B26" s="80"/>
      <c r="C26" s="109" t="s">
        <v>40</v>
      </c>
      <c r="D26" s="110"/>
      <c r="E26" s="110"/>
      <c r="F26" s="111"/>
      <c r="G26" s="212">
        <f t="shared" si="15"/>
        <v>700000</v>
      </c>
      <c r="H26" s="154">
        <f>SUM(H175,H177:H178,H191:H192,H198:H201,H203,H205)</f>
        <v>0</v>
      </c>
      <c r="I26" s="155">
        <f t="shared" ref="I26:BT26" si="26">SUM(I175,I177:I178,I191:I192,I198:I201,I203,I205)</f>
        <v>0</v>
      </c>
      <c r="J26" s="154">
        <f t="shared" si="26"/>
        <v>0</v>
      </c>
      <c r="K26" s="77">
        <f t="shared" si="26"/>
        <v>0</v>
      </c>
      <c r="L26" s="77">
        <f t="shared" si="26"/>
        <v>0</v>
      </c>
      <c r="M26" s="77">
        <f t="shared" si="26"/>
        <v>0</v>
      </c>
      <c r="N26" s="77">
        <f t="shared" si="26"/>
        <v>0</v>
      </c>
      <c r="O26" s="77">
        <f t="shared" si="26"/>
        <v>0</v>
      </c>
      <c r="P26" s="77">
        <f t="shared" si="26"/>
        <v>0</v>
      </c>
      <c r="Q26" s="77">
        <f t="shared" si="26"/>
        <v>0</v>
      </c>
      <c r="R26" s="77">
        <f t="shared" si="26"/>
        <v>0</v>
      </c>
      <c r="S26" s="77">
        <f t="shared" si="26"/>
        <v>0</v>
      </c>
      <c r="T26" s="77">
        <f t="shared" si="26"/>
        <v>0</v>
      </c>
      <c r="U26" s="155">
        <f t="shared" si="26"/>
        <v>116666.68</v>
      </c>
      <c r="V26" s="156">
        <f t="shared" si="26"/>
        <v>0</v>
      </c>
      <c r="W26" s="77">
        <f t="shared" si="26"/>
        <v>0</v>
      </c>
      <c r="X26" s="77">
        <f t="shared" si="26"/>
        <v>0</v>
      </c>
      <c r="Y26" s="77">
        <f t="shared" si="26"/>
        <v>0</v>
      </c>
      <c r="Z26" s="77">
        <f t="shared" si="26"/>
        <v>0</v>
      </c>
      <c r="AA26" s="77">
        <f t="shared" si="26"/>
        <v>0</v>
      </c>
      <c r="AB26" s="77">
        <f t="shared" si="26"/>
        <v>0</v>
      </c>
      <c r="AC26" s="77">
        <f t="shared" si="26"/>
        <v>0</v>
      </c>
      <c r="AD26" s="77">
        <f t="shared" si="26"/>
        <v>0</v>
      </c>
      <c r="AE26" s="77">
        <f t="shared" si="26"/>
        <v>0</v>
      </c>
      <c r="AF26" s="77">
        <f t="shared" si="26"/>
        <v>0</v>
      </c>
      <c r="AG26" s="155">
        <f t="shared" si="26"/>
        <v>116666.68</v>
      </c>
      <c r="AH26" s="156">
        <f t="shared" si="26"/>
        <v>0</v>
      </c>
      <c r="AI26" s="77">
        <f t="shared" si="26"/>
        <v>0</v>
      </c>
      <c r="AJ26" s="77">
        <f t="shared" si="26"/>
        <v>0</v>
      </c>
      <c r="AK26" s="77">
        <f t="shared" si="26"/>
        <v>0</v>
      </c>
      <c r="AL26" s="77">
        <f t="shared" si="26"/>
        <v>0</v>
      </c>
      <c r="AM26" s="77">
        <f t="shared" si="26"/>
        <v>0</v>
      </c>
      <c r="AN26" s="77">
        <f t="shared" si="26"/>
        <v>0</v>
      </c>
      <c r="AO26" s="77">
        <f t="shared" si="26"/>
        <v>0</v>
      </c>
      <c r="AP26" s="77">
        <f t="shared" si="26"/>
        <v>0</v>
      </c>
      <c r="AQ26" s="77">
        <f t="shared" si="26"/>
        <v>0</v>
      </c>
      <c r="AR26" s="77">
        <f t="shared" si="26"/>
        <v>0</v>
      </c>
      <c r="AS26" s="155">
        <f t="shared" si="26"/>
        <v>116666.68</v>
      </c>
      <c r="AT26" s="156">
        <f t="shared" si="26"/>
        <v>0</v>
      </c>
      <c r="AU26" s="77">
        <f t="shared" si="26"/>
        <v>0</v>
      </c>
      <c r="AV26" s="77">
        <f t="shared" si="26"/>
        <v>0</v>
      </c>
      <c r="AW26" s="77">
        <f t="shared" si="26"/>
        <v>0</v>
      </c>
      <c r="AX26" s="77">
        <f t="shared" si="26"/>
        <v>0</v>
      </c>
      <c r="AY26" s="77">
        <f t="shared" si="26"/>
        <v>0</v>
      </c>
      <c r="AZ26" s="77">
        <f t="shared" si="26"/>
        <v>0</v>
      </c>
      <c r="BA26" s="77">
        <f t="shared" si="26"/>
        <v>0</v>
      </c>
      <c r="BB26" s="77">
        <f t="shared" si="26"/>
        <v>0</v>
      </c>
      <c r="BC26" s="77">
        <f t="shared" si="26"/>
        <v>0</v>
      </c>
      <c r="BD26" s="77">
        <f t="shared" si="26"/>
        <v>0</v>
      </c>
      <c r="BE26" s="155">
        <f t="shared" si="26"/>
        <v>116666.68</v>
      </c>
      <c r="BF26" s="156">
        <f t="shared" si="26"/>
        <v>0</v>
      </c>
      <c r="BG26" s="77">
        <f t="shared" si="26"/>
        <v>0</v>
      </c>
      <c r="BH26" s="77">
        <f t="shared" si="26"/>
        <v>0</v>
      </c>
      <c r="BI26" s="77">
        <f t="shared" si="26"/>
        <v>0</v>
      </c>
      <c r="BJ26" s="77">
        <f t="shared" si="26"/>
        <v>0</v>
      </c>
      <c r="BK26" s="77">
        <f t="shared" si="26"/>
        <v>0</v>
      </c>
      <c r="BL26" s="77">
        <f t="shared" si="26"/>
        <v>0</v>
      </c>
      <c r="BM26" s="77">
        <f t="shared" si="26"/>
        <v>0</v>
      </c>
      <c r="BN26" s="77">
        <f t="shared" si="26"/>
        <v>0</v>
      </c>
      <c r="BO26" s="77">
        <f t="shared" si="26"/>
        <v>0</v>
      </c>
      <c r="BP26" s="77">
        <f t="shared" si="26"/>
        <v>0</v>
      </c>
      <c r="BQ26" s="155">
        <f t="shared" si="26"/>
        <v>116666.68</v>
      </c>
      <c r="BR26" s="156">
        <f t="shared" si="26"/>
        <v>0</v>
      </c>
      <c r="BS26" s="77">
        <f t="shared" si="26"/>
        <v>0</v>
      </c>
      <c r="BT26" s="77">
        <f t="shared" si="26"/>
        <v>0</v>
      </c>
      <c r="BU26" s="77">
        <f t="shared" ref="BU26:CC26" si="27">SUM(BU175,BU177:BU178,BU191:BU192,BU198:BU201,BU203,BU205)</f>
        <v>0</v>
      </c>
      <c r="BV26" s="77">
        <f t="shared" si="27"/>
        <v>0</v>
      </c>
      <c r="BW26" s="77">
        <f t="shared" si="27"/>
        <v>0</v>
      </c>
      <c r="BX26" s="77">
        <f t="shared" si="27"/>
        <v>0</v>
      </c>
      <c r="BY26" s="77">
        <f t="shared" si="27"/>
        <v>0</v>
      </c>
      <c r="BZ26" s="77">
        <f t="shared" si="27"/>
        <v>0</v>
      </c>
      <c r="CA26" s="77">
        <f t="shared" si="27"/>
        <v>0</v>
      </c>
      <c r="CB26" s="77">
        <f t="shared" si="27"/>
        <v>0</v>
      </c>
      <c r="CC26" s="155">
        <f t="shared" si="27"/>
        <v>116666.6</v>
      </c>
      <c r="CE26" s="115"/>
    </row>
    <row r="27" spans="1:83">
      <c r="A27" s="15"/>
      <c r="B27" s="148"/>
      <c r="C27" s="16"/>
      <c r="D27" s="68"/>
      <c r="E27" s="68"/>
      <c r="F27" s="68"/>
      <c r="G27" s="132"/>
      <c r="H27" s="150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29"/>
      <c r="CE27" s="115"/>
    </row>
    <row r="28" spans="1:83">
      <c r="A28" s="15"/>
      <c r="B28" s="53" t="s">
        <v>47</v>
      </c>
      <c r="C28" s="54" t="s">
        <v>48</v>
      </c>
      <c r="D28" s="70"/>
      <c r="E28" s="70"/>
      <c r="F28" s="228"/>
      <c r="G28" s="169">
        <f>+SUM(G29,G49,G57,G76,G79,G81)</f>
        <v>500000</v>
      </c>
      <c r="H28" s="123">
        <f t="shared" ref="H28:BS28" si="28">+SUM(H29,H49,H57,H76,H79,H81)</f>
        <v>0</v>
      </c>
      <c r="I28" s="20">
        <f t="shared" si="28"/>
        <v>0</v>
      </c>
      <c r="J28" s="123">
        <f t="shared" si="28"/>
        <v>0</v>
      </c>
      <c r="K28" s="19">
        <f t="shared" si="28"/>
        <v>0</v>
      </c>
      <c r="L28" s="19">
        <f t="shared" si="28"/>
        <v>0</v>
      </c>
      <c r="M28" s="19">
        <f t="shared" si="28"/>
        <v>0</v>
      </c>
      <c r="N28" s="19">
        <f t="shared" si="28"/>
        <v>0</v>
      </c>
      <c r="O28" s="19">
        <f t="shared" si="28"/>
        <v>0</v>
      </c>
      <c r="P28" s="19">
        <f t="shared" si="28"/>
        <v>0</v>
      </c>
      <c r="Q28" s="19">
        <f t="shared" si="28"/>
        <v>0</v>
      </c>
      <c r="R28" s="19">
        <f t="shared" si="28"/>
        <v>0</v>
      </c>
      <c r="S28" s="19">
        <f t="shared" si="28"/>
        <v>0</v>
      </c>
      <c r="T28" s="19">
        <f t="shared" si="28"/>
        <v>0</v>
      </c>
      <c r="U28" s="20">
        <f t="shared" si="28"/>
        <v>0</v>
      </c>
      <c r="V28" s="21">
        <f t="shared" si="28"/>
        <v>0</v>
      </c>
      <c r="W28" s="19">
        <f t="shared" si="28"/>
        <v>0</v>
      </c>
      <c r="X28" s="19">
        <f t="shared" si="28"/>
        <v>0</v>
      </c>
      <c r="Y28" s="19">
        <f t="shared" si="28"/>
        <v>0</v>
      </c>
      <c r="Z28" s="19">
        <f t="shared" si="28"/>
        <v>0</v>
      </c>
      <c r="AA28" s="19">
        <f t="shared" si="28"/>
        <v>0</v>
      </c>
      <c r="AB28" s="19">
        <f t="shared" si="28"/>
        <v>0</v>
      </c>
      <c r="AC28" s="19">
        <f t="shared" si="28"/>
        <v>0</v>
      </c>
      <c r="AD28" s="19">
        <f t="shared" si="28"/>
        <v>0</v>
      </c>
      <c r="AE28" s="19">
        <f t="shared" si="28"/>
        <v>0</v>
      </c>
      <c r="AF28" s="19">
        <f t="shared" si="28"/>
        <v>0</v>
      </c>
      <c r="AG28" s="20">
        <f t="shared" si="28"/>
        <v>100000</v>
      </c>
      <c r="AH28" s="21">
        <f t="shared" si="28"/>
        <v>0</v>
      </c>
      <c r="AI28" s="19">
        <f t="shared" si="28"/>
        <v>0</v>
      </c>
      <c r="AJ28" s="19">
        <f t="shared" si="28"/>
        <v>0</v>
      </c>
      <c r="AK28" s="19">
        <f t="shared" si="28"/>
        <v>0</v>
      </c>
      <c r="AL28" s="19">
        <f t="shared" si="28"/>
        <v>0</v>
      </c>
      <c r="AM28" s="19">
        <f t="shared" si="28"/>
        <v>0</v>
      </c>
      <c r="AN28" s="19">
        <f t="shared" si="28"/>
        <v>0</v>
      </c>
      <c r="AO28" s="19">
        <f t="shared" si="28"/>
        <v>0</v>
      </c>
      <c r="AP28" s="19">
        <f t="shared" si="28"/>
        <v>0</v>
      </c>
      <c r="AQ28" s="19">
        <f t="shared" si="28"/>
        <v>0</v>
      </c>
      <c r="AR28" s="19">
        <f t="shared" si="28"/>
        <v>0</v>
      </c>
      <c r="AS28" s="20">
        <f t="shared" si="28"/>
        <v>100000</v>
      </c>
      <c r="AT28" s="21">
        <f t="shared" si="28"/>
        <v>0</v>
      </c>
      <c r="AU28" s="19">
        <f t="shared" si="28"/>
        <v>0</v>
      </c>
      <c r="AV28" s="19">
        <f t="shared" si="28"/>
        <v>0</v>
      </c>
      <c r="AW28" s="19">
        <f t="shared" si="28"/>
        <v>0</v>
      </c>
      <c r="AX28" s="19">
        <f t="shared" si="28"/>
        <v>0</v>
      </c>
      <c r="AY28" s="19">
        <f t="shared" si="28"/>
        <v>0</v>
      </c>
      <c r="AZ28" s="19">
        <f t="shared" si="28"/>
        <v>0</v>
      </c>
      <c r="BA28" s="19">
        <f t="shared" si="28"/>
        <v>0</v>
      </c>
      <c r="BB28" s="19">
        <f t="shared" si="28"/>
        <v>0</v>
      </c>
      <c r="BC28" s="19">
        <f t="shared" si="28"/>
        <v>0</v>
      </c>
      <c r="BD28" s="19">
        <f t="shared" si="28"/>
        <v>0</v>
      </c>
      <c r="BE28" s="20">
        <f t="shared" si="28"/>
        <v>100000</v>
      </c>
      <c r="BF28" s="21">
        <f t="shared" si="28"/>
        <v>0</v>
      </c>
      <c r="BG28" s="19">
        <f t="shared" si="28"/>
        <v>0</v>
      </c>
      <c r="BH28" s="19">
        <f t="shared" si="28"/>
        <v>0</v>
      </c>
      <c r="BI28" s="19">
        <f t="shared" si="28"/>
        <v>0</v>
      </c>
      <c r="BJ28" s="19">
        <f t="shared" si="28"/>
        <v>0</v>
      </c>
      <c r="BK28" s="19">
        <f t="shared" si="28"/>
        <v>0</v>
      </c>
      <c r="BL28" s="19">
        <f t="shared" si="28"/>
        <v>0</v>
      </c>
      <c r="BM28" s="19">
        <f t="shared" si="28"/>
        <v>0</v>
      </c>
      <c r="BN28" s="19">
        <f t="shared" si="28"/>
        <v>0</v>
      </c>
      <c r="BO28" s="19">
        <f t="shared" si="28"/>
        <v>0</v>
      </c>
      <c r="BP28" s="19">
        <f t="shared" si="28"/>
        <v>0</v>
      </c>
      <c r="BQ28" s="20">
        <f t="shared" si="28"/>
        <v>100000</v>
      </c>
      <c r="BR28" s="21">
        <f t="shared" si="28"/>
        <v>0</v>
      </c>
      <c r="BS28" s="19">
        <f t="shared" si="28"/>
        <v>0</v>
      </c>
      <c r="BT28" s="19">
        <f t="shared" ref="BT28:CC28" si="29">+SUM(BT29,BT49,BT57,BT76,BT79,BT81)</f>
        <v>0</v>
      </c>
      <c r="BU28" s="19">
        <f t="shared" si="29"/>
        <v>0</v>
      </c>
      <c r="BV28" s="19">
        <f t="shared" si="29"/>
        <v>0</v>
      </c>
      <c r="BW28" s="19">
        <f t="shared" si="29"/>
        <v>0</v>
      </c>
      <c r="BX28" s="19">
        <f t="shared" si="29"/>
        <v>0</v>
      </c>
      <c r="BY28" s="19">
        <f t="shared" si="29"/>
        <v>0</v>
      </c>
      <c r="BZ28" s="19">
        <f t="shared" si="29"/>
        <v>0</v>
      </c>
      <c r="CA28" s="19">
        <f t="shared" si="29"/>
        <v>0</v>
      </c>
      <c r="CB28" s="19">
        <f t="shared" si="29"/>
        <v>0</v>
      </c>
      <c r="CC28" s="20">
        <f t="shared" si="29"/>
        <v>100000</v>
      </c>
      <c r="CE28" s="115"/>
    </row>
    <row r="29" spans="1:83">
      <c r="A29" s="15"/>
      <c r="B29" s="55" t="s">
        <v>49</v>
      </c>
      <c r="C29" s="56" t="s">
        <v>50</v>
      </c>
      <c r="D29" s="71"/>
      <c r="E29" s="71"/>
      <c r="F29" s="229"/>
      <c r="G29" s="169">
        <f>SUM(G30:G48)</f>
        <v>0</v>
      </c>
      <c r="H29" s="123">
        <f>SUM(H30:H48)</f>
        <v>0</v>
      </c>
      <c r="I29" s="20">
        <f t="shared" ref="I29:AL29" si="30">SUM(I30:I48)</f>
        <v>0</v>
      </c>
      <c r="J29" s="123">
        <f t="shared" si="30"/>
        <v>0</v>
      </c>
      <c r="K29" s="19">
        <f t="shared" si="30"/>
        <v>0</v>
      </c>
      <c r="L29" s="19">
        <f t="shared" si="30"/>
        <v>0</v>
      </c>
      <c r="M29" s="19">
        <f t="shared" si="30"/>
        <v>0</v>
      </c>
      <c r="N29" s="19">
        <f t="shared" si="30"/>
        <v>0</v>
      </c>
      <c r="O29" s="19">
        <f t="shared" si="30"/>
        <v>0</v>
      </c>
      <c r="P29" s="19">
        <f t="shared" si="30"/>
        <v>0</v>
      </c>
      <c r="Q29" s="19">
        <f t="shared" si="30"/>
        <v>0</v>
      </c>
      <c r="R29" s="19">
        <f t="shared" si="30"/>
        <v>0</v>
      </c>
      <c r="S29" s="19">
        <f t="shared" si="30"/>
        <v>0</v>
      </c>
      <c r="T29" s="19">
        <f t="shared" si="30"/>
        <v>0</v>
      </c>
      <c r="U29" s="20">
        <f t="shared" si="30"/>
        <v>0</v>
      </c>
      <c r="V29" s="21">
        <f t="shared" si="30"/>
        <v>0</v>
      </c>
      <c r="W29" s="19">
        <f t="shared" si="30"/>
        <v>0</v>
      </c>
      <c r="X29" s="19">
        <f t="shared" si="30"/>
        <v>0</v>
      </c>
      <c r="Y29" s="19">
        <f t="shared" si="30"/>
        <v>0</v>
      </c>
      <c r="Z29" s="19">
        <f t="shared" si="30"/>
        <v>0</v>
      </c>
      <c r="AA29" s="19">
        <f t="shared" si="30"/>
        <v>0</v>
      </c>
      <c r="AB29" s="19">
        <f t="shared" si="30"/>
        <v>0</v>
      </c>
      <c r="AC29" s="19">
        <f t="shared" si="30"/>
        <v>0</v>
      </c>
      <c r="AD29" s="19">
        <f t="shared" si="30"/>
        <v>0</v>
      </c>
      <c r="AE29" s="19">
        <f t="shared" si="30"/>
        <v>0</v>
      </c>
      <c r="AF29" s="19">
        <f t="shared" si="30"/>
        <v>0</v>
      </c>
      <c r="AG29" s="20">
        <f t="shared" si="30"/>
        <v>0</v>
      </c>
      <c r="AH29" s="21">
        <f t="shared" si="30"/>
        <v>0</v>
      </c>
      <c r="AI29" s="19">
        <f t="shared" si="30"/>
        <v>0</v>
      </c>
      <c r="AJ29" s="19">
        <f t="shared" si="30"/>
        <v>0</v>
      </c>
      <c r="AK29" s="19">
        <f t="shared" si="30"/>
        <v>0</v>
      </c>
      <c r="AL29" s="19">
        <f t="shared" si="30"/>
        <v>0</v>
      </c>
      <c r="AM29" s="19">
        <f t="shared" ref="AM29:BR29" si="31">SUM(AM30:AM48)</f>
        <v>0</v>
      </c>
      <c r="AN29" s="19">
        <f t="shared" si="31"/>
        <v>0</v>
      </c>
      <c r="AO29" s="19">
        <f t="shared" si="31"/>
        <v>0</v>
      </c>
      <c r="AP29" s="19">
        <f t="shared" si="31"/>
        <v>0</v>
      </c>
      <c r="AQ29" s="19">
        <f t="shared" si="31"/>
        <v>0</v>
      </c>
      <c r="AR29" s="19">
        <f t="shared" si="31"/>
        <v>0</v>
      </c>
      <c r="AS29" s="20">
        <f t="shared" si="31"/>
        <v>0</v>
      </c>
      <c r="AT29" s="21">
        <f t="shared" si="31"/>
        <v>0</v>
      </c>
      <c r="AU29" s="19">
        <f t="shared" si="31"/>
        <v>0</v>
      </c>
      <c r="AV29" s="19">
        <f t="shared" si="31"/>
        <v>0</v>
      </c>
      <c r="AW29" s="19">
        <f t="shared" si="31"/>
        <v>0</v>
      </c>
      <c r="AX29" s="19">
        <f t="shared" si="31"/>
        <v>0</v>
      </c>
      <c r="AY29" s="19">
        <f t="shared" si="31"/>
        <v>0</v>
      </c>
      <c r="AZ29" s="19">
        <f t="shared" si="31"/>
        <v>0</v>
      </c>
      <c r="BA29" s="19">
        <f t="shared" si="31"/>
        <v>0</v>
      </c>
      <c r="BB29" s="19">
        <f t="shared" si="31"/>
        <v>0</v>
      </c>
      <c r="BC29" s="19">
        <f t="shared" si="31"/>
        <v>0</v>
      </c>
      <c r="BD29" s="19">
        <f t="shared" si="31"/>
        <v>0</v>
      </c>
      <c r="BE29" s="20">
        <f t="shared" si="31"/>
        <v>0</v>
      </c>
      <c r="BF29" s="21">
        <f t="shared" si="31"/>
        <v>0</v>
      </c>
      <c r="BG29" s="19">
        <f t="shared" si="31"/>
        <v>0</v>
      </c>
      <c r="BH29" s="19">
        <f t="shared" si="31"/>
        <v>0</v>
      </c>
      <c r="BI29" s="19">
        <f t="shared" si="31"/>
        <v>0</v>
      </c>
      <c r="BJ29" s="19">
        <f t="shared" si="31"/>
        <v>0</v>
      </c>
      <c r="BK29" s="19">
        <f t="shared" si="31"/>
        <v>0</v>
      </c>
      <c r="BL29" s="19">
        <f t="shared" si="31"/>
        <v>0</v>
      </c>
      <c r="BM29" s="19">
        <f t="shared" si="31"/>
        <v>0</v>
      </c>
      <c r="BN29" s="19">
        <f t="shared" si="31"/>
        <v>0</v>
      </c>
      <c r="BO29" s="19">
        <f t="shared" si="31"/>
        <v>0</v>
      </c>
      <c r="BP29" s="19">
        <f t="shared" si="31"/>
        <v>0</v>
      </c>
      <c r="BQ29" s="20">
        <f t="shared" si="31"/>
        <v>0</v>
      </c>
      <c r="BR29" s="21">
        <f t="shared" si="31"/>
        <v>0</v>
      </c>
      <c r="BS29" s="19">
        <f t="shared" ref="BS29:CC29" si="32">SUM(BS30:BS48)</f>
        <v>0</v>
      </c>
      <c r="BT29" s="19">
        <f t="shared" si="32"/>
        <v>0</v>
      </c>
      <c r="BU29" s="19">
        <f t="shared" si="32"/>
        <v>0</v>
      </c>
      <c r="BV29" s="19">
        <f t="shared" si="32"/>
        <v>0</v>
      </c>
      <c r="BW29" s="19">
        <f t="shared" si="32"/>
        <v>0</v>
      </c>
      <c r="BX29" s="19">
        <f t="shared" si="32"/>
        <v>0</v>
      </c>
      <c r="BY29" s="19">
        <f t="shared" si="32"/>
        <v>0</v>
      </c>
      <c r="BZ29" s="19">
        <f t="shared" si="32"/>
        <v>0</v>
      </c>
      <c r="CA29" s="19">
        <f t="shared" si="32"/>
        <v>0</v>
      </c>
      <c r="CB29" s="19">
        <f t="shared" si="32"/>
        <v>0</v>
      </c>
      <c r="CC29" s="20">
        <f t="shared" si="32"/>
        <v>0</v>
      </c>
      <c r="CE29" s="115"/>
    </row>
    <row r="30" spans="1:83">
      <c r="A30" s="15"/>
      <c r="B30" s="57" t="s">
        <v>51</v>
      </c>
      <c r="C30" s="58" t="s">
        <v>52</v>
      </c>
      <c r="D30" s="72" t="s">
        <v>53</v>
      </c>
      <c r="E30" s="72">
        <v>72</v>
      </c>
      <c r="F30" s="230"/>
      <c r="G30" s="122">
        <f>+SUM(H30:CC30)</f>
        <v>0</v>
      </c>
      <c r="H30" s="120"/>
      <c r="I30" s="13"/>
      <c r="J30" s="299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1"/>
      <c r="V30" s="302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1"/>
      <c r="AH30" s="302"/>
      <c r="AI30" s="300"/>
      <c r="AJ30" s="300"/>
      <c r="AK30" s="300"/>
      <c r="AL30" s="300"/>
      <c r="AM30" s="300"/>
      <c r="AN30" s="300"/>
      <c r="AO30" s="300"/>
      <c r="AP30" s="300"/>
      <c r="AQ30" s="300"/>
      <c r="AR30" s="300"/>
      <c r="AS30" s="301"/>
      <c r="AT30" s="302"/>
      <c r="AU30" s="300"/>
      <c r="AV30" s="300"/>
      <c r="AW30" s="300"/>
      <c r="AX30" s="300"/>
      <c r="AY30" s="300"/>
      <c r="AZ30" s="300"/>
      <c r="BA30" s="300"/>
      <c r="BB30" s="300"/>
      <c r="BC30" s="300"/>
      <c r="BD30" s="300"/>
      <c r="BE30" s="301"/>
      <c r="BF30" s="302"/>
      <c r="BG30" s="300"/>
      <c r="BH30" s="300"/>
      <c r="BI30" s="300"/>
      <c r="BJ30" s="300"/>
      <c r="BK30" s="300"/>
      <c r="BL30" s="300"/>
      <c r="BM30" s="300"/>
      <c r="BN30" s="300"/>
      <c r="BO30" s="300"/>
      <c r="BP30" s="300"/>
      <c r="BQ30" s="301"/>
      <c r="BR30" s="302"/>
      <c r="BS30" s="300"/>
      <c r="BT30" s="300"/>
      <c r="BU30" s="300"/>
      <c r="BV30" s="300"/>
      <c r="BW30" s="300"/>
      <c r="BX30" s="300"/>
      <c r="BY30" s="300"/>
      <c r="BZ30" s="300"/>
      <c r="CA30" s="300"/>
      <c r="CB30" s="300"/>
      <c r="CC30" s="301"/>
      <c r="CE30" s="115"/>
    </row>
    <row r="31" spans="1:83">
      <c r="A31" s="15"/>
      <c r="B31" s="57" t="s">
        <v>54</v>
      </c>
      <c r="C31" s="58" t="s">
        <v>55</v>
      </c>
      <c r="D31" s="72" t="s">
        <v>53</v>
      </c>
      <c r="E31" s="72">
        <v>72</v>
      </c>
      <c r="F31" s="230"/>
      <c r="G31" s="122">
        <f t="shared" ref="G31:G37" si="33">+SUM(H31:CC31)</f>
        <v>0</v>
      </c>
      <c r="H31" s="120"/>
      <c r="I31" s="13"/>
      <c r="J31" s="299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1"/>
      <c r="V31" s="302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1"/>
      <c r="AH31" s="302"/>
      <c r="AI31" s="300"/>
      <c r="AJ31" s="300"/>
      <c r="AK31" s="300"/>
      <c r="AL31" s="300"/>
      <c r="AM31" s="300"/>
      <c r="AN31" s="300"/>
      <c r="AO31" s="300"/>
      <c r="AP31" s="300"/>
      <c r="AQ31" s="300"/>
      <c r="AR31" s="300"/>
      <c r="AS31" s="301"/>
      <c r="AT31" s="302"/>
      <c r="AU31" s="300"/>
      <c r="AV31" s="300"/>
      <c r="AW31" s="300"/>
      <c r="AX31" s="300"/>
      <c r="AY31" s="300"/>
      <c r="AZ31" s="300"/>
      <c r="BA31" s="300"/>
      <c r="BB31" s="300"/>
      <c r="BC31" s="300"/>
      <c r="BD31" s="300"/>
      <c r="BE31" s="301"/>
      <c r="BF31" s="302"/>
      <c r="BG31" s="300"/>
      <c r="BH31" s="300"/>
      <c r="BI31" s="300"/>
      <c r="BJ31" s="300"/>
      <c r="BK31" s="300"/>
      <c r="BL31" s="300"/>
      <c r="BM31" s="300"/>
      <c r="BN31" s="300"/>
      <c r="BO31" s="300"/>
      <c r="BP31" s="300"/>
      <c r="BQ31" s="301"/>
      <c r="BR31" s="302"/>
      <c r="BS31" s="300"/>
      <c r="BT31" s="300"/>
      <c r="BU31" s="300"/>
      <c r="BV31" s="300"/>
      <c r="BW31" s="300"/>
      <c r="BX31" s="300"/>
      <c r="BY31" s="300"/>
      <c r="BZ31" s="300"/>
      <c r="CA31" s="300"/>
      <c r="CB31" s="300"/>
      <c r="CC31" s="301"/>
      <c r="CE31" s="115"/>
    </row>
    <row r="32" spans="1:83">
      <c r="A32" s="15"/>
      <c r="B32" s="57" t="s">
        <v>56</v>
      </c>
      <c r="C32" s="58" t="s">
        <v>57</v>
      </c>
      <c r="D32" s="72" t="s">
        <v>53</v>
      </c>
      <c r="E32" s="72">
        <v>72</v>
      </c>
      <c r="F32" s="230"/>
      <c r="G32" s="122">
        <f>+SUM(H32:CC32)</f>
        <v>0</v>
      </c>
      <c r="H32" s="231"/>
      <c r="I32" s="232"/>
      <c r="J32" s="299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1"/>
      <c r="V32" s="302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1"/>
      <c r="AH32" s="302"/>
      <c r="AI32" s="300"/>
      <c r="AJ32" s="300"/>
      <c r="AK32" s="300"/>
      <c r="AL32" s="300"/>
      <c r="AM32" s="300"/>
      <c r="AN32" s="300"/>
      <c r="AO32" s="300"/>
      <c r="AP32" s="300"/>
      <c r="AQ32" s="300"/>
      <c r="AR32" s="300"/>
      <c r="AS32" s="301"/>
      <c r="AT32" s="302"/>
      <c r="AU32" s="300"/>
      <c r="AV32" s="300"/>
      <c r="AW32" s="300"/>
      <c r="AX32" s="300"/>
      <c r="AY32" s="300"/>
      <c r="AZ32" s="300"/>
      <c r="BA32" s="300"/>
      <c r="BB32" s="300"/>
      <c r="BC32" s="300"/>
      <c r="BD32" s="300"/>
      <c r="BE32" s="301"/>
      <c r="BF32" s="302"/>
      <c r="BG32" s="300"/>
      <c r="BH32" s="300"/>
      <c r="BI32" s="300"/>
      <c r="BJ32" s="300"/>
      <c r="BK32" s="300"/>
      <c r="BL32" s="300"/>
      <c r="BM32" s="300"/>
      <c r="BN32" s="300"/>
      <c r="BO32" s="300"/>
      <c r="BP32" s="300"/>
      <c r="BQ32" s="301"/>
      <c r="BR32" s="302"/>
      <c r="BS32" s="300"/>
      <c r="BT32" s="300"/>
      <c r="BU32" s="300"/>
      <c r="BV32" s="300"/>
      <c r="BW32" s="300"/>
      <c r="BX32" s="300"/>
      <c r="BY32" s="300"/>
      <c r="BZ32" s="300"/>
      <c r="CA32" s="300"/>
      <c r="CB32" s="300"/>
      <c r="CC32" s="301"/>
      <c r="CE32" s="115"/>
    </row>
    <row r="33" spans="1:83">
      <c r="A33" s="15"/>
      <c r="B33" s="57" t="s">
        <v>58</v>
      </c>
      <c r="C33" s="58" t="s">
        <v>59</v>
      </c>
      <c r="D33" s="72" t="s">
        <v>53</v>
      </c>
      <c r="E33" s="72">
        <v>72</v>
      </c>
      <c r="F33" s="230"/>
      <c r="G33" s="122">
        <f t="shared" si="33"/>
        <v>0</v>
      </c>
      <c r="H33" s="120"/>
      <c r="I33" s="13"/>
      <c r="J33" s="299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1"/>
      <c r="V33" s="302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1"/>
      <c r="AH33" s="302"/>
      <c r="AI33" s="300"/>
      <c r="AJ33" s="300"/>
      <c r="AK33" s="300"/>
      <c r="AL33" s="300"/>
      <c r="AM33" s="300"/>
      <c r="AN33" s="300"/>
      <c r="AO33" s="300"/>
      <c r="AP33" s="300"/>
      <c r="AQ33" s="300"/>
      <c r="AR33" s="300"/>
      <c r="AS33" s="301"/>
      <c r="AT33" s="302"/>
      <c r="AU33" s="300"/>
      <c r="AV33" s="300"/>
      <c r="AW33" s="300"/>
      <c r="AX33" s="300"/>
      <c r="AY33" s="300"/>
      <c r="AZ33" s="300"/>
      <c r="BA33" s="300"/>
      <c r="BB33" s="300"/>
      <c r="BC33" s="300"/>
      <c r="BD33" s="300"/>
      <c r="BE33" s="301"/>
      <c r="BF33" s="302"/>
      <c r="BG33" s="300"/>
      <c r="BH33" s="300"/>
      <c r="BI33" s="300"/>
      <c r="BJ33" s="300"/>
      <c r="BK33" s="300"/>
      <c r="BL33" s="300"/>
      <c r="BM33" s="300"/>
      <c r="BN33" s="300"/>
      <c r="BO33" s="300"/>
      <c r="BP33" s="300"/>
      <c r="BQ33" s="301"/>
      <c r="BR33" s="302"/>
      <c r="BS33" s="300"/>
      <c r="BT33" s="300"/>
      <c r="BU33" s="300"/>
      <c r="BV33" s="300"/>
      <c r="BW33" s="300"/>
      <c r="BX33" s="300"/>
      <c r="BY33" s="300"/>
      <c r="BZ33" s="300"/>
      <c r="CA33" s="300"/>
      <c r="CB33" s="300"/>
      <c r="CC33" s="301"/>
      <c r="CE33" s="115"/>
    </row>
    <row r="34" spans="1:83">
      <c r="A34" s="189"/>
      <c r="B34" s="190" t="s">
        <v>60</v>
      </c>
      <c r="C34" s="191" t="s">
        <v>61</v>
      </c>
      <c r="D34" s="192" t="s">
        <v>53</v>
      </c>
      <c r="E34" s="192">
        <v>0</v>
      </c>
      <c r="F34" s="233"/>
      <c r="G34" s="234">
        <f>+SUM(H34:CC34)</f>
        <v>0</v>
      </c>
      <c r="H34" s="231"/>
      <c r="I34" s="232"/>
      <c r="J34" s="235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7"/>
      <c r="V34" s="238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7"/>
      <c r="AH34" s="238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7"/>
      <c r="AT34" s="238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7"/>
      <c r="BF34" s="238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7"/>
      <c r="BR34" s="238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7"/>
      <c r="CE34" s="115"/>
    </row>
    <row r="35" spans="1:83">
      <c r="A35" s="189"/>
      <c r="B35" s="190" t="s">
        <v>62</v>
      </c>
      <c r="C35" s="191" t="s">
        <v>63</v>
      </c>
      <c r="D35" s="192" t="s">
        <v>53</v>
      </c>
      <c r="E35" s="192">
        <v>0</v>
      </c>
      <c r="F35" s="233"/>
      <c r="G35" s="234">
        <f>+SUM(H35:CC35)</f>
        <v>0</v>
      </c>
      <c r="H35" s="231"/>
      <c r="I35" s="232"/>
      <c r="J35" s="235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7"/>
      <c r="V35" s="238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7"/>
      <c r="AH35" s="238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7"/>
      <c r="AT35" s="238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7"/>
      <c r="BF35" s="238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7"/>
      <c r="BR35" s="238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7"/>
      <c r="CE35" s="115"/>
    </row>
    <row r="36" spans="1:83">
      <c r="A36" s="15"/>
      <c r="B36" s="57" t="s">
        <v>64</v>
      </c>
      <c r="C36" s="58" t="s">
        <v>65</v>
      </c>
      <c r="D36" s="72" t="s">
        <v>53</v>
      </c>
      <c r="E36" s="72">
        <v>72</v>
      </c>
      <c r="F36" s="230"/>
      <c r="G36" s="122">
        <f t="shared" si="33"/>
        <v>0</v>
      </c>
      <c r="H36" s="120"/>
      <c r="I36" s="13"/>
      <c r="J36" s="299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1"/>
      <c r="V36" s="302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1"/>
      <c r="AH36" s="302"/>
      <c r="AI36" s="300"/>
      <c r="AJ36" s="300"/>
      <c r="AK36" s="300"/>
      <c r="AL36" s="300"/>
      <c r="AM36" s="300"/>
      <c r="AN36" s="300"/>
      <c r="AO36" s="300"/>
      <c r="AP36" s="300"/>
      <c r="AQ36" s="300"/>
      <c r="AR36" s="300"/>
      <c r="AS36" s="301"/>
      <c r="AT36" s="302"/>
      <c r="AU36" s="300"/>
      <c r="AV36" s="300"/>
      <c r="AW36" s="300"/>
      <c r="AX36" s="300"/>
      <c r="AY36" s="300"/>
      <c r="AZ36" s="300"/>
      <c r="BA36" s="300"/>
      <c r="BB36" s="300"/>
      <c r="BC36" s="300"/>
      <c r="BD36" s="300"/>
      <c r="BE36" s="301"/>
      <c r="BF36" s="302"/>
      <c r="BG36" s="300"/>
      <c r="BH36" s="300"/>
      <c r="BI36" s="300"/>
      <c r="BJ36" s="300"/>
      <c r="BK36" s="300"/>
      <c r="BL36" s="300"/>
      <c r="BM36" s="300"/>
      <c r="BN36" s="300"/>
      <c r="BO36" s="300"/>
      <c r="BP36" s="300"/>
      <c r="BQ36" s="301"/>
      <c r="BR36" s="302"/>
      <c r="BS36" s="300"/>
      <c r="BT36" s="300"/>
      <c r="BU36" s="300"/>
      <c r="BV36" s="300"/>
      <c r="BW36" s="300"/>
      <c r="BX36" s="300"/>
      <c r="BY36" s="300"/>
      <c r="BZ36" s="300"/>
      <c r="CA36" s="300"/>
      <c r="CB36" s="300"/>
      <c r="CC36" s="301"/>
      <c r="CE36" s="115"/>
    </row>
    <row r="37" spans="1:83">
      <c r="A37" s="15"/>
      <c r="B37" s="57" t="s">
        <v>66</v>
      </c>
      <c r="C37" s="58" t="s">
        <v>67</v>
      </c>
      <c r="D37" s="72" t="s">
        <v>53</v>
      </c>
      <c r="E37" s="72">
        <v>72</v>
      </c>
      <c r="F37" s="230"/>
      <c r="G37" s="122">
        <f t="shared" si="33"/>
        <v>0</v>
      </c>
      <c r="H37" s="120"/>
      <c r="I37" s="13"/>
      <c r="J37" s="299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1"/>
      <c r="V37" s="302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1"/>
      <c r="AH37" s="302"/>
      <c r="AI37" s="300"/>
      <c r="AJ37" s="300"/>
      <c r="AK37" s="300"/>
      <c r="AL37" s="300"/>
      <c r="AM37" s="300"/>
      <c r="AN37" s="300"/>
      <c r="AO37" s="300"/>
      <c r="AP37" s="300"/>
      <c r="AQ37" s="300"/>
      <c r="AR37" s="300"/>
      <c r="AS37" s="301"/>
      <c r="AT37" s="302"/>
      <c r="AU37" s="300"/>
      <c r="AV37" s="300"/>
      <c r="AW37" s="300"/>
      <c r="AX37" s="300"/>
      <c r="AY37" s="300"/>
      <c r="AZ37" s="300"/>
      <c r="BA37" s="300"/>
      <c r="BB37" s="300"/>
      <c r="BC37" s="300"/>
      <c r="BD37" s="300"/>
      <c r="BE37" s="301"/>
      <c r="BF37" s="302"/>
      <c r="BG37" s="300"/>
      <c r="BH37" s="300"/>
      <c r="BI37" s="300"/>
      <c r="BJ37" s="300"/>
      <c r="BK37" s="300"/>
      <c r="BL37" s="300"/>
      <c r="BM37" s="300"/>
      <c r="BN37" s="300"/>
      <c r="BO37" s="300"/>
      <c r="BP37" s="300"/>
      <c r="BQ37" s="301"/>
      <c r="BR37" s="302"/>
      <c r="BS37" s="300"/>
      <c r="BT37" s="300"/>
      <c r="BU37" s="300"/>
      <c r="BV37" s="300"/>
      <c r="BW37" s="300"/>
      <c r="BX37" s="300"/>
      <c r="BY37" s="300"/>
      <c r="BZ37" s="300"/>
      <c r="CA37" s="300"/>
      <c r="CB37" s="300"/>
      <c r="CC37" s="301"/>
      <c r="CE37" s="115"/>
    </row>
    <row r="38" spans="1:83">
      <c r="A38" s="15"/>
      <c r="B38" s="57" t="s">
        <v>68</v>
      </c>
      <c r="C38" s="58" t="s">
        <v>69</v>
      </c>
      <c r="D38" s="72" t="s">
        <v>53</v>
      </c>
      <c r="E38" s="72">
        <v>72</v>
      </c>
      <c r="F38" s="230"/>
      <c r="G38" s="122">
        <f>+SUM(H38:CC38)</f>
        <v>0</v>
      </c>
      <c r="H38" s="231"/>
      <c r="I38" s="232"/>
      <c r="J38" s="299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1"/>
      <c r="V38" s="302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1"/>
      <c r="AH38" s="302"/>
      <c r="AI38" s="300"/>
      <c r="AJ38" s="300"/>
      <c r="AK38" s="300"/>
      <c r="AL38" s="300"/>
      <c r="AM38" s="300"/>
      <c r="AN38" s="300"/>
      <c r="AO38" s="300"/>
      <c r="AP38" s="300"/>
      <c r="AQ38" s="300"/>
      <c r="AR38" s="300"/>
      <c r="AS38" s="301"/>
      <c r="AT38" s="302"/>
      <c r="AU38" s="300"/>
      <c r="AV38" s="300"/>
      <c r="AW38" s="300"/>
      <c r="AX38" s="300"/>
      <c r="AY38" s="300"/>
      <c r="AZ38" s="300"/>
      <c r="BA38" s="300"/>
      <c r="BB38" s="300"/>
      <c r="BC38" s="300"/>
      <c r="BD38" s="300"/>
      <c r="BE38" s="301"/>
      <c r="BF38" s="302"/>
      <c r="BG38" s="300"/>
      <c r="BH38" s="300"/>
      <c r="BI38" s="300"/>
      <c r="BJ38" s="300"/>
      <c r="BK38" s="300"/>
      <c r="BL38" s="300"/>
      <c r="BM38" s="300"/>
      <c r="BN38" s="300"/>
      <c r="BO38" s="300"/>
      <c r="BP38" s="300"/>
      <c r="BQ38" s="301"/>
      <c r="BR38" s="302"/>
      <c r="BS38" s="300"/>
      <c r="BT38" s="300"/>
      <c r="BU38" s="300"/>
      <c r="BV38" s="300"/>
      <c r="BW38" s="300"/>
      <c r="BX38" s="300"/>
      <c r="BY38" s="300"/>
      <c r="BZ38" s="300"/>
      <c r="CA38" s="300"/>
      <c r="CB38" s="300"/>
      <c r="CC38" s="301"/>
      <c r="CE38" s="115"/>
    </row>
    <row r="39" spans="1:83">
      <c r="A39" s="189"/>
      <c r="B39" s="190" t="s">
        <v>70</v>
      </c>
      <c r="C39" s="191" t="s">
        <v>71</v>
      </c>
      <c r="D39" s="192" t="s">
        <v>53</v>
      </c>
      <c r="E39" s="192">
        <v>0</v>
      </c>
      <c r="F39" s="233"/>
      <c r="G39" s="234">
        <f>+SUM(H39:CC39)</f>
        <v>0</v>
      </c>
      <c r="H39" s="231"/>
      <c r="I39" s="232"/>
      <c r="J39" s="235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7"/>
      <c r="V39" s="238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7"/>
      <c r="AH39" s="238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7"/>
      <c r="AT39" s="238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7"/>
      <c r="BF39" s="238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7"/>
      <c r="BR39" s="238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  <c r="CC39" s="237"/>
      <c r="CE39" s="115"/>
    </row>
    <row r="40" spans="1:83">
      <c r="A40" s="15">
        <v>6</v>
      </c>
      <c r="B40" s="57" t="s">
        <v>72</v>
      </c>
      <c r="C40" s="58" t="s">
        <v>73</v>
      </c>
      <c r="D40" s="72" t="s">
        <v>128</v>
      </c>
      <c r="E40" s="72">
        <v>1</v>
      </c>
      <c r="F40" s="303"/>
      <c r="G40" s="122">
        <f>+E40*F40</f>
        <v>0</v>
      </c>
      <c r="H40" s="231"/>
      <c r="I40" s="232"/>
      <c r="J40" s="235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7"/>
      <c r="V40" s="238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7"/>
      <c r="AH40" s="238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7"/>
      <c r="AT40" s="238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7"/>
      <c r="BF40" s="238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7"/>
      <c r="BR40" s="238"/>
      <c r="BS40" s="236"/>
      <c r="BT40" s="236"/>
      <c r="BU40" s="236"/>
      <c r="BV40" s="236"/>
      <c r="BW40" s="236"/>
      <c r="BX40" s="236"/>
      <c r="BY40" s="236"/>
      <c r="BZ40" s="236"/>
      <c r="CA40" s="236"/>
      <c r="CB40" s="236"/>
      <c r="CC40" s="237">
        <f t="shared" ref="CC40" si="34">G40-SUM(H40:CB40)</f>
        <v>0</v>
      </c>
      <c r="CE40" s="115"/>
    </row>
    <row r="41" spans="1:83">
      <c r="A41" s="189"/>
      <c r="B41" s="190" t="s">
        <v>74</v>
      </c>
      <c r="C41" s="191" t="s">
        <v>75</v>
      </c>
      <c r="D41" s="192" t="s">
        <v>53</v>
      </c>
      <c r="E41" s="192">
        <v>0</v>
      </c>
      <c r="F41" s="233"/>
      <c r="G41" s="234">
        <f>+SUM(H41:CC41)</f>
        <v>0</v>
      </c>
      <c r="H41" s="231"/>
      <c r="I41" s="232"/>
      <c r="J41" s="235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7"/>
      <c r="V41" s="238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7"/>
      <c r="AH41" s="238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7"/>
      <c r="AT41" s="238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7"/>
      <c r="BF41" s="238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7"/>
      <c r="BR41" s="238"/>
      <c r="BS41" s="236"/>
      <c r="BT41" s="236"/>
      <c r="BU41" s="236"/>
      <c r="BV41" s="236"/>
      <c r="BW41" s="236"/>
      <c r="BX41" s="236"/>
      <c r="BY41" s="236"/>
      <c r="BZ41" s="236"/>
      <c r="CA41" s="236"/>
      <c r="CB41" s="236"/>
      <c r="CC41" s="237"/>
      <c r="CE41" s="115"/>
    </row>
    <row r="42" spans="1:83">
      <c r="A42" s="15"/>
      <c r="B42" s="57" t="s">
        <v>76</v>
      </c>
      <c r="C42" s="58" t="s">
        <v>77</v>
      </c>
      <c r="D42" s="72" t="s">
        <v>53</v>
      </c>
      <c r="E42" s="72">
        <v>72</v>
      </c>
      <c r="F42" s="230"/>
      <c r="G42" s="122">
        <f>+SUM(H42:CC42)</f>
        <v>0</v>
      </c>
      <c r="H42" s="231"/>
      <c r="I42" s="232"/>
      <c r="J42" s="299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1"/>
      <c r="V42" s="302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1"/>
      <c r="AH42" s="302"/>
      <c r="AI42" s="300"/>
      <c r="AJ42" s="300"/>
      <c r="AK42" s="300"/>
      <c r="AL42" s="300"/>
      <c r="AM42" s="300"/>
      <c r="AN42" s="300"/>
      <c r="AO42" s="300"/>
      <c r="AP42" s="300"/>
      <c r="AQ42" s="300"/>
      <c r="AR42" s="300"/>
      <c r="AS42" s="301"/>
      <c r="AT42" s="302"/>
      <c r="AU42" s="300"/>
      <c r="AV42" s="300"/>
      <c r="AW42" s="300"/>
      <c r="AX42" s="300"/>
      <c r="AY42" s="300"/>
      <c r="AZ42" s="300"/>
      <c r="BA42" s="300"/>
      <c r="BB42" s="300"/>
      <c r="BC42" s="300"/>
      <c r="BD42" s="300"/>
      <c r="BE42" s="301"/>
      <c r="BF42" s="302"/>
      <c r="BG42" s="300"/>
      <c r="BH42" s="300"/>
      <c r="BI42" s="300"/>
      <c r="BJ42" s="300"/>
      <c r="BK42" s="300"/>
      <c r="BL42" s="300"/>
      <c r="BM42" s="300"/>
      <c r="BN42" s="300"/>
      <c r="BO42" s="300"/>
      <c r="BP42" s="300"/>
      <c r="BQ42" s="301"/>
      <c r="BR42" s="302"/>
      <c r="BS42" s="300"/>
      <c r="BT42" s="300"/>
      <c r="BU42" s="300"/>
      <c r="BV42" s="300"/>
      <c r="BW42" s="300"/>
      <c r="BX42" s="300"/>
      <c r="BY42" s="300"/>
      <c r="BZ42" s="300"/>
      <c r="CA42" s="300"/>
      <c r="CB42" s="300"/>
      <c r="CC42" s="301"/>
      <c r="CE42" s="115"/>
    </row>
    <row r="43" spans="1:83">
      <c r="A43" s="15"/>
      <c r="B43" s="57" t="s">
        <v>78</v>
      </c>
      <c r="C43" s="58" t="s">
        <v>79</v>
      </c>
      <c r="D43" s="72" t="s">
        <v>53</v>
      </c>
      <c r="E43" s="72">
        <v>72</v>
      </c>
      <c r="F43" s="230"/>
      <c r="G43" s="122">
        <f t="shared" ref="G43:G48" si="35">+SUM(H43:CC43)</f>
        <v>0</v>
      </c>
      <c r="H43" s="231"/>
      <c r="I43" s="232"/>
      <c r="J43" s="299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1"/>
      <c r="V43" s="302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1"/>
      <c r="AH43" s="302"/>
      <c r="AI43" s="300"/>
      <c r="AJ43" s="300"/>
      <c r="AK43" s="300"/>
      <c r="AL43" s="300"/>
      <c r="AM43" s="300"/>
      <c r="AN43" s="300"/>
      <c r="AO43" s="300"/>
      <c r="AP43" s="300"/>
      <c r="AQ43" s="300"/>
      <c r="AR43" s="300"/>
      <c r="AS43" s="301"/>
      <c r="AT43" s="302"/>
      <c r="AU43" s="300"/>
      <c r="AV43" s="300"/>
      <c r="AW43" s="300"/>
      <c r="AX43" s="300"/>
      <c r="AY43" s="300"/>
      <c r="AZ43" s="300"/>
      <c r="BA43" s="300"/>
      <c r="BB43" s="300"/>
      <c r="BC43" s="300"/>
      <c r="BD43" s="300"/>
      <c r="BE43" s="301"/>
      <c r="BF43" s="302"/>
      <c r="BG43" s="300"/>
      <c r="BH43" s="300"/>
      <c r="BI43" s="300"/>
      <c r="BJ43" s="300"/>
      <c r="BK43" s="300"/>
      <c r="BL43" s="300"/>
      <c r="BM43" s="300"/>
      <c r="BN43" s="300"/>
      <c r="BO43" s="300"/>
      <c r="BP43" s="300"/>
      <c r="BQ43" s="301"/>
      <c r="BR43" s="302"/>
      <c r="BS43" s="300"/>
      <c r="BT43" s="300"/>
      <c r="BU43" s="300"/>
      <c r="BV43" s="300"/>
      <c r="BW43" s="300"/>
      <c r="BX43" s="300"/>
      <c r="BY43" s="300"/>
      <c r="BZ43" s="300"/>
      <c r="CA43" s="300"/>
      <c r="CB43" s="300"/>
      <c r="CC43" s="301"/>
      <c r="CE43" s="115"/>
    </row>
    <row r="44" spans="1:83">
      <c r="A44" s="15"/>
      <c r="B44" s="57" t="s">
        <v>80</v>
      </c>
      <c r="C44" s="58" t="s">
        <v>81</v>
      </c>
      <c r="D44" s="72" t="s">
        <v>53</v>
      </c>
      <c r="E44" s="72">
        <v>72</v>
      </c>
      <c r="F44" s="230"/>
      <c r="G44" s="122">
        <f t="shared" si="35"/>
        <v>0</v>
      </c>
      <c r="H44" s="231"/>
      <c r="I44" s="232"/>
      <c r="J44" s="299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1"/>
      <c r="V44" s="302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1"/>
      <c r="AH44" s="302"/>
      <c r="AI44" s="300"/>
      <c r="AJ44" s="300"/>
      <c r="AK44" s="300"/>
      <c r="AL44" s="300"/>
      <c r="AM44" s="300"/>
      <c r="AN44" s="300"/>
      <c r="AO44" s="300"/>
      <c r="AP44" s="300"/>
      <c r="AQ44" s="300"/>
      <c r="AR44" s="300"/>
      <c r="AS44" s="301"/>
      <c r="AT44" s="302"/>
      <c r="AU44" s="300"/>
      <c r="AV44" s="300"/>
      <c r="AW44" s="300"/>
      <c r="AX44" s="300"/>
      <c r="AY44" s="300"/>
      <c r="AZ44" s="300"/>
      <c r="BA44" s="300"/>
      <c r="BB44" s="300"/>
      <c r="BC44" s="300"/>
      <c r="BD44" s="300"/>
      <c r="BE44" s="301"/>
      <c r="BF44" s="302"/>
      <c r="BG44" s="300"/>
      <c r="BH44" s="300"/>
      <c r="BI44" s="300"/>
      <c r="BJ44" s="300"/>
      <c r="BK44" s="300"/>
      <c r="BL44" s="300"/>
      <c r="BM44" s="300"/>
      <c r="BN44" s="300"/>
      <c r="BO44" s="300"/>
      <c r="BP44" s="300"/>
      <c r="BQ44" s="301"/>
      <c r="BR44" s="302"/>
      <c r="BS44" s="300"/>
      <c r="BT44" s="300"/>
      <c r="BU44" s="300"/>
      <c r="BV44" s="300"/>
      <c r="BW44" s="300"/>
      <c r="BX44" s="300"/>
      <c r="BY44" s="300"/>
      <c r="BZ44" s="300"/>
      <c r="CA44" s="300"/>
      <c r="CB44" s="300"/>
      <c r="CC44" s="301"/>
      <c r="CE44" s="115"/>
    </row>
    <row r="45" spans="1:83">
      <c r="A45" s="189"/>
      <c r="B45" s="190" t="s">
        <v>82</v>
      </c>
      <c r="C45" s="191" t="s">
        <v>83</v>
      </c>
      <c r="D45" s="192" t="s">
        <v>53</v>
      </c>
      <c r="E45" s="192">
        <v>0</v>
      </c>
      <c r="F45" s="233"/>
      <c r="G45" s="234">
        <f t="shared" si="35"/>
        <v>0</v>
      </c>
      <c r="H45" s="231"/>
      <c r="I45" s="232"/>
      <c r="J45" s="235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7"/>
      <c r="V45" s="238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7"/>
      <c r="AH45" s="238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7"/>
      <c r="AT45" s="238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7"/>
      <c r="BF45" s="238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7"/>
      <c r="BR45" s="238"/>
      <c r="BS45" s="236"/>
      <c r="BT45" s="236"/>
      <c r="BU45" s="236"/>
      <c r="BV45" s="236"/>
      <c r="BW45" s="236"/>
      <c r="BX45" s="236"/>
      <c r="BY45" s="236"/>
      <c r="BZ45" s="236"/>
      <c r="CA45" s="236"/>
      <c r="CB45" s="236"/>
      <c r="CC45" s="237"/>
      <c r="CE45" s="115"/>
    </row>
    <row r="46" spans="1:83">
      <c r="A46" s="189"/>
      <c r="B46" s="190" t="s">
        <v>84</v>
      </c>
      <c r="C46" s="191" t="s">
        <v>85</v>
      </c>
      <c r="D46" s="192" t="s">
        <v>53</v>
      </c>
      <c r="E46" s="192">
        <v>0</v>
      </c>
      <c r="F46" s="233"/>
      <c r="G46" s="234">
        <f t="shared" si="35"/>
        <v>0</v>
      </c>
      <c r="H46" s="231"/>
      <c r="I46" s="232"/>
      <c r="J46" s="235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7"/>
      <c r="V46" s="238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7"/>
      <c r="AH46" s="238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7"/>
      <c r="AT46" s="238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7"/>
      <c r="BF46" s="238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7"/>
      <c r="BR46" s="238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7"/>
      <c r="CE46" s="115"/>
    </row>
    <row r="47" spans="1:83">
      <c r="A47" s="189"/>
      <c r="B47" s="190" t="s">
        <v>86</v>
      </c>
      <c r="C47" s="191" t="s">
        <v>87</v>
      </c>
      <c r="D47" s="192" t="s">
        <v>53</v>
      </c>
      <c r="E47" s="192">
        <v>0</v>
      </c>
      <c r="F47" s="233"/>
      <c r="G47" s="234">
        <f t="shared" si="35"/>
        <v>0</v>
      </c>
      <c r="H47" s="231"/>
      <c r="I47" s="232"/>
      <c r="J47" s="235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7"/>
      <c r="V47" s="238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7"/>
      <c r="AH47" s="238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7"/>
      <c r="AT47" s="238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7"/>
      <c r="BF47" s="238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7"/>
      <c r="BR47" s="238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7"/>
      <c r="CE47" s="115"/>
    </row>
    <row r="48" spans="1:83">
      <c r="A48" s="189"/>
      <c r="B48" s="190" t="s">
        <v>88</v>
      </c>
      <c r="C48" s="191" t="s">
        <v>89</v>
      </c>
      <c r="D48" s="192" t="s">
        <v>53</v>
      </c>
      <c r="E48" s="192">
        <v>0</v>
      </c>
      <c r="F48" s="233"/>
      <c r="G48" s="234">
        <f t="shared" si="35"/>
        <v>0</v>
      </c>
      <c r="H48" s="231"/>
      <c r="I48" s="232"/>
      <c r="J48" s="235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7"/>
      <c r="V48" s="238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7"/>
      <c r="AH48" s="238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7"/>
      <c r="AT48" s="238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7"/>
      <c r="BF48" s="238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7"/>
      <c r="BR48" s="238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7"/>
      <c r="CE48" s="115"/>
    </row>
    <row r="49" spans="1:83">
      <c r="A49" s="15"/>
      <c r="B49" s="55" t="s">
        <v>90</v>
      </c>
      <c r="C49" s="56" t="s">
        <v>91</v>
      </c>
      <c r="D49" s="71"/>
      <c r="E49" s="71"/>
      <c r="F49" s="229"/>
      <c r="G49" s="169">
        <f>SUM(G50:G56)</f>
        <v>0</v>
      </c>
      <c r="H49" s="123">
        <f>SUM(H50:H56)</f>
        <v>0</v>
      </c>
      <c r="I49" s="20">
        <f t="shared" ref="I49:AL49" si="36">SUM(I50:I56)</f>
        <v>0</v>
      </c>
      <c r="J49" s="123">
        <f t="shared" si="36"/>
        <v>0</v>
      </c>
      <c r="K49" s="19">
        <f t="shared" si="36"/>
        <v>0</v>
      </c>
      <c r="L49" s="19">
        <f t="shared" si="36"/>
        <v>0</v>
      </c>
      <c r="M49" s="19">
        <f t="shared" si="36"/>
        <v>0</v>
      </c>
      <c r="N49" s="19">
        <f t="shared" si="36"/>
        <v>0</v>
      </c>
      <c r="O49" s="19">
        <f t="shared" si="36"/>
        <v>0</v>
      </c>
      <c r="P49" s="19">
        <f t="shared" si="36"/>
        <v>0</v>
      </c>
      <c r="Q49" s="19">
        <f t="shared" si="36"/>
        <v>0</v>
      </c>
      <c r="R49" s="19">
        <f t="shared" si="36"/>
        <v>0</v>
      </c>
      <c r="S49" s="19">
        <f t="shared" si="36"/>
        <v>0</v>
      </c>
      <c r="T49" s="19">
        <f t="shared" si="36"/>
        <v>0</v>
      </c>
      <c r="U49" s="20">
        <f t="shared" si="36"/>
        <v>0</v>
      </c>
      <c r="V49" s="21">
        <f t="shared" si="36"/>
        <v>0</v>
      </c>
      <c r="W49" s="19">
        <f t="shared" si="36"/>
        <v>0</v>
      </c>
      <c r="X49" s="19">
        <f t="shared" si="36"/>
        <v>0</v>
      </c>
      <c r="Y49" s="19">
        <f t="shared" si="36"/>
        <v>0</v>
      </c>
      <c r="Z49" s="19">
        <f t="shared" si="36"/>
        <v>0</v>
      </c>
      <c r="AA49" s="19">
        <f t="shared" si="36"/>
        <v>0</v>
      </c>
      <c r="AB49" s="19">
        <f t="shared" si="36"/>
        <v>0</v>
      </c>
      <c r="AC49" s="19">
        <f t="shared" si="36"/>
        <v>0</v>
      </c>
      <c r="AD49" s="19">
        <f t="shared" si="36"/>
        <v>0</v>
      </c>
      <c r="AE49" s="19">
        <f t="shared" si="36"/>
        <v>0</v>
      </c>
      <c r="AF49" s="19">
        <f t="shared" si="36"/>
        <v>0</v>
      </c>
      <c r="AG49" s="20">
        <f t="shared" si="36"/>
        <v>0</v>
      </c>
      <c r="AH49" s="21">
        <f t="shared" si="36"/>
        <v>0</v>
      </c>
      <c r="AI49" s="19">
        <f t="shared" si="36"/>
        <v>0</v>
      </c>
      <c r="AJ49" s="19">
        <f t="shared" si="36"/>
        <v>0</v>
      </c>
      <c r="AK49" s="19">
        <f t="shared" si="36"/>
        <v>0</v>
      </c>
      <c r="AL49" s="19">
        <f t="shared" si="36"/>
        <v>0</v>
      </c>
      <c r="AM49" s="19">
        <f t="shared" ref="AM49:BR49" si="37">SUM(AM50:AM56)</f>
        <v>0</v>
      </c>
      <c r="AN49" s="19">
        <f t="shared" si="37"/>
        <v>0</v>
      </c>
      <c r="AO49" s="19">
        <f t="shared" si="37"/>
        <v>0</v>
      </c>
      <c r="AP49" s="19">
        <f t="shared" si="37"/>
        <v>0</v>
      </c>
      <c r="AQ49" s="19">
        <f t="shared" si="37"/>
        <v>0</v>
      </c>
      <c r="AR49" s="19">
        <f t="shared" si="37"/>
        <v>0</v>
      </c>
      <c r="AS49" s="20">
        <f t="shared" si="37"/>
        <v>0</v>
      </c>
      <c r="AT49" s="21">
        <f t="shared" si="37"/>
        <v>0</v>
      </c>
      <c r="AU49" s="19">
        <f t="shared" si="37"/>
        <v>0</v>
      </c>
      <c r="AV49" s="19">
        <f t="shared" si="37"/>
        <v>0</v>
      </c>
      <c r="AW49" s="19">
        <f t="shared" si="37"/>
        <v>0</v>
      </c>
      <c r="AX49" s="19">
        <f t="shared" si="37"/>
        <v>0</v>
      </c>
      <c r="AY49" s="19">
        <f t="shared" si="37"/>
        <v>0</v>
      </c>
      <c r="AZ49" s="19">
        <f t="shared" si="37"/>
        <v>0</v>
      </c>
      <c r="BA49" s="19">
        <f t="shared" si="37"/>
        <v>0</v>
      </c>
      <c r="BB49" s="19">
        <f t="shared" si="37"/>
        <v>0</v>
      </c>
      <c r="BC49" s="19">
        <f t="shared" si="37"/>
        <v>0</v>
      </c>
      <c r="BD49" s="19">
        <f t="shared" si="37"/>
        <v>0</v>
      </c>
      <c r="BE49" s="20">
        <f t="shared" si="37"/>
        <v>0</v>
      </c>
      <c r="BF49" s="21">
        <f t="shared" si="37"/>
        <v>0</v>
      </c>
      <c r="BG49" s="19">
        <f t="shared" si="37"/>
        <v>0</v>
      </c>
      <c r="BH49" s="19">
        <f t="shared" si="37"/>
        <v>0</v>
      </c>
      <c r="BI49" s="19">
        <f t="shared" si="37"/>
        <v>0</v>
      </c>
      <c r="BJ49" s="19">
        <f t="shared" si="37"/>
        <v>0</v>
      </c>
      <c r="BK49" s="19">
        <f t="shared" si="37"/>
        <v>0</v>
      </c>
      <c r="BL49" s="19">
        <f t="shared" si="37"/>
        <v>0</v>
      </c>
      <c r="BM49" s="19">
        <f t="shared" si="37"/>
        <v>0</v>
      </c>
      <c r="BN49" s="19">
        <f t="shared" si="37"/>
        <v>0</v>
      </c>
      <c r="BO49" s="19">
        <f t="shared" si="37"/>
        <v>0</v>
      </c>
      <c r="BP49" s="19">
        <f t="shared" si="37"/>
        <v>0</v>
      </c>
      <c r="BQ49" s="20">
        <f t="shared" si="37"/>
        <v>0</v>
      </c>
      <c r="BR49" s="21">
        <f t="shared" si="37"/>
        <v>0</v>
      </c>
      <c r="BS49" s="19">
        <f t="shared" ref="BS49:CC49" si="38">SUM(BS50:BS56)</f>
        <v>0</v>
      </c>
      <c r="BT49" s="19">
        <f t="shared" si="38"/>
        <v>0</v>
      </c>
      <c r="BU49" s="19">
        <f t="shared" si="38"/>
        <v>0</v>
      </c>
      <c r="BV49" s="19">
        <f t="shared" si="38"/>
        <v>0</v>
      </c>
      <c r="BW49" s="19">
        <f t="shared" si="38"/>
        <v>0</v>
      </c>
      <c r="BX49" s="19">
        <f t="shared" si="38"/>
        <v>0</v>
      </c>
      <c r="BY49" s="19">
        <f t="shared" si="38"/>
        <v>0</v>
      </c>
      <c r="BZ49" s="19">
        <f t="shared" si="38"/>
        <v>0</v>
      </c>
      <c r="CA49" s="19">
        <f t="shared" si="38"/>
        <v>0</v>
      </c>
      <c r="CB49" s="19">
        <f t="shared" si="38"/>
        <v>0</v>
      </c>
      <c r="CC49" s="20">
        <f t="shared" si="38"/>
        <v>0</v>
      </c>
      <c r="CE49" s="115"/>
    </row>
    <row r="50" spans="1:83">
      <c r="A50" s="214"/>
      <c r="B50" s="174" t="s">
        <v>92</v>
      </c>
      <c r="C50" s="179" t="s">
        <v>93</v>
      </c>
      <c r="D50" s="72" t="s">
        <v>53</v>
      </c>
      <c r="E50" s="72">
        <v>72</v>
      </c>
      <c r="F50" s="230"/>
      <c r="G50" s="239">
        <f t="shared" ref="G50:G56" si="39">+SUM(H50:CC50)</f>
        <v>0</v>
      </c>
      <c r="H50" s="240"/>
      <c r="I50" s="241"/>
      <c r="J50" s="299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1"/>
      <c r="V50" s="302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1"/>
      <c r="AH50" s="302"/>
      <c r="AI50" s="300"/>
      <c r="AJ50" s="300"/>
      <c r="AK50" s="300"/>
      <c r="AL50" s="300"/>
      <c r="AM50" s="300"/>
      <c r="AN50" s="300"/>
      <c r="AO50" s="300"/>
      <c r="AP50" s="300"/>
      <c r="AQ50" s="300"/>
      <c r="AR50" s="300"/>
      <c r="AS50" s="301"/>
      <c r="AT50" s="302"/>
      <c r="AU50" s="300"/>
      <c r="AV50" s="300"/>
      <c r="AW50" s="300"/>
      <c r="AX50" s="300"/>
      <c r="AY50" s="300"/>
      <c r="AZ50" s="300"/>
      <c r="BA50" s="300"/>
      <c r="BB50" s="300"/>
      <c r="BC50" s="300"/>
      <c r="BD50" s="300"/>
      <c r="BE50" s="301"/>
      <c r="BF50" s="302"/>
      <c r="BG50" s="300"/>
      <c r="BH50" s="300"/>
      <c r="BI50" s="300"/>
      <c r="BJ50" s="300"/>
      <c r="BK50" s="300"/>
      <c r="BL50" s="300"/>
      <c r="BM50" s="300"/>
      <c r="BN50" s="300"/>
      <c r="BO50" s="300"/>
      <c r="BP50" s="300"/>
      <c r="BQ50" s="301"/>
      <c r="BR50" s="302"/>
      <c r="BS50" s="300"/>
      <c r="BT50" s="300"/>
      <c r="BU50" s="300"/>
      <c r="BV50" s="300"/>
      <c r="BW50" s="300"/>
      <c r="BX50" s="300"/>
      <c r="BY50" s="300"/>
      <c r="BZ50" s="300"/>
      <c r="CA50" s="300"/>
      <c r="CB50" s="300"/>
      <c r="CC50" s="301"/>
      <c r="CE50" s="115"/>
    </row>
    <row r="51" spans="1:83">
      <c r="A51" s="214"/>
      <c r="B51" s="174" t="s">
        <v>94</v>
      </c>
      <c r="C51" s="175" t="s">
        <v>95</v>
      </c>
      <c r="D51" s="72" t="s">
        <v>53</v>
      </c>
      <c r="E51" s="72">
        <v>72</v>
      </c>
      <c r="F51" s="230"/>
      <c r="G51" s="239">
        <f t="shared" si="39"/>
        <v>0</v>
      </c>
      <c r="H51" s="240"/>
      <c r="I51" s="241"/>
      <c r="J51" s="299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1"/>
      <c r="V51" s="302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1"/>
      <c r="AH51" s="302"/>
      <c r="AI51" s="300"/>
      <c r="AJ51" s="300"/>
      <c r="AK51" s="300"/>
      <c r="AL51" s="300"/>
      <c r="AM51" s="300"/>
      <c r="AN51" s="300"/>
      <c r="AO51" s="300"/>
      <c r="AP51" s="300"/>
      <c r="AQ51" s="300"/>
      <c r="AR51" s="300"/>
      <c r="AS51" s="301"/>
      <c r="AT51" s="302"/>
      <c r="AU51" s="300"/>
      <c r="AV51" s="300"/>
      <c r="AW51" s="300"/>
      <c r="AX51" s="300"/>
      <c r="AY51" s="300"/>
      <c r="AZ51" s="300"/>
      <c r="BA51" s="300"/>
      <c r="BB51" s="300"/>
      <c r="BC51" s="300"/>
      <c r="BD51" s="300"/>
      <c r="BE51" s="301"/>
      <c r="BF51" s="302"/>
      <c r="BG51" s="300"/>
      <c r="BH51" s="300"/>
      <c r="BI51" s="300"/>
      <c r="BJ51" s="300"/>
      <c r="BK51" s="300"/>
      <c r="BL51" s="300"/>
      <c r="BM51" s="300"/>
      <c r="BN51" s="300"/>
      <c r="BO51" s="300"/>
      <c r="BP51" s="300"/>
      <c r="BQ51" s="301"/>
      <c r="BR51" s="302"/>
      <c r="BS51" s="300"/>
      <c r="BT51" s="300"/>
      <c r="BU51" s="300"/>
      <c r="BV51" s="300"/>
      <c r="BW51" s="300"/>
      <c r="BX51" s="300"/>
      <c r="BY51" s="300"/>
      <c r="BZ51" s="300"/>
      <c r="CA51" s="300"/>
      <c r="CB51" s="300"/>
      <c r="CC51" s="301"/>
      <c r="CE51" s="115"/>
    </row>
    <row r="52" spans="1:83">
      <c r="A52" s="214"/>
      <c r="B52" s="174" t="s">
        <v>96</v>
      </c>
      <c r="C52" s="175" t="s">
        <v>97</v>
      </c>
      <c r="D52" s="72" t="s">
        <v>53</v>
      </c>
      <c r="E52" s="72">
        <v>72</v>
      </c>
      <c r="F52" s="230"/>
      <c r="G52" s="239">
        <f t="shared" si="39"/>
        <v>0</v>
      </c>
      <c r="H52" s="240"/>
      <c r="I52" s="241"/>
      <c r="J52" s="299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1"/>
      <c r="V52" s="302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1"/>
      <c r="AH52" s="302"/>
      <c r="AI52" s="300"/>
      <c r="AJ52" s="300"/>
      <c r="AK52" s="300"/>
      <c r="AL52" s="300"/>
      <c r="AM52" s="300"/>
      <c r="AN52" s="300"/>
      <c r="AO52" s="300"/>
      <c r="AP52" s="300"/>
      <c r="AQ52" s="300"/>
      <c r="AR52" s="300"/>
      <c r="AS52" s="301"/>
      <c r="AT52" s="302"/>
      <c r="AU52" s="300"/>
      <c r="AV52" s="300"/>
      <c r="AW52" s="300"/>
      <c r="AX52" s="300"/>
      <c r="AY52" s="300"/>
      <c r="AZ52" s="300"/>
      <c r="BA52" s="300"/>
      <c r="BB52" s="300"/>
      <c r="BC52" s="300"/>
      <c r="BD52" s="300"/>
      <c r="BE52" s="301"/>
      <c r="BF52" s="302"/>
      <c r="BG52" s="300"/>
      <c r="BH52" s="300"/>
      <c r="BI52" s="300"/>
      <c r="BJ52" s="300"/>
      <c r="BK52" s="300"/>
      <c r="BL52" s="300"/>
      <c r="BM52" s="300"/>
      <c r="BN52" s="300"/>
      <c r="BO52" s="300"/>
      <c r="BP52" s="300"/>
      <c r="BQ52" s="301"/>
      <c r="BR52" s="302"/>
      <c r="BS52" s="300"/>
      <c r="BT52" s="300"/>
      <c r="BU52" s="300"/>
      <c r="BV52" s="300"/>
      <c r="BW52" s="300"/>
      <c r="BX52" s="300"/>
      <c r="BY52" s="300"/>
      <c r="BZ52" s="300"/>
      <c r="CA52" s="300"/>
      <c r="CB52" s="300"/>
      <c r="CC52" s="301"/>
      <c r="CE52" s="115"/>
    </row>
    <row r="53" spans="1:83">
      <c r="A53" s="214"/>
      <c r="B53" s="174" t="s">
        <v>98</v>
      </c>
      <c r="C53" s="175" t="s">
        <v>99</v>
      </c>
      <c r="D53" s="72" t="s">
        <v>53</v>
      </c>
      <c r="E53" s="72">
        <v>72</v>
      </c>
      <c r="F53" s="230"/>
      <c r="G53" s="239">
        <f t="shared" si="39"/>
        <v>0</v>
      </c>
      <c r="H53" s="240"/>
      <c r="I53" s="241"/>
      <c r="J53" s="299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1"/>
      <c r="V53" s="302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1"/>
      <c r="AH53" s="302"/>
      <c r="AI53" s="300"/>
      <c r="AJ53" s="300"/>
      <c r="AK53" s="300"/>
      <c r="AL53" s="300"/>
      <c r="AM53" s="300"/>
      <c r="AN53" s="300"/>
      <c r="AO53" s="300"/>
      <c r="AP53" s="300"/>
      <c r="AQ53" s="300"/>
      <c r="AR53" s="300"/>
      <c r="AS53" s="301"/>
      <c r="AT53" s="302"/>
      <c r="AU53" s="300"/>
      <c r="AV53" s="300"/>
      <c r="AW53" s="300"/>
      <c r="AX53" s="300"/>
      <c r="AY53" s="300"/>
      <c r="AZ53" s="300"/>
      <c r="BA53" s="300"/>
      <c r="BB53" s="300"/>
      <c r="BC53" s="300"/>
      <c r="BD53" s="300"/>
      <c r="BE53" s="301"/>
      <c r="BF53" s="302"/>
      <c r="BG53" s="300"/>
      <c r="BH53" s="300"/>
      <c r="BI53" s="300"/>
      <c r="BJ53" s="300"/>
      <c r="BK53" s="300"/>
      <c r="BL53" s="300"/>
      <c r="BM53" s="300"/>
      <c r="BN53" s="300"/>
      <c r="BO53" s="300"/>
      <c r="BP53" s="300"/>
      <c r="BQ53" s="301"/>
      <c r="BR53" s="302"/>
      <c r="BS53" s="300"/>
      <c r="BT53" s="300"/>
      <c r="BU53" s="300"/>
      <c r="BV53" s="300"/>
      <c r="BW53" s="300"/>
      <c r="BX53" s="300"/>
      <c r="BY53" s="300"/>
      <c r="BZ53" s="300"/>
      <c r="CA53" s="300"/>
      <c r="CB53" s="300"/>
      <c r="CC53" s="301"/>
      <c r="CE53" s="115"/>
    </row>
    <row r="54" spans="1:83">
      <c r="A54" s="214"/>
      <c r="B54" s="174" t="s">
        <v>100</v>
      </c>
      <c r="C54" s="175" t="s">
        <v>101</v>
      </c>
      <c r="D54" s="72" t="s">
        <v>53</v>
      </c>
      <c r="E54" s="72">
        <v>72</v>
      </c>
      <c r="F54" s="230"/>
      <c r="G54" s="239">
        <f t="shared" si="39"/>
        <v>0</v>
      </c>
      <c r="H54" s="240"/>
      <c r="I54" s="241"/>
      <c r="J54" s="299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1"/>
      <c r="V54" s="302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1"/>
      <c r="AH54" s="302"/>
      <c r="AI54" s="300"/>
      <c r="AJ54" s="300"/>
      <c r="AK54" s="300"/>
      <c r="AL54" s="300"/>
      <c r="AM54" s="300"/>
      <c r="AN54" s="300"/>
      <c r="AO54" s="300"/>
      <c r="AP54" s="300"/>
      <c r="AQ54" s="300"/>
      <c r="AR54" s="300"/>
      <c r="AS54" s="301"/>
      <c r="AT54" s="302"/>
      <c r="AU54" s="300"/>
      <c r="AV54" s="300"/>
      <c r="AW54" s="300"/>
      <c r="AX54" s="300"/>
      <c r="AY54" s="300"/>
      <c r="AZ54" s="300"/>
      <c r="BA54" s="300"/>
      <c r="BB54" s="300"/>
      <c r="BC54" s="300"/>
      <c r="BD54" s="300"/>
      <c r="BE54" s="301"/>
      <c r="BF54" s="302"/>
      <c r="BG54" s="300"/>
      <c r="BH54" s="300"/>
      <c r="BI54" s="300"/>
      <c r="BJ54" s="300"/>
      <c r="BK54" s="300"/>
      <c r="BL54" s="300"/>
      <c r="BM54" s="300"/>
      <c r="BN54" s="300"/>
      <c r="BO54" s="300"/>
      <c r="BP54" s="300"/>
      <c r="BQ54" s="301"/>
      <c r="BR54" s="302"/>
      <c r="BS54" s="300"/>
      <c r="BT54" s="300"/>
      <c r="BU54" s="300"/>
      <c r="BV54" s="300"/>
      <c r="BW54" s="300"/>
      <c r="BX54" s="300"/>
      <c r="BY54" s="300"/>
      <c r="BZ54" s="300"/>
      <c r="CA54" s="300"/>
      <c r="CB54" s="300"/>
      <c r="CC54" s="301"/>
      <c r="CE54" s="115"/>
    </row>
    <row r="55" spans="1:83">
      <c r="A55" s="214"/>
      <c r="B55" s="174" t="s">
        <v>102</v>
      </c>
      <c r="C55" s="175" t="s">
        <v>103</v>
      </c>
      <c r="D55" s="72" t="s">
        <v>53</v>
      </c>
      <c r="E55" s="72">
        <v>72</v>
      </c>
      <c r="F55" s="230"/>
      <c r="G55" s="239">
        <f t="shared" si="39"/>
        <v>0</v>
      </c>
      <c r="H55" s="240"/>
      <c r="I55" s="241"/>
      <c r="J55" s="299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1"/>
      <c r="V55" s="302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1"/>
      <c r="AH55" s="302"/>
      <c r="AI55" s="300"/>
      <c r="AJ55" s="300"/>
      <c r="AK55" s="300"/>
      <c r="AL55" s="300"/>
      <c r="AM55" s="300"/>
      <c r="AN55" s="300"/>
      <c r="AO55" s="300"/>
      <c r="AP55" s="300"/>
      <c r="AQ55" s="300"/>
      <c r="AR55" s="300"/>
      <c r="AS55" s="301"/>
      <c r="AT55" s="302"/>
      <c r="AU55" s="300"/>
      <c r="AV55" s="300"/>
      <c r="AW55" s="300"/>
      <c r="AX55" s="300"/>
      <c r="AY55" s="300"/>
      <c r="AZ55" s="300"/>
      <c r="BA55" s="300"/>
      <c r="BB55" s="300"/>
      <c r="BC55" s="300"/>
      <c r="BD55" s="300"/>
      <c r="BE55" s="301"/>
      <c r="BF55" s="302"/>
      <c r="BG55" s="300"/>
      <c r="BH55" s="300"/>
      <c r="BI55" s="300"/>
      <c r="BJ55" s="300"/>
      <c r="BK55" s="300"/>
      <c r="BL55" s="300"/>
      <c r="BM55" s="300"/>
      <c r="BN55" s="300"/>
      <c r="BO55" s="300"/>
      <c r="BP55" s="300"/>
      <c r="BQ55" s="301"/>
      <c r="BR55" s="302"/>
      <c r="BS55" s="300"/>
      <c r="BT55" s="300"/>
      <c r="BU55" s="300"/>
      <c r="BV55" s="300"/>
      <c r="BW55" s="300"/>
      <c r="BX55" s="300"/>
      <c r="BY55" s="300"/>
      <c r="BZ55" s="300"/>
      <c r="CA55" s="300"/>
      <c r="CB55" s="300"/>
      <c r="CC55" s="301"/>
      <c r="CE55" s="115"/>
    </row>
    <row r="56" spans="1:83">
      <c r="A56" s="15"/>
      <c r="B56" s="61" t="s">
        <v>104</v>
      </c>
      <c r="C56" s="62" t="s">
        <v>105</v>
      </c>
      <c r="D56" s="74" t="s">
        <v>53</v>
      </c>
      <c r="E56" s="74">
        <v>72</v>
      </c>
      <c r="F56" s="230"/>
      <c r="G56" s="152">
        <f t="shared" si="39"/>
        <v>0</v>
      </c>
      <c r="H56" s="235"/>
      <c r="I56" s="237"/>
      <c r="J56" s="299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1"/>
      <c r="V56" s="302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1"/>
      <c r="AH56" s="302"/>
      <c r="AI56" s="300"/>
      <c r="AJ56" s="300"/>
      <c r="AK56" s="300"/>
      <c r="AL56" s="300"/>
      <c r="AM56" s="300"/>
      <c r="AN56" s="300"/>
      <c r="AO56" s="300"/>
      <c r="AP56" s="300"/>
      <c r="AQ56" s="300"/>
      <c r="AR56" s="300"/>
      <c r="AS56" s="301"/>
      <c r="AT56" s="302"/>
      <c r="AU56" s="300"/>
      <c r="AV56" s="300"/>
      <c r="AW56" s="300"/>
      <c r="AX56" s="300"/>
      <c r="AY56" s="300"/>
      <c r="AZ56" s="300"/>
      <c r="BA56" s="300"/>
      <c r="BB56" s="300"/>
      <c r="BC56" s="300"/>
      <c r="BD56" s="300"/>
      <c r="BE56" s="301"/>
      <c r="BF56" s="302"/>
      <c r="BG56" s="300"/>
      <c r="BH56" s="300"/>
      <c r="BI56" s="300"/>
      <c r="BJ56" s="300"/>
      <c r="BK56" s="300"/>
      <c r="BL56" s="300"/>
      <c r="BM56" s="300"/>
      <c r="BN56" s="300"/>
      <c r="BO56" s="300"/>
      <c r="BP56" s="300"/>
      <c r="BQ56" s="301"/>
      <c r="BR56" s="302"/>
      <c r="BS56" s="300"/>
      <c r="BT56" s="300"/>
      <c r="BU56" s="300"/>
      <c r="BV56" s="300"/>
      <c r="BW56" s="300"/>
      <c r="BX56" s="300"/>
      <c r="BY56" s="300"/>
      <c r="BZ56" s="300"/>
      <c r="CA56" s="300"/>
      <c r="CB56" s="300"/>
      <c r="CC56" s="301"/>
      <c r="CE56" s="115"/>
    </row>
    <row r="57" spans="1:83">
      <c r="A57" s="15"/>
      <c r="B57" s="215" t="s">
        <v>106</v>
      </c>
      <c r="C57" s="216" t="s">
        <v>107</v>
      </c>
      <c r="D57" s="71"/>
      <c r="E57" s="71"/>
      <c r="F57" s="229"/>
      <c r="G57" s="169">
        <f>+SUM(G58)</f>
        <v>0</v>
      </c>
      <c r="H57" s="123">
        <f>+SUM(H58)</f>
        <v>0</v>
      </c>
      <c r="I57" s="20">
        <f t="shared" ref="I57:BT57" si="40">+SUM(I58)</f>
        <v>0</v>
      </c>
      <c r="J57" s="123">
        <f t="shared" si="40"/>
        <v>0</v>
      </c>
      <c r="K57" s="19">
        <f t="shared" si="40"/>
        <v>0</v>
      </c>
      <c r="L57" s="19">
        <f t="shared" si="40"/>
        <v>0</v>
      </c>
      <c r="M57" s="19">
        <f t="shared" si="40"/>
        <v>0</v>
      </c>
      <c r="N57" s="19">
        <f t="shared" si="40"/>
        <v>0</v>
      </c>
      <c r="O57" s="19">
        <f t="shared" si="40"/>
        <v>0</v>
      </c>
      <c r="P57" s="19">
        <f t="shared" si="40"/>
        <v>0</v>
      </c>
      <c r="Q57" s="19">
        <f t="shared" si="40"/>
        <v>0</v>
      </c>
      <c r="R57" s="19">
        <f t="shared" si="40"/>
        <v>0</v>
      </c>
      <c r="S57" s="19">
        <f t="shared" si="40"/>
        <v>0</v>
      </c>
      <c r="T57" s="19">
        <f t="shared" si="40"/>
        <v>0</v>
      </c>
      <c r="U57" s="20">
        <f t="shared" si="40"/>
        <v>0</v>
      </c>
      <c r="V57" s="21">
        <f t="shared" si="40"/>
        <v>0</v>
      </c>
      <c r="W57" s="19">
        <f t="shared" si="40"/>
        <v>0</v>
      </c>
      <c r="X57" s="19">
        <f t="shared" si="40"/>
        <v>0</v>
      </c>
      <c r="Y57" s="19">
        <f t="shared" si="40"/>
        <v>0</v>
      </c>
      <c r="Z57" s="19">
        <f t="shared" si="40"/>
        <v>0</v>
      </c>
      <c r="AA57" s="19">
        <f t="shared" si="40"/>
        <v>0</v>
      </c>
      <c r="AB57" s="19">
        <f t="shared" si="40"/>
        <v>0</v>
      </c>
      <c r="AC57" s="19">
        <f t="shared" si="40"/>
        <v>0</v>
      </c>
      <c r="AD57" s="19">
        <f t="shared" si="40"/>
        <v>0</v>
      </c>
      <c r="AE57" s="19">
        <f t="shared" si="40"/>
        <v>0</v>
      </c>
      <c r="AF57" s="19">
        <f t="shared" si="40"/>
        <v>0</v>
      </c>
      <c r="AG57" s="20">
        <f t="shared" si="40"/>
        <v>0</v>
      </c>
      <c r="AH57" s="21">
        <f t="shared" si="40"/>
        <v>0</v>
      </c>
      <c r="AI57" s="19">
        <f t="shared" si="40"/>
        <v>0</v>
      </c>
      <c r="AJ57" s="19">
        <f t="shared" si="40"/>
        <v>0</v>
      </c>
      <c r="AK57" s="19">
        <f t="shared" si="40"/>
        <v>0</v>
      </c>
      <c r="AL57" s="19">
        <f t="shared" si="40"/>
        <v>0</v>
      </c>
      <c r="AM57" s="19">
        <f t="shared" si="40"/>
        <v>0</v>
      </c>
      <c r="AN57" s="19">
        <f t="shared" si="40"/>
        <v>0</v>
      </c>
      <c r="AO57" s="19">
        <f t="shared" si="40"/>
        <v>0</v>
      </c>
      <c r="AP57" s="19">
        <f t="shared" si="40"/>
        <v>0</v>
      </c>
      <c r="AQ57" s="19">
        <f t="shared" si="40"/>
        <v>0</v>
      </c>
      <c r="AR57" s="19">
        <f t="shared" si="40"/>
        <v>0</v>
      </c>
      <c r="AS57" s="20">
        <f t="shared" si="40"/>
        <v>0</v>
      </c>
      <c r="AT57" s="21">
        <f t="shared" si="40"/>
        <v>0</v>
      </c>
      <c r="AU57" s="19">
        <f t="shared" si="40"/>
        <v>0</v>
      </c>
      <c r="AV57" s="19">
        <f t="shared" si="40"/>
        <v>0</v>
      </c>
      <c r="AW57" s="19">
        <f t="shared" si="40"/>
        <v>0</v>
      </c>
      <c r="AX57" s="19">
        <f t="shared" si="40"/>
        <v>0</v>
      </c>
      <c r="AY57" s="19">
        <f t="shared" si="40"/>
        <v>0</v>
      </c>
      <c r="AZ57" s="19">
        <f t="shared" si="40"/>
        <v>0</v>
      </c>
      <c r="BA57" s="19">
        <f t="shared" si="40"/>
        <v>0</v>
      </c>
      <c r="BB57" s="19">
        <f t="shared" si="40"/>
        <v>0</v>
      </c>
      <c r="BC57" s="19">
        <f t="shared" si="40"/>
        <v>0</v>
      </c>
      <c r="BD57" s="19">
        <f t="shared" si="40"/>
        <v>0</v>
      </c>
      <c r="BE57" s="20">
        <f t="shared" si="40"/>
        <v>0</v>
      </c>
      <c r="BF57" s="21">
        <f t="shared" si="40"/>
        <v>0</v>
      </c>
      <c r="BG57" s="19">
        <f t="shared" si="40"/>
        <v>0</v>
      </c>
      <c r="BH57" s="19">
        <f t="shared" si="40"/>
        <v>0</v>
      </c>
      <c r="BI57" s="19">
        <f t="shared" si="40"/>
        <v>0</v>
      </c>
      <c r="BJ57" s="19">
        <f t="shared" si="40"/>
        <v>0</v>
      </c>
      <c r="BK57" s="19">
        <f t="shared" si="40"/>
        <v>0</v>
      </c>
      <c r="BL57" s="19">
        <f t="shared" si="40"/>
        <v>0</v>
      </c>
      <c r="BM57" s="19">
        <f t="shared" si="40"/>
        <v>0</v>
      </c>
      <c r="BN57" s="19">
        <f t="shared" si="40"/>
        <v>0</v>
      </c>
      <c r="BO57" s="19">
        <f t="shared" si="40"/>
        <v>0</v>
      </c>
      <c r="BP57" s="19">
        <f t="shared" si="40"/>
        <v>0</v>
      </c>
      <c r="BQ57" s="20">
        <f t="shared" si="40"/>
        <v>0</v>
      </c>
      <c r="BR57" s="21">
        <f t="shared" si="40"/>
        <v>0</v>
      </c>
      <c r="BS57" s="19">
        <f t="shared" si="40"/>
        <v>0</v>
      </c>
      <c r="BT57" s="19">
        <f t="shared" si="40"/>
        <v>0</v>
      </c>
      <c r="BU57" s="19">
        <f t="shared" ref="BU57:CC57" si="41">+SUM(BU58)</f>
        <v>0</v>
      </c>
      <c r="BV57" s="19">
        <f t="shared" si="41"/>
        <v>0</v>
      </c>
      <c r="BW57" s="19">
        <f t="shared" si="41"/>
        <v>0</v>
      </c>
      <c r="BX57" s="19">
        <f t="shared" si="41"/>
        <v>0</v>
      </c>
      <c r="BY57" s="19">
        <f t="shared" si="41"/>
        <v>0</v>
      </c>
      <c r="BZ57" s="19">
        <f t="shared" si="41"/>
        <v>0</v>
      </c>
      <c r="CA57" s="19">
        <f t="shared" si="41"/>
        <v>0</v>
      </c>
      <c r="CB57" s="19">
        <f t="shared" si="41"/>
        <v>0</v>
      </c>
      <c r="CC57" s="20">
        <f t="shared" si="41"/>
        <v>0</v>
      </c>
      <c r="CE57" s="115"/>
    </row>
    <row r="58" spans="1:83">
      <c r="A58" s="15"/>
      <c r="B58" s="59" t="s">
        <v>108</v>
      </c>
      <c r="C58" s="60" t="s">
        <v>109</v>
      </c>
      <c r="D58" s="73"/>
      <c r="E58" s="73"/>
      <c r="F58" s="242"/>
      <c r="G58" s="170">
        <f>SUM(G59:G75)</f>
        <v>0</v>
      </c>
      <c r="H58" s="131">
        <f>SUM(H59:H75)</f>
        <v>0</v>
      </c>
      <c r="I58" s="23">
        <f t="shared" ref="I58:BT58" si="42">SUM(I59:I75)</f>
        <v>0</v>
      </c>
      <c r="J58" s="131">
        <f t="shared" si="42"/>
        <v>0</v>
      </c>
      <c r="K58" s="22">
        <f t="shared" si="42"/>
        <v>0</v>
      </c>
      <c r="L58" s="22">
        <f t="shared" si="42"/>
        <v>0</v>
      </c>
      <c r="M58" s="22">
        <f t="shared" si="42"/>
        <v>0</v>
      </c>
      <c r="N58" s="22">
        <f t="shared" si="42"/>
        <v>0</v>
      </c>
      <c r="O58" s="22">
        <f t="shared" si="42"/>
        <v>0</v>
      </c>
      <c r="P58" s="22">
        <f t="shared" si="42"/>
        <v>0</v>
      </c>
      <c r="Q58" s="22">
        <f t="shared" si="42"/>
        <v>0</v>
      </c>
      <c r="R58" s="22">
        <f t="shared" si="42"/>
        <v>0</v>
      </c>
      <c r="S58" s="22">
        <f t="shared" si="42"/>
        <v>0</v>
      </c>
      <c r="T58" s="22">
        <f t="shared" si="42"/>
        <v>0</v>
      </c>
      <c r="U58" s="23">
        <f t="shared" si="42"/>
        <v>0</v>
      </c>
      <c r="V58" s="24">
        <f t="shared" si="42"/>
        <v>0</v>
      </c>
      <c r="W58" s="22">
        <f t="shared" si="42"/>
        <v>0</v>
      </c>
      <c r="X58" s="22">
        <f t="shared" si="42"/>
        <v>0</v>
      </c>
      <c r="Y58" s="22">
        <f t="shared" si="42"/>
        <v>0</v>
      </c>
      <c r="Z58" s="22">
        <f t="shared" si="42"/>
        <v>0</v>
      </c>
      <c r="AA58" s="22">
        <f t="shared" si="42"/>
        <v>0</v>
      </c>
      <c r="AB58" s="22">
        <f t="shared" si="42"/>
        <v>0</v>
      </c>
      <c r="AC58" s="22">
        <f t="shared" si="42"/>
        <v>0</v>
      </c>
      <c r="AD58" s="22">
        <f t="shared" si="42"/>
        <v>0</v>
      </c>
      <c r="AE58" s="22">
        <f t="shared" si="42"/>
        <v>0</v>
      </c>
      <c r="AF58" s="22">
        <f t="shared" si="42"/>
        <v>0</v>
      </c>
      <c r="AG58" s="23">
        <f t="shared" si="42"/>
        <v>0</v>
      </c>
      <c r="AH58" s="24">
        <f t="shared" si="42"/>
        <v>0</v>
      </c>
      <c r="AI58" s="22">
        <f t="shared" si="42"/>
        <v>0</v>
      </c>
      <c r="AJ58" s="22">
        <f t="shared" si="42"/>
        <v>0</v>
      </c>
      <c r="AK58" s="22">
        <f t="shared" si="42"/>
        <v>0</v>
      </c>
      <c r="AL58" s="22">
        <f t="shared" si="42"/>
        <v>0</v>
      </c>
      <c r="AM58" s="22">
        <f t="shared" si="42"/>
        <v>0</v>
      </c>
      <c r="AN58" s="22">
        <f t="shared" si="42"/>
        <v>0</v>
      </c>
      <c r="AO58" s="22">
        <f t="shared" si="42"/>
        <v>0</v>
      </c>
      <c r="AP58" s="22">
        <f t="shared" si="42"/>
        <v>0</v>
      </c>
      <c r="AQ58" s="22">
        <f t="shared" si="42"/>
        <v>0</v>
      </c>
      <c r="AR58" s="22">
        <f t="shared" si="42"/>
        <v>0</v>
      </c>
      <c r="AS58" s="23">
        <f t="shared" si="42"/>
        <v>0</v>
      </c>
      <c r="AT58" s="24">
        <f t="shared" si="42"/>
        <v>0</v>
      </c>
      <c r="AU58" s="22">
        <f t="shared" si="42"/>
        <v>0</v>
      </c>
      <c r="AV58" s="22">
        <f t="shared" si="42"/>
        <v>0</v>
      </c>
      <c r="AW58" s="22">
        <f t="shared" si="42"/>
        <v>0</v>
      </c>
      <c r="AX58" s="22">
        <f t="shared" si="42"/>
        <v>0</v>
      </c>
      <c r="AY58" s="22">
        <f t="shared" si="42"/>
        <v>0</v>
      </c>
      <c r="AZ58" s="22">
        <f t="shared" si="42"/>
        <v>0</v>
      </c>
      <c r="BA58" s="22">
        <f t="shared" si="42"/>
        <v>0</v>
      </c>
      <c r="BB58" s="22">
        <f t="shared" si="42"/>
        <v>0</v>
      </c>
      <c r="BC58" s="22">
        <f t="shared" si="42"/>
        <v>0</v>
      </c>
      <c r="BD58" s="22">
        <f t="shared" si="42"/>
        <v>0</v>
      </c>
      <c r="BE58" s="23">
        <f t="shared" si="42"/>
        <v>0</v>
      </c>
      <c r="BF58" s="24">
        <f t="shared" si="42"/>
        <v>0</v>
      </c>
      <c r="BG58" s="22">
        <f t="shared" si="42"/>
        <v>0</v>
      </c>
      <c r="BH58" s="22">
        <f t="shared" si="42"/>
        <v>0</v>
      </c>
      <c r="BI58" s="22">
        <f t="shared" si="42"/>
        <v>0</v>
      </c>
      <c r="BJ58" s="22">
        <f t="shared" si="42"/>
        <v>0</v>
      </c>
      <c r="BK58" s="22">
        <f t="shared" si="42"/>
        <v>0</v>
      </c>
      <c r="BL58" s="22">
        <f t="shared" si="42"/>
        <v>0</v>
      </c>
      <c r="BM58" s="22">
        <f t="shared" si="42"/>
        <v>0</v>
      </c>
      <c r="BN58" s="22">
        <f t="shared" si="42"/>
        <v>0</v>
      </c>
      <c r="BO58" s="22">
        <f t="shared" si="42"/>
        <v>0</v>
      </c>
      <c r="BP58" s="22">
        <f t="shared" si="42"/>
        <v>0</v>
      </c>
      <c r="BQ58" s="23">
        <f t="shared" si="42"/>
        <v>0</v>
      </c>
      <c r="BR58" s="24">
        <f t="shared" si="42"/>
        <v>0</v>
      </c>
      <c r="BS58" s="22">
        <f t="shared" si="42"/>
        <v>0</v>
      </c>
      <c r="BT58" s="22">
        <f t="shared" si="42"/>
        <v>0</v>
      </c>
      <c r="BU58" s="22">
        <f t="shared" ref="BU58:CC58" si="43">SUM(BU59:BU75)</f>
        <v>0</v>
      </c>
      <c r="BV58" s="22">
        <f t="shared" si="43"/>
        <v>0</v>
      </c>
      <c r="BW58" s="22">
        <f t="shared" si="43"/>
        <v>0</v>
      </c>
      <c r="BX58" s="22">
        <f t="shared" si="43"/>
        <v>0</v>
      </c>
      <c r="BY58" s="22">
        <f t="shared" si="43"/>
        <v>0</v>
      </c>
      <c r="BZ58" s="22">
        <f t="shared" si="43"/>
        <v>0</v>
      </c>
      <c r="CA58" s="22">
        <f t="shared" si="43"/>
        <v>0</v>
      </c>
      <c r="CB58" s="22">
        <f t="shared" si="43"/>
        <v>0</v>
      </c>
      <c r="CC58" s="23">
        <f t="shared" si="43"/>
        <v>0</v>
      </c>
      <c r="CE58" s="115"/>
    </row>
    <row r="59" spans="1:83">
      <c r="A59" s="15"/>
      <c r="B59" s="57" t="s">
        <v>110</v>
      </c>
      <c r="C59" s="58" t="s">
        <v>111</v>
      </c>
      <c r="D59" s="72" t="s">
        <v>53</v>
      </c>
      <c r="E59" s="72">
        <v>72</v>
      </c>
      <c r="F59" s="230"/>
      <c r="G59" s="122">
        <f t="shared" ref="G59:G65" si="44">+SUM(H59:CC59)</f>
        <v>0</v>
      </c>
      <c r="H59" s="120"/>
      <c r="I59" s="13"/>
      <c r="J59" s="299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1"/>
      <c r="V59" s="302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1"/>
      <c r="AH59" s="302"/>
      <c r="AI59" s="300"/>
      <c r="AJ59" s="300"/>
      <c r="AK59" s="300"/>
      <c r="AL59" s="300"/>
      <c r="AM59" s="300"/>
      <c r="AN59" s="300"/>
      <c r="AO59" s="300"/>
      <c r="AP59" s="300"/>
      <c r="AQ59" s="300"/>
      <c r="AR59" s="300"/>
      <c r="AS59" s="301"/>
      <c r="AT59" s="302"/>
      <c r="AU59" s="300"/>
      <c r="AV59" s="300"/>
      <c r="AW59" s="300"/>
      <c r="AX59" s="300"/>
      <c r="AY59" s="300"/>
      <c r="AZ59" s="300"/>
      <c r="BA59" s="300"/>
      <c r="BB59" s="300"/>
      <c r="BC59" s="300"/>
      <c r="BD59" s="300"/>
      <c r="BE59" s="301"/>
      <c r="BF59" s="302"/>
      <c r="BG59" s="300"/>
      <c r="BH59" s="300"/>
      <c r="BI59" s="300"/>
      <c r="BJ59" s="300"/>
      <c r="BK59" s="300"/>
      <c r="BL59" s="300"/>
      <c r="BM59" s="300"/>
      <c r="BN59" s="300"/>
      <c r="BO59" s="300"/>
      <c r="BP59" s="300"/>
      <c r="BQ59" s="301"/>
      <c r="BR59" s="302"/>
      <c r="BS59" s="300"/>
      <c r="BT59" s="300"/>
      <c r="BU59" s="300"/>
      <c r="BV59" s="300"/>
      <c r="BW59" s="300"/>
      <c r="BX59" s="300"/>
      <c r="BY59" s="300"/>
      <c r="BZ59" s="300"/>
      <c r="CA59" s="300"/>
      <c r="CB59" s="300"/>
      <c r="CC59" s="301"/>
      <c r="CE59" s="115"/>
    </row>
    <row r="60" spans="1:83">
      <c r="A60" s="15"/>
      <c r="B60" s="57" t="s">
        <v>112</v>
      </c>
      <c r="C60" s="58" t="s">
        <v>113</v>
      </c>
      <c r="D60" s="72" t="s">
        <v>53</v>
      </c>
      <c r="E60" s="72">
        <v>72</v>
      </c>
      <c r="F60" s="230"/>
      <c r="G60" s="122">
        <f t="shared" si="44"/>
        <v>0</v>
      </c>
      <c r="H60" s="120"/>
      <c r="I60" s="13"/>
      <c r="J60" s="299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1"/>
      <c r="V60" s="302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1"/>
      <c r="AH60" s="302"/>
      <c r="AI60" s="300"/>
      <c r="AJ60" s="300"/>
      <c r="AK60" s="300"/>
      <c r="AL60" s="300"/>
      <c r="AM60" s="300"/>
      <c r="AN60" s="300"/>
      <c r="AO60" s="300"/>
      <c r="AP60" s="300"/>
      <c r="AQ60" s="300"/>
      <c r="AR60" s="300"/>
      <c r="AS60" s="301"/>
      <c r="AT60" s="302"/>
      <c r="AU60" s="300"/>
      <c r="AV60" s="300"/>
      <c r="AW60" s="300"/>
      <c r="AX60" s="300"/>
      <c r="AY60" s="300"/>
      <c r="AZ60" s="300"/>
      <c r="BA60" s="300"/>
      <c r="BB60" s="300"/>
      <c r="BC60" s="300"/>
      <c r="BD60" s="300"/>
      <c r="BE60" s="301"/>
      <c r="BF60" s="302"/>
      <c r="BG60" s="300"/>
      <c r="BH60" s="300"/>
      <c r="BI60" s="300"/>
      <c r="BJ60" s="300"/>
      <c r="BK60" s="300"/>
      <c r="BL60" s="300"/>
      <c r="BM60" s="300"/>
      <c r="BN60" s="300"/>
      <c r="BO60" s="300"/>
      <c r="BP60" s="300"/>
      <c r="BQ60" s="301"/>
      <c r="BR60" s="302"/>
      <c r="BS60" s="300"/>
      <c r="BT60" s="300"/>
      <c r="BU60" s="300"/>
      <c r="BV60" s="300"/>
      <c r="BW60" s="300"/>
      <c r="BX60" s="300"/>
      <c r="BY60" s="300"/>
      <c r="BZ60" s="300"/>
      <c r="CA60" s="300"/>
      <c r="CB60" s="300"/>
      <c r="CC60" s="301"/>
      <c r="CE60" s="115"/>
    </row>
    <row r="61" spans="1:83">
      <c r="A61" s="15"/>
      <c r="B61" s="57" t="s">
        <v>114</v>
      </c>
      <c r="C61" s="58" t="s">
        <v>115</v>
      </c>
      <c r="D61" s="72" t="s">
        <v>53</v>
      </c>
      <c r="E61" s="72">
        <v>72</v>
      </c>
      <c r="F61" s="230"/>
      <c r="G61" s="122">
        <f t="shared" si="44"/>
        <v>0</v>
      </c>
      <c r="H61" s="120"/>
      <c r="I61" s="13"/>
      <c r="J61" s="299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1"/>
      <c r="V61" s="302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1"/>
      <c r="AH61" s="302"/>
      <c r="AI61" s="300"/>
      <c r="AJ61" s="300"/>
      <c r="AK61" s="300"/>
      <c r="AL61" s="300"/>
      <c r="AM61" s="300"/>
      <c r="AN61" s="300"/>
      <c r="AO61" s="300"/>
      <c r="AP61" s="300"/>
      <c r="AQ61" s="300"/>
      <c r="AR61" s="300"/>
      <c r="AS61" s="301"/>
      <c r="AT61" s="302"/>
      <c r="AU61" s="300"/>
      <c r="AV61" s="300"/>
      <c r="AW61" s="300"/>
      <c r="AX61" s="300"/>
      <c r="AY61" s="300"/>
      <c r="AZ61" s="300"/>
      <c r="BA61" s="300"/>
      <c r="BB61" s="300"/>
      <c r="BC61" s="300"/>
      <c r="BD61" s="300"/>
      <c r="BE61" s="301"/>
      <c r="BF61" s="302"/>
      <c r="BG61" s="300"/>
      <c r="BH61" s="300"/>
      <c r="BI61" s="300"/>
      <c r="BJ61" s="300"/>
      <c r="BK61" s="300"/>
      <c r="BL61" s="300"/>
      <c r="BM61" s="300"/>
      <c r="BN61" s="300"/>
      <c r="BO61" s="300"/>
      <c r="BP61" s="300"/>
      <c r="BQ61" s="301"/>
      <c r="BR61" s="302"/>
      <c r="BS61" s="300"/>
      <c r="BT61" s="300"/>
      <c r="BU61" s="300"/>
      <c r="BV61" s="300"/>
      <c r="BW61" s="300"/>
      <c r="BX61" s="300"/>
      <c r="BY61" s="300"/>
      <c r="BZ61" s="300"/>
      <c r="CA61" s="300"/>
      <c r="CB61" s="300"/>
      <c r="CC61" s="301"/>
      <c r="CE61" s="115"/>
    </row>
    <row r="62" spans="1:83">
      <c r="A62" s="15"/>
      <c r="B62" s="57" t="s">
        <v>116</v>
      </c>
      <c r="C62" s="58" t="s">
        <v>117</v>
      </c>
      <c r="D62" s="72" t="s">
        <v>53</v>
      </c>
      <c r="E62" s="72">
        <v>72</v>
      </c>
      <c r="F62" s="230"/>
      <c r="G62" s="122">
        <f t="shared" si="44"/>
        <v>0</v>
      </c>
      <c r="H62" s="120"/>
      <c r="I62" s="13"/>
      <c r="J62" s="299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1"/>
      <c r="V62" s="302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1"/>
      <c r="AH62" s="302"/>
      <c r="AI62" s="300"/>
      <c r="AJ62" s="300"/>
      <c r="AK62" s="300"/>
      <c r="AL62" s="300"/>
      <c r="AM62" s="300"/>
      <c r="AN62" s="300"/>
      <c r="AO62" s="300"/>
      <c r="AP62" s="300"/>
      <c r="AQ62" s="300"/>
      <c r="AR62" s="300"/>
      <c r="AS62" s="301"/>
      <c r="AT62" s="302"/>
      <c r="AU62" s="300"/>
      <c r="AV62" s="300"/>
      <c r="AW62" s="300"/>
      <c r="AX62" s="300"/>
      <c r="AY62" s="300"/>
      <c r="AZ62" s="300"/>
      <c r="BA62" s="300"/>
      <c r="BB62" s="300"/>
      <c r="BC62" s="300"/>
      <c r="BD62" s="300"/>
      <c r="BE62" s="301"/>
      <c r="BF62" s="302"/>
      <c r="BG62" s="300"/>
      <c r="BH62" s="300"/>
      <c r="BI62" s="300"/>
      <c r="BJ62" s="300"/>
      <c r="BK62" s="300"/>
      <c r="BL62" s="300"/>
      <c r="BM62" s="300"/>
      <c r="BN62" s="300"/>
      <c r="BO62" s="300"/>
      <c r="BP62" s="300"/>
      <c r="BQ62" s="301"/>
      <c r="BR62" s="302"/>
      <c r="BS62" s="300"/>
      <c r="BT62" s="300"/>
      <c r="BU62" s="300"/>
      <c r="BV62" s="300"/>
      <c r="BW62" s="300"/>
      <c r="BX62" s="300"/>
      <c r="BY62" s="300"/>
      <c r="BZ62" s="300"/>
      <c r="CA62" s="300"/>
      <c r="CB62" s="300"/>
      <c r="CC62" s="301"/>
      <c r="CE62" s="115"/>
    </row>
    <row r="63" spans="1:83">
      <c r="A63" s="243"/>
      <c r="B63" s="190" t="s">
        <v>118</v>
      </c>
      <c r="C63" s="191" t="s">
        <v>119</v>
      </c>
      <c r="D63" s="192" t="s">
        <v>53</v>
      </c>
      <c r="E63" s="192">
        <v>0</v>
      </c>
      <c r="F63" s="233"/>
      <c r="G63" s="234">
        <f t="shared" si="44"/>
        <v>0</v>
      </c>
      <c r="H63" s="244"/>
      <c r="I63" s="245"/>
      <c r="J63" s="235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7"/>
      <c r="V63" s="238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7"/>
      <c r="AH63" s="238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7"/>
      <c r="AT63" s="238"/>
      <c r="AU63" s="236"/>
      <c r="AV63" s="236"/>
      <c r="AW63" s="236"/>
      <c r="AX63" s="236"/>
      <c r="AY63" s="236"/>
      <c r="AZ63" s="236"/>
      <c r="BA63" s="236"/>
      <c r="BB63" s="236"/>
      <c r="BC63" s="236"/>
      <c r="BD63" s="236"/>
      <c r="BE63" s="237"/>
      <c r="BF63" s="238"/>
      <c r="BG63" s="236"/>
      <c r="BH63" s="236"/>
      <c r="BI63" s="236"/>
      <c r="BJ63" s="236"/>
      <c r="BK63" s="236"/>
      <c r="BL63" s="236"/>
      <c r="BM63" s="236"/>
      <c r="BN63" s="236"/>
      <c r="BO63" s="236"/>
      <c r="BP63" s="236"/>
      <c r="BQ63" s="237"/>
      <c r="BR63" s="238"/>
      <c r="BS63" s="236"/>
      <c r="BT63" s="236"/>
      <c r="BU63" s="236"/>
      <c r="BV63" s="236"/>
      <c r="BW63" s="236"/>
      <c r="BX63" s="236"/>
      <c r="BY63" s="236"/>
      <c r="BZ63" s="236"/>
      <c r="CA63" s="236"/>
      <c r="CB63" s="236"/>
      <c r="CC63" s="237"/>
      <c r="CE63" s="115"/>
    </row>
    <row r="64" spans="1:83">
      <c r="A64" s="189"/>
      <c r="B64" s="190" t="s">
        <v>120</v>
      </c>
      <c r="C64" s="191" t="s">
        <v>121</v>
      </c>
      <c r="D64" s="192" t="s">
        <v>53</v>
      </c>
      <c r="E64" s="192">
        <v>0</v>
      </c>
      <c r="F64" s="233"/>
      <c r="G64" s="234">
        <f t="shared" si="44"/>
        <v>0</v>
      </c>
      <c r="H64" s="244"/>
      <c r="I64" s="245"/>
      <c r="J64" s="235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7"/>
      <c r="V64" s="238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7"/>
      <c r="AH64" s="238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7"/>
      <c r="AT64" s="238"/>
      <c r="AU64" s="236"/>
      <c r="AV64" s="236"/>
      <c r="AW64" s="236"/>
      <c r="AX64" s="236"/>
      <c r="AY64" s="236"/>
      <c r="AZ64" s="236"/>
      <c r="BA64" s="236"/>
      <c r="BB64" s="236"/>
      <c r="BC64" s="236"/>
      <c r="BD64" s="236"/>
      <c r="BE64" s="237"/>
      <c r="BF64" s="238"/>
      <c r="BG64" s="236"/>
      <c r="BH64" s="236"/>
      <c r="BI64" s="236"/>
      <c r="BJ64" s="236"/>
      <c r="BK64" s="236"/>
      <c r="BL64" s="236"/>
      <c r="BM64" s="236"/>
      <c r="BN64" s="236"/>
      <c r="BO64" s="236"/>
      <c r="BP64" s="236"/>
      <c r="BQ64" s="237"/>
      <c r="BR64" s="238"/>
      <c r="BS64" s="236"/>
      <c r="BT64" s="236"/>
      <c r="BU64" s="236"/>
      <c r="BV64" s="236"/>
      <c r="BW64" s="236"/>
      <c r="BX64" s="236"/>
      <c r="BY64" s="236"/>
      <c r="BZ64" s="236"/>
      <c r="CA64" s="236"/>
      <c r="CB64" s="236"/>
      <c r="CC64" s="237"/>
      <c r="CE64" s="115"/>
    </row>
    <row r="65" spans="1:83">
      <c r="A65" s="189"/>
      <c r="B65" s="190" t="s">
        <v>122</v>
      </c>
      <c r="C65" s="191" t="s">
        <v>123</v>
      </c>
      <c r="D65" s="192" t="s">
        <v>53</v>
      </c>
      <c r="E65" s="192">
        <v>0</v>
      </c>
      <c r="F65" s="233"/>
      <c r="G65" s="234">
        <f t="shared" si="44"/>
        <v>0</v>
      </c>
      <c r="H65" s="244"/>
      <c r="I65" s="245"/>
      <c r="J65" s="235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7"/>
      <c r="V65" s="238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7"/>
      <c r="AH65" s="238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7"/>
      <c r="AT65" s="238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7"/>
      <c r="BF65" s="238"/>
      <c r="BG65" s="236"/>
      <c r="BH65" s="236"/>
      <c r="BI65" s="236"/>
      <c r="BJ65" s="236"/>
      <c r="BK65" s="236"/>
      <c r="BL65" s="236"/>
      <c r="BM65" s="236"/>
      <c r="BN65" s="236"/>
      <c r="BO65" s="236"/>
      <c r="BP65" s="236"/>
      <c r="BQ65" s="237"/>
      <c r="BR65" s="238"/>
      <c r="BS65" s="236"/>
      <c r="BT65" s="236"/>
      <c r="BU65" s="236"/>
      <c r="BV65" s="236"/>
      <c r="BW65" s="236"/>
      <c r="BX65" s="236"/>
      <c r="BY65" s="236"/>
      <c r="BZ65" s="236"/>
      <c r="CA65" s="236"/>
      <c r="CB65" s="236"/>
      <c r="CC65" s="237"/>
      <c r="CE65" s="115"/>
    </row>
    <row r="66" spans="1:83">
      <c r="A66" s="15">
        <v>6</v>
      </c>
      <c r="B66" s="317" t="s">
        <v>124</v>
      </c>
      <c r="C66" s="316" t="s">
        <v>125</v>
      </c>
      <c r="D66" s="74"/>
      <c r="E66" s="74"/>
      <c r="F66" s="233"/>
      <c r="G66" s="152"/>
      <c r="H66" s="235"/>
      <c r="I66" s="237"/>
      <c r="J66" s="235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7"/>
      <c r="V66" s="238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7"/>
      <c r="AH66" s="238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7"/>
      <c r="AT66" s="238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  <c r="BE66" s="237"/>
      <c r="BF66" s="238"/>
      <c r="BG66" s="236"/>
      <c r="BH66" s="236"/>
      <c r="BI66" s="236"/>
      <c r="BJ66" s="236"/>
      <c r="BK66" s="236"/>
      <c r="BL66" s="236"/>
      <c r="BM66" s="236"/>
      <c r="BN66" s="236"/>
      <c r="BO66" s="236"/>
      <c r="BP66" s="236"/>
      <c r="BQ66" s="237"/>
      <c r="BR66" s="238"/>
      <c r="BS66" s="236"/>
      <c r="BT66" s="236"/>
      <c r="BU66" s="236"/>
      <c r="BV66" s="236"/>
      <c r="BW66" s="236"/>
      <c r="BX66" s="236"/>
      <c r="BY66" s="236"/>
      <c r="BZ66" s="236"/>
      <c r="CA66" s="236"/>
      <c r="CB66" s="236"/>
      <c r="CC66" s="237"/>
      <c r="CE66" s="115"/>
    </row>
    <row r="67" spans="1:83">
      <c r="A67" s="15"/>
      <c r="B67" s="61" t="s">
        <v>126</v>
      </c>
      <c r="C67" s="310" t="s">
        <v>127</v>
      </c>
      <c r="D67" s="74" t="s">
        <v>128</v>
      </c>
      <c r="E67" s="74">
        <v>1</v>
      </c>
      <c r="F67" s="303"/>
      <c r="G67" s="152">
        <f>+E67*F67</f>
        <v>0</v>
      </c>
      <c r="H67" s="235"/>
      <c r="I67" s="237"/>
      <c r="J67" s="235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7"/>
      <c r="V67" s="238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7"/>
      <c r="AH67" s="238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7"/>
      <c r="AT67" s="238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  <c r="BE67" s="237"/>
      <c r="BF67" s="238"/>
      <c r="BG67" s="236"/>
      <c r="BH67" s="236"/>
      <c r="BI67" s="236"/>
      <c r="BJ67" s="236"/>
      <c r="BK67" s="236"/>
      <c r="BL67" s="236"/>
      <c r="BM67" s="236"/>
      <c r="BN67" s="236"/>
      <c r="BO67" s="236"/>
      <c r="BP67" s="236"/>
      <c r="BQ67" s="237"/>
      <c r="BR67" s="238"/>
      <c r="BS67" s="236"/>
      <c r="BT67" s="236"/>
      <c r="BU67" s="236"/>
      <c r="BV67" s="236"/>
      <c r="BW67" s="236"/>
      <c r="BX67" s="236"/>
      <c r="BY67" s="236"/>
      <c r="BZ67" s="236"/>
      <c r="CA67" s="236"/>
      <c r="CB67" s="236"/>
      <c r="CC67" s="237">
        <f t="shared" ref="CC67" si="45">G67-SUM(H67:CB67)</f>
        <v>0</v>
      </c>
      <c r="CE67" s="115"/>
    </row>
    <row r="68" spans="1:83">
      <c r="A68" s="189"/>
      <c r="B68" s="190" t="s">
        <v>129</v>
      </c>
      <c r="C68" s="191" t="s">
        <v>130</v>
      </c>
      <c r="D68" s="192" t="s">
        <v>128</v>
      </c>
      <c r="E68" s="192">
        <v>0</v>
      </c>
      <c r="F68" s="233"/>
      <c r="G68" s="234">
        <f>+E68*F68</f>
        <v>0</v>
      </c>
      <c r="H68" s="244"/>
      <c r="I68" s="245"/>
      <c r="J68" s="235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7"/>
      <c r="V68" s="238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7"/>
      <c r="AH68" s="238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7"/>
      <c r="AT68" s="238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7"/>
      <c r="BF68" s="238"/>
      <c r="BG68" s="236"/>
      <c r="BH68" s="236"/>
      <c r="BI68" s="236"/>
      <c r="BJ68" s="236"/>
      <c r="BK68" s="236"/>
      <c r="BL68" s="236"/>
      <c r="BM68" s="236"/>
      <c r="BN68" s="236"/>
      <c r="BO68" s="236"/>
      <c r="BP68" s="236"/>
      <c r="BQ68" s="237"/>
      <c r="BR68" s="238"/>
      <c r="BS68" s="236"/>
      <c r="BT68" s="236"/>
      <c r="BU68" s="236"/>
      <c r="BV68" s="236"/>
      <c r="BW68" s="236"/>
      <c r="BX68" s="236"/>
      <c r="BY68" s="236"/>
      <c r="BZ68" s="236"/>
      <c r="CA68" s="236"/>
      <c r="CB68" s="236"/>
      <c r="CC68" s="237"/>
    </row>
    <row r="69" spans="1:83">
      <c r="A69" s="15"/>
      <c r="B69" s="64" t="s">
        <v>131</v>
      </c>
      <c r="C69" s="315" t="s">
        <v>394</v>
      </c>
      <c r="D69" s="72"/>
      <c r="E69" s="72"/>
      <c r="F69" s="230"/>
      <c r="G69" s="122"/>
      <c r="H69" s="120"/>
      <c r="I69" s="13"/>
      <c r="J69" s="235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7"/>
      <c r="V69" s="238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7"/>
      <c r="AH69" s="238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7"/>
      <c r="AT69" s="238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7"/>
      <c r="BF69" s="238"/>
      <c r="BG69" s="236"/>
      <c r="BH69" s="236"/>
      <c r="BI69" s="236"/>
      <c r="BJ69" s="236"/>
      <c r="BK69" s="236"/>
      <c r="BL69" s="236"/>
      <c r="BM69" s="236"/>
      <c r="BN69" s="236"/>
      <c r="BO69" s="236"/>
      <c r="BP69" s="236"/>
      <c r="BQ69" s="237"/>
      <c r="BR69" s="238"/>
      <c r="BS69" s="236"/>
      <c r="BT69" s="236"/>
      <c r="BU69" s="236"/>
      <c r="BV69" s="236"/>
      <c r="BW69" s="236"/>
      <c r="BX69" s="236"/>
      <c r="BY69" s="236"/>
      <c r="BZ69" s="236"/>
      <c r="CA69" s="236"/>
      <c r="CB69" s="236"/>
      <c r="CC69" s="237"/>
      <c r="CE69" s="115"/>
    </row>
    <row r="70" spans="1:83" ht="30">
      <c r="A70" s="15"/>
      <c r="B70" s="57" t="s">
        <v>133</v>
      </c>
      <c r="C70" s="310" t="s">
        <v>134</v>
      </c>
      <c r="D70" s="72" t="s">
        <v>53</v>
      </c>
      <c r="E70" s="72">
        <v>36</v>
      </c>
      <c r="F70" s="230"/>
      <c r="G70" s="122">
        <f t="shared" ref="G70:G75" si="46">+SUM(H70:CC70)</f>
        <v>0</v>
      </c>
      <c r="H70" s="120"/>
      <c r="I70" s="13"/>
      <c r="J70" s="235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7"/>
      <c r="V70" s="238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7"/>
      <c r="AH70" s="238"/>
      <c r="AI70" s="236"/>
      <c r="AJ70" s="236"/>
      <c r="AK70" s="236"/>
      <c r="AL70" s="236"/>
      <c r="AM70" s="236"/>
      <c r="AN70" s="236"/>
      <c r="AO70" s="236"/>
      <c r="AP70" s="236"/>
      <c r="AQ70" s="236"/>
      <c r="AR70" s="236"/>
      <c r="AS70" s="237"/>
      <c r="AT70" s="302"/>
      <c r="AU70" s="300"/>
      <c r="AV70" s="300"/>
      <c r="AW70" s="300"/>
      <c r="AX70" s="300"/>
      <c r="AY70" s="300"/>
      <c r="AZ70" s="300"/>
      <c r="BA70" s="300"/>
      <c r="BB70" s="300"/>
      <c r="BC70" s="300"/>
      <c r="BD70" s="300"/>
      <c r="BE70" s="301"/>
      <c r="BF70" s="302"/>
      <c r="BG70" s="300"/>
      <c r="BH70" s="300"/>
      <c r="BI70" s="300"/>
      <c r="BJ70" s="300"/>
      <c r="BK70" s="300"/>
      <c r="BL70" s="300"/>
      <c r="BM70" s="300"/>
      <c r="BN70" s="300"/>
      <c r="BO70" s="300"/>
      <c r="BP70" s="300"/>
      <c r="BQ70" s="301"/>
      <c r="BR70" s="302"/>
      <c r="BS70" s="300"/>
      <c r="BT70" s="300"/>
      <c r="BU70" s="300"/>
      <c r="BV70" s="300"/>
      <c r="BW70" s="300"/>
      <c r="BX70" s="300"/>
      <c r="BY70" s="300"/>
      <c r="BZ70" s="300"/>
      <c r="CA70" s="300"/>
      <c r="CB70" s="300"/>
      <c r="CC70" s="301"/>
      <c r="CE70" s="115"/>
    </row>
    <row r="71" spans="1:83" ht="30">
      <c r="A71" s="15"/>
      <c r="B71" s="57" t="s">
        <v>135</v>
      </c>
      <c r="C71" s="310" t="s">
        <v>136</v>
      </c>
      <c r="D71" s="72" t="s">
        <v>53</v>
      </c>
      <c r="E71" s="72">
        <v>24</v>
      </c>
      <c r="F71" s="230"/>
      <c r="G71" s="122">
        <f t="shared" si="46"/>
        <v>0</v>
      </c>
      <c r="H71" s="120"/>
      <c r="I71" s="13"/>
      <c r="J71" s="235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7"/>
      <c r="V71" s="238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7"/>
      <c r="AH71" s="238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7"/>
      <c r="AT71" s="238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  <c r="BE71" s="237"/>
      <c r="BF71" s="302"/>
      <c r="BG71" s="300"/>
      <c r="BH71" s="300"/>
      <c r="BI71" s="300"/>
      <c r="BJ71" s="300"/>
      <c r="BK71" s="300"/>
      <c r="BL71" s="300"/>
      <c r="BM71" s="300"/>
      <c r="BN71" s="300"/>
      <c r="BO71" s="300"/>
      <c r="BP71" s="300"/>
      <c r="BQ71" s="301"/>
      <c r="BR71" s="302"/>
      <c r="BS71" s="300"/>
      <c r="BT71" s="300"/>
      <c r="BU71" s="300"/>
      <c r="BV71" s="300"/>
      <c r="BW71" s="300"/>
      <c r="BX71" s="300"/>
      <c r="BY71" s="300"/>
      <c r="BZ71" s="300"/>
      <c r="CA71" s="300"/>
      <c r="CB71" s="300"/>
      <c r="CC71" s="301"/>
      <c r="CE71" s="115"/>
    </row>
    <row r="72" spans="1:83" ht="30">
      <c r="A72" s="15"/>
      <c r="B72" s="57" t="s">
        <v>137</v>
      </c>
      <c r="C72" s="310" t="s">
        <v>138</v>
      </c>
      <c r="D72" s="72" t="s">
        <v>53</v>
      </c>
      <c r="E72" s="72">
        <v>36</v>
      </c>
      <c r="F72" s="230"/>
      <c r="G72" s="122">
        <f t="shared" si="46"/>
        <v>0</v>
      </c>
      <c r="H72" s="120"/>
      <c r="I72" s="13"/>
      <c r="J72" s="235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7"/>
      <c r="V72" s="238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7"/>
      <c r="AH72" s="238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7"/>
      <c r="AT72" s="302"/>
      <c r="AU72" s="300"/>
      <c r="AV72" s="300"/>
      <c r="AW72" s="300"/>
      <c r="AX72" s="300"/>
      <c r="AY72" s="300"/>
      <c r="AZ72" s="300"/>
      <c r="BA72" s="300"/>
      <c r="BB72" s="300"/>
      <c r="BC72" s="300"/>
      <c r="BD72" s="300"/>
      <c r="BE72" s="301"/>
      <c r="BF72" s="302"/>
      <c r="BG72" s="300"/>
      <c r="BH72" s="300"/>
      <c r="BI72" s="300"/>
      <c r="BJ72" s="300"/>
      <c r="BK72" s="300"/>
      <c r="BL72" s="300"/>
      <c r="BM72" s="300"/>
      <c r="BN72" s="300"/>
      <c r="BO72" s="300"/>
      <c r="BP72" s="300"/>
      <c r="BQ72" s="301"/>
      <c r="BR72" s="302"/>
      <c r="BS72" s="300"/>
      <c r="BT72" s="300"/>
      <c r="BU72" s="300"/>
      <c r="BV72" s="300"/>
      <c r="BW72" s="300"/>
      <c r="BX72" s="300"/>
      <c r="BY72" s="300"/>
      <c r="BZ72" s="300"/>
      <c r="CA72" s="300"/>
      <c r="CB72" s="300"/>
      <c r="CC72" s="301"/>
      <c r="CE72" s="115"/>
    </row>
    <row r="73" spans="1:83" ht="30">
      <c r="A73" s="15"/>
      <c r="B73" s="57" t="s">
        <v>139</v>
      </c>
      <c r="C73" s="310" t="s">
        <v>140</v>
      </c>
      <c r="D73" s="72" t="s">
        <v>53</v>
      </c>
      <c r="E73" s="72">
        <v>24</v>
      </c>
      <c r="F73" s="230"/>
      <c r="G73" s="122">
        <f t="shared" si="46"/>
        <v>0</v>
      </c>
      <c r="H73" s="120"/>
      <c r="I73" s="13"/>
      <c r="J73" s="235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7"/>
      <c r="V73" s="238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7"/>
      <c r="AH73" s="238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7"/>
      <c r="AT73" s="238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7"/>
      <c r="BF73" s="302"/>
      <c r="BG73" s="300"/>
      <c r="BH73" s="300"/>
      <c r="BI73" s="300"/>
      <c r="BJ73" s="300"/>
      <c r="BK73" s="300"/>
      <c r="BL73" s="300"/>
      <c r="BM73" s="300"/>
      <c r="BN73" s="300"/>
      <c r="BO73" s="300"/>
      <c r="BP73" s="300"/>
      <c r="BQ73" s="301"/>
      <c r="BR73" s="302"/>
      <c r="BS73" s="300"/>
      <c r="BT73" s="300"/>
      <c r="BU73" s="300"/>
      <c r="BV73" s="300"/>
      <c r="BW73" s="300"/>
      <c r="BX73" s="300"/>
      <c r="BY73" s="300"/>
      <c r="BZ73" s="300"/>
      <c r="CA73" s="300"/>
      <c r="CB73" s="300"/>
      <c r="CC73" s="301"/>
      <c r="CE73" s="115"/>
    </row>
    <row r="74" spans="1:83" ht="30">
      <c r="A74" s="15"/>
      <c r="B74" s="57" t="s">
        <v>141</v>
      </c>
      <c r="C74" s="310" t="s">
        <v>142</v>
      </c>
      <c r="D74" s="72" t="s">
        <v>53</v>
      </c>
      <c r="E74" s="72">
        <v>36</v>
      </c>
      <c r="F74" s="230"/>
      <c r="G74" s="122">
        <f t="shared" si="46"/>
        <v>0</v>
      </c>
      <c r="H74" s="120"/>
      <c r="I74" s="13"/>
      <c r="J74" s="235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7"/>
      <c r="V74" s="238"/>
      <c r="W74" s="236"/>
      <c r="X74" s="236"/>
      <c r="Y74" s="236"/>
      <c r="Z74" s="236"/>
      <c r="AA74" s="236"/>
      <c r="AB74" s="236"/>
      <c r="AC74" s="236"/>
      <c r="AD74" s="236"/>
      <c r="AE74" s="236"/>
      <c r="AF74" s="236"/>
      <c r="AG74" s="237"/>
      <c r="AH74" s="238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7"/>
      <c r="AT74" s="302"/>
      <c r="AU74" s="300"/>
      <c r="AV74" s="300"/>
      <c r="AW74" s="300"/>
      <c r="AX74" s="300"/>
      <c r="AY74" s="300"/>
      <c r="AZ74" s="300"/>
      <c r="BA74" s="300"/>
      <c r="BB74" s="300"/>
      <c r="BC74" s="300"/>
      <c r="BD74" s="300"/>
      <c r="BE74" s="301"/>
      <c r="BF74" s="302"/>
      <c r="BG74" s="300"/>
      <c r="BH74" s="300"/>
      <c r="BI74" s="300"/>
      <c r="BJ74" s="300"/>
      <c r="BK74" s="300"/>
      <c r="BL74" s="300"/>
      <c r="BM74" s="300"/>
      <c r="BN74" s="300"/>
      <c r="BO74" s="300"/>
      <c r="BP74" s="300"/>
      <c r="BQ74" s="301"/>
      <c r="BR74" s="302"/>
      <c r="BS74" s="300"/>
      <c r="BT74" s="300"/>
      <c r="BU74" s="300"/>
      <c r="BV74" s="300"/>
      <c r="BW74" s="300"/>
      <c r="BX74" s="300"/>
      <c r="BY74" s="300"/>
      <c r="BZ74" s="300"/>
      <c r="CA74" s="300"/>
      <c r="CB74" s="300"/>
      <c r="CC74" s="301"/>
      <c r="CE74" s="115"/>
    </row>
    <row r="75" spans="1:83" ht="30">
      <c r="A75" s="15"/>
      <c r="B75" s="57" t="s">
        <v>143</v>
      </c>
      <c r="C75" s="310" t="s">
        <v>144</v>
      </c>
      <c r="D75" s="72" t="s">
        <v>53</v>
      </c>
      <c r="E75" s="72">
        <v>36</v>
      </c>
      <c r="F75" s="230"/>
      <c r="G75" s="122">
        <f t="shared" si="46"/>
        <v>0</v>
      </c>
      <c r="H75" s="120"/>
      <c r="I75" s="13"/>
      <c r="J75" s="235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7"/>
      <c r="V75" s="238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7"/>
      <c r="AH75" s="238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7"/>
      <c r="AT75" s="302"/>
      <c r="AU75" s="300"/>
      <c r="AV75" s="300"/>
      <c r="AW75" s="300"/>
      <c r="AX75" s="300"/>
      <c r="AY75" s="300"/>
      <c r="AZ75" s="300"/>
      <c r="BA75" s="300"/>
      <c r="BB75" s="300"/>
      <c r="BC75" s="300"/>
      <c r="BD75" s="300"/>
      <c r="BE75" s="301"/>
      <c r="BF75" s="302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1"/>
      <c r="BR75" s="302"/>
      <c r="BS75" s="300"/>
      <c r="BT75" s="300"/>
      <c r="BU75" s="300"/>
      <c r="BV75" s="300"/>
      <c r="BW75" s="300"/>
      <c r="BX75" s="300"/>
      <c r="BY75" s="300"/>
      <c r="BZ75" s="300"/>
      <c r="CA75" s="300"/>
      <c r="CB75" s="300"/>
      <c r="CC75" s="301"/>
      <c r="CE75" s="115"/>
    </row>
    <row r="76" spans="1:83">
      <c r="A76" s="15"/>
      <c r="B76" s="55" t="s">
        <v>145</v>
      </c>
      <c r="C76" s="56" t="s">
        <v>146</v>
      </c>
      <c r="D76" s="71"/>
      <c r="E76" s="71"/>
      <c r="F76" s="229"/>
      <c r="G76" s="169">
        <f>SUM(G77:G78)</f>
        <v>0</v>
      </c>
      <c r="H76" s="123">
        <f>SUM(H77:H78)</f>
        <v>0</v>
      </c>
      <c r="I76" s="20">
        <f t="shared" ref="I76:BT76" si="47">SUM(I77:I78)</f>
        <v>0</v>
      </c>
      <c r="J76" s="123">
        <f t="shared" si="47"/>
        <v>0</v>
      </c>
      <c r="K76" s="19">
        <f t="shared" si="47"/>
        <v>0</v>
      </c>
      <c r="L76" s="19">
        <f t="shared" si="47"/>
        <v>0</v>
      </c>
      <c r="M76" s="19">
        <f t="shared" si="47"/>
        <v>0</v>
      </c>
      <c r="N76" s="19">
        <f t="shared" si="47"/>
        <v>0</v>
      </c>
      <c r="O76" s="19">
        <f t="shared" si="47"/>
        <v>0</v>
      </c>
      <c r="P76" s="19">
        <f t="shared" si="47"/>
        <v>0</v>
      </c>
      <c r="Q76" s="19">
        <f t="shared" si="47"/>
        <v>0</v>
      </c>
      <c r="R76" s="19">
        <f t="shared" si="47"/>
        <v>0</v>
      </c>
      <c r="S76" s="19">
        <f t="shared" si="47"/>
        <v>0</v>
      </c>
      <c r="T76" s="19">
        <f t="shared" si="47"/>
        <v>0</v>
      </c>
      <c r="U76" s="20">
        <f t="shared" si="47"/>
        <v>0</v>
      </c>
      <c r="V76" s="21">
        <f t="shared" si="47"/>
        <v>0</v>
      </c>
      <c r="W76" s="19">
        <f t="shared" si="47"/>
        <v>0</v>
      </c>
      <c r="X76" s="19">
        <f t="shared" si="47"/>
        <v>0</v>
      </c>
      <c r="Y76" s="19">
        <f t="shared" si="47"/>
        <v>0</v>
      </c>
      <c r="Z76" s="19">
        <f t="shared" si="47"/>
        <v>0</v>
      </c>
      <c r="AA76" s="19">
        <f t="shared" si="47"/>
        <v>0</v>
      </c>
      <c r="AB76" s="19">
        <f t="shared" si="47"/>
        <v>0</v>
      </c>
      <c r="AC76" s="19">
        <f t="shared" si="47"/>
        <v>0</v>
      </c>
      <c r="AD76" s="19">
        <f t="shared" si="47"/>
        <v>0</v>
      </c>
      <c r="AE76" s="19">
        <f t="shared" si="47"/>
        <v>0</v>
      </c>
      <c r="AF76" s="19">
        <f t="shared" si="47"/>
        <v>0</v>
      </c>
      <c r="AG76" s="20">
        <f t="shared" si="47"/>
        <v>0</v>
      </c>
      <c r="AH76" s="21">
        <f t="shared" si="47"/>
        <v>0</v>
      </c>
      <c r="AI76" s="19">
        <f t="shared" si="47"/>
        <v>0</v>
      </c>
      <c r="AJ76" s="19">
        <f t="shared" si="47"/>
        <v>0</v>
      </c>
      <c r="AK76" s="19">
        <f t="shared" si="47"/>
        <v>0</v>
      </c>
      <c r="AL76" s="19">
        <f t="shared" si="47"/>
        <v>0</v>
      </c>
      <c r="AM76" s="19">
        <f t="shared" si="47"/>
        <v>0</v>
      </c>
      <c r="AN76" s="19">
        <f t="shared" si="47"/>
        <v>0</v>
      </c>
      <c r="AO76" s="19">
        <f t="shared" si="47"/>
        <v>0</v>
      </c>
      <c r="AP76" s="19">
        <f t="shared" si="47"/>
        <v>0</v>
      </c>
      <c r="AQ76" s="19">
        <f t="shared" si="47"/>
        <v>0</v>
      </c>
      <c r="AR76" s="19">
        <f t="shared" si="47"/>
        <v>0</v>
      </c>
      <c r="AS76" s="20">
        <f t="shared" si="47"/>
        <v>0</v>
      </c>
      <c r="AT76" s="21">
        <f t="shared" si="47"/>
        <v>0</v>
      </c>
      <c r="AU76" s="19">
        <f t="shared" si="47"/>
        <v>0</v>
      </c>
      <c r="AV76" s="19">
        <f t="shared" si="47"/>
        <v>0</v>
      </c>
      <c r="AW76" s="19">
        <f t="shared" si="47"/>
        <v>0</v>
      </c>
      <c r="AX76" s="19">
        <f t="shared" si="47"/>
        <v>0</v>
      </c>
      <c r="AY76" s="19">
        <f t="shared" si="47"/>
        <v>0</v>
      </c>
      <c r="AZ76" s="19">
        <f t="shared" si="47"/>
        <v>0</v>
      </c>
      <c r="BA76" s="19">
        <f t="shared" si="47"/>
        <v>0</v>
      </c>
      <c r="BB76" s="19">
        <f t="shared" si="47"/>
        <v>0</v>
      </c>
      <c r="BC76" s="19">
        <f t="shared" si="47"/>
        <v>0</v>
      </c>
      <c r="BD76" s="19">
        <f t="shared" si="47"/>
        <v>0</v>
      </c>
      <c r="BE76" s="20">
        <f t="shared" si="47"/>
        <v>0</v>
      </c>
      <c r="BF76" s="21">
        <f t="shared" si="47"/>
        <v>0</v>
      </c>
      <c r="BG76" s="19">
        <f t="shared" si="47"/>
        <v>0</v>
      </c>
      <c r="BH76" s="19">
        <f t="shared" si="47"/>
        <v>0</v>
      </c>
      <c r="BI76" s="19">
        <f t="shared" si="47"/>
        <v>0</v>
      </c>
      <c r="BJ76" s="19">
        <f t="shared" si="47"/>
        <v>0</v>
      </c>
      <c r="BK76" s="19">
        <f t="shared" si="47"/>
        <v>0</v>
      </c>
      <c r="BL76" s="19">
        <f t="shared" si="47"/>
        <v>0</v>
      </c>
      <c r="BM76" s="19">
        <f t="shared" si="47"/>
        <v>0</v>
      </c>
      <c r="BN76" s="19">
        <f t="shared" si="47"/>
        <v>0</v>
      </c>
      <c r="BO76" s="19">
        <f t="shared" si="47"/>
        <v>0</v>
      </c>
      <c r="BP76" s="19">
        <f t="shared" si="47"/>
        <v>0</v>
      </c>
      <c r="BQ76" s="20">
        <f t="shared" si="47"/>
        <v>0</v>
      </c>
      <c r="BR76" s="21">
        <f t="shared" si="47"/>
        <v>0</v>
      </c>
      <c r="BS76" s="19">
        <f t="shared" si="47"/>
        <v>0</v>
      </c>
      <c r="BT76" s="19">
        <f t="shared" si="47"/>
        <v>0</v>
      </c>
      <c r="BU76" s="19">
        <f t="shared" ref="BU76:CC76" si="48">SUM(BU77:BU78)</f>
        <v>0</v>
      </c>
      <c r="BV76" s="19">
        <f t="shared" si="48"/>
        <v>0</v>
      </c>
      <c r="BW76" s="19">
        <f t="shared" si="48"/>
        <v>0</v>
      </c>
      <c r="BX76" s="19">
        <f t="shared" si="48"/>
        <v>0</v>
      </c>
      <c r="BY76" s="19">
        <f t="shared" si="48"/>
        <v>0</v>
      </c>
      <c r="BZ76" s="19">
        <f t="shared" si="48"/>
        <v>0</v>
      </c>
      <c r="CA76" s="19">
        <f t="shared" si="48"/>
        <v>0</v>
      </c>
      <c r="CB76" s="19">
        <f t="shared" si="48"/>
        <v>0</v>
      </c>
      <c r="CC76" s="20">
        <f t="shared" si="48"/>
        <v>0</v>
      </c>
      <c r="CE76" s="115"/>
    </row>
    <row r="77" spans="1:83">
      <c r="A77" s="15"/>
      <c r="B77" s="61" t="s">
        <v>147</v>
      </c>
      <c r="C77" s="62" t="s">
        <v>148</v>
      </c>
      <c r="D77" s="74" t="s">
        <v>128</v>
      </c>
      <c r="E77" s="74">
        <v>1</v>
      </c>
      <c r="F77" s="303"/>
      <c r="G77" s="152">
        <f>+E77*F77</f>
        <v>0</v>
      </c>
      <c r="H77" s="235"/>
      <c r="I77" s="245"/>
      <c r="J77" s="235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7">
        <f>G77/2.5</f>
        <v>0</v>
      </c>
      <c r="V77" s="238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7">
        <f>G77/2.5</f>
        <v>0</v>
      </c>
      <c r="AH77" s="238"/>
      <c r="AI77" s="236"/>
      <c r="AJ77" s="236"/>
      <c r="AK77" s="236"/>
      <c r="AL77" s="236"/>
      <c r="AM77" s="236">
        <f>G77-SUM(J77:AL77)</f>
        <v>0</v>
      </c>
      <c r="AN77" s="236"/>
      <c r="AO77" s="236"/>
      <c r="AP77" s="236"/>
      <c r="AQ77" s="236"/>
      <c r="AR77" s="236"/>
      <c r="AS77" s="237"/>
      <c r="AT77" s="238"/>
      <c r="AU77" s="236"/>
      <c r="AV77" s="236"/>
      <c r="AW77" s="236"/>
      <c r="AX77" s="236"/>
      <c r="AY77" s="236"/>
      <c r="AZ77" s="236"/>
      <c r="BA77" s="236"/>
      <c r="BB77" s="236"/>
      <c r="BC77" s="236"/>
      <c r="BD77" s="236"/>
      <c r="BE77" s="237"/>
      <c r="BF77" s="238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7"/>
      <c r="BR77" s="238"/>
      <c r="BS77" s="236"/>
      <c r="BT77" s="236"/>
      <c r="BU77" s="236"/>
      <c r="BV77" s="236"/>
      <c r="BW77" s="236"/>
      <c r="BX77" s="236"/>
      <c r="BY77" s="236"/>
      <c r="BZ77" s="236"/>
      <c r="CA77" s="236"/>
      <c r="CB77" s="236"/>
      <c r="CC77" s="237">
        <f t="shared" ref="CC77" si="49">G77-SUM(H77:CB77)</f>
        <v>0</v>
      </c>
      <c r="CE77" s="115"/>
    </row>
    <row r="78" spans="1:83">
      <c r="A78" s="15"/>
      <c r="B78" s="61" t="s">
        <v>149</v>
      </c>
      <c r="C78" s="62" t="s">
        <v>150</v>
      </c>
      <c r="D78" s="72" t="s">
        <v>53</v>
      </c>
      <c r="E78" s="72">
        <v>72</v>
      </c>
      <c r="F78" s="230"/>
      <c r="G78" s="152">
        <f>+SUM(H78:CC78)</f>
        <v>0</v>
      </c>
      <c r="H78" s="235"/>
      <c r="I78" s="237"/>
      <c r="J78" s="299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1"/>
      <c r="V78" s="302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1"/>
      <c r="AH78" s="302"/>
      <c r="AI78" s="300"/>
      <c r="AJ78" s="300"/>
      <c r="AK78" s="300"/>
      <c r="AL78" s="300"/>
      <c r="AM78" s="300"/>
      <c r="AN78" s="300"/>
      <c r="AO78" s="300"/>
      <c r="AP78" s="300"/>
      <c r="AQ78" s="300"/>
      <c r="AR78" s="300"/>
      <c r="AS78" s="301"/>
      <c r="AT78" s="302"/>
      <c r="AU78" s="300"/>
      <c r="AV78" s="300"/>
      <c r="AW78" s="300"/>
      <c r="AX78" s="300"/>
      <c r="AY78" s="300"/>
      <c r="AZ78" s="300"/>
      <c r="BA78" s="300"/>
      <c r="BB78" s="300"/>
      <c r="BC78" s="300"/>
      <c r="BD78" s="300"/>
      <c r="BE78" s="301"/>
      <c r="BF78" s="302"/>
      <c r="BG78" s="300"/>
      <c r="BH78" s="300"/>
      <c r="BI78" s="300"/>
      <c r="BJ78" s="300"/>
      <c r="BK78" s="300"/>
      <c r="BL78" s="300"/>
      <c r="BM78" s="300"/>
      <c r="BN78" s="300"/>
      <c r="BO78" s="300"/>
      <c r="BP78" s="300"/>
      <c r="BQ78" s="301"/>
      <c r="BR78" s="302"/>
      <c r="BS78" s="300"/>
      <c r="BT78" s="300"/>
      <c r="BU78" s="300"/>
      <c r="BV78" s="300"/>
      <c r="BW78" s="300"/>
      <c r="BX78" s="300"/>
      <c r="BY78" s="300"/>
      <c r="BZ78" s="300"/>
      <c r="CA78" s="300"/>
      <c r="CB78" s="300"/>
      <c r="CC78" s="301"/>
      <c r="CE78" s="115"/>
    </row>
    <row r="79" spans="1:83">
      <c r="A79" s="15"/>
      <c r="B79" s="55" t="s">
        <v>151</v>
      </c>
      <c r="C79" s="56" t="s">
        <v>152</v>
      </c>
      <c r="D79" s="71"/>
      <c r="E79" s="71"/>
      <c r="F79" s="229"/>
      <c r="G79" s="169">
        <f>SUM(G80)</f>
        <v>0</v>
      </c>
      <c r="H79" s="123">
        <f t="shared" ref="H79:BS79" si="50">SUM(H80)</f>
        <v>0</v>
      </c>
      <c r="I79" s="20">
        <f t="shared" si="50"/>
        <v>0</v>
      </c>
      <c r="J79" s="123">
        <f t="shared" si="50"/>
        <v>0</v>
      </c>
      <c r="K79" s="19">
        <f t="shared" si="50"/>
        <v>0</v>
      </c>
      <c r="L79" s="19">
        <f t="shared" si="50"/>
        <v>0</v>
      </c>
      <c r="M79" s="19">
        <f t="shared" si="50"/>
        <v>0</v>
      </c>
      <c r="N79" s="19">
        <f t="shared" si="50"/>
        <v>0</v>
      </c>
      <c r="O79" s="19">
        <f t="shared" si="50"/>
        <v>0</v>
      </c>
      <c r="P79" s="19">
        <f t="shared" si="50"/>
        <v>0</v>
      </c>
      <c r="Q79" s="19">
        <f t="shared" si="50"/>
        <v>0</v>
      </c>
      <c r="R79" s="19">
        <f t="shared" si="50"/>
        <v>0</v>
      </c>
      <c r="S79" s="19">
        <f t="shared" si="50"/>
        <v>0</v>
      </c>
      <c r="T79" s="19">
        <f t="shared" si="50"/>
        <v>0</v>
      </c>
      <c r="U79" s="20">
        <f t="shared" si="50"/>
        <v>0</v>
      </c>
      <c r="V79" s="21">
        <f t="shared" si="50"/>
        <v>0</v>
      </c>
      <c r="W79" s="19">
        <f t="shared" si="50"/>
        <v>0</v>
      </c>
      <c r="X79" s="19">
        <f t="shared" si="50"/>
        <v>0</v>
      </c>
      <c r="Y79" s="19">
        <f t="shared" si="50"/>
        <v>0</v>
      </c>
      <c r="Z79" s="19">
        <f t="shared" si="50"/>
        <v>0</v>
      </c>
      <c r="AA79" s="19">
        <f t="shared" si="50"/>
        <v>0</v>
      </c>
      <c r="AB79" s="19">
        <f t="shared" si="50"/>
        <v>0</v>
      </c>
      <c r="AC79" s="19">
        <f t="shared" si="50"/>
        <v>0</v>
      </c>
      <c r="AD79" s="19">
        <f t="shared" si="50"/>
        <v>0</v>
      </c>
      <c r="AE79" s="19">
        <f t="shared" si="50"/>
        <v>0</v>
      </c>
      <c r="AF79" s="19">
        <f t="shared" si="50"/>
        <v>0</v>
      </c>
      <c r="AG79" s="20">
        <f t="shared" si="50"/>
        <v>0</v>
      </c>
      <c r="AH79" s="21">
        <f t="shared" si="50"/>
        <v>0</v>
      </c>
      <c r="AI79" s="19">
        <f t="shared" si="50"/>
        <v>0</v>
      </c>
      <c r="AJ79" s="19">
        <f t="shared" si="50"/>
        <v>0</v>
      </c>
      <c r="AK79" s="19">
        <f t="shared" si="50"/>
        <v>0</v>
      </c>
      <c r="AL79" s="19">
        <f t="shared" si="50"/>
        <v>0</v>
      </c>
      <c r="AM79" s="19">
        <f t="shared" si="50"/>
        <v>0</v>
      </c>
      <c r="AN79" s="19">
        <f t="shared" si="50"/>
        <v>0</v>
      </c>
      <c r="AO79" s="19">
        <f t="shared" si="50"/>
        <v>0</v>
      </c>
      <c r="AP79" s="19">
        <f t="shared" si="50"/>
        <v>0</v>
      </c>
      <c r="AQ79" s="19">
        <f t="shared" si="50"/>
        <v>0</v>
      </c>
      <c r="AR79" s="19">
        <f t="shared" si="50"/>
        <v>0</v>
      </c>
      <c r="AS79" s="20">
        <f t="shared" si="50"/>
        <v>0</v>
      </c>
      <c r="AT79" s="21">
        <f t="shared" si="50"/>
        <v>0</v>
      </c>
      <c r="AU79" s="19">
        <f t="shared" si="50"/>
        <v>0</v>
      </c>
      <c r="AV79" s="19">
        <f t="shared" si="50"/>
        <v>0</v>
      </c>
      <c r="AW79" s="19">
        <f t="shared" si="50"/>
        <v>0</v>
      </c>
      <c r="AX79" s="19">
        <f t="shared" si="50"/>
        <v>0</v>
      </c>
      <c r="AY79" s="19">
        <f t="shared" si="50"/>
        <v>0</v>
      </c>
      <c r="AZ79" s="19">
        <f t="shared" si="50"/>
        <v>0</v>
      </c>
      <c r="BA79" s="19">
        <f t="shared" si="50"/>
        <v>0</v>
      </c>
      <c r="BB79" s="19">
        <f t="shared" si="50"/>
        <v>0</v>
      </c>
      <c r="BC79" s="19">
        <f t="shared" si="50"/>
        <v>0</v>
      </c>
      <c r="BD79" s="19">
        <f t="shared" si="50"/>
        <v>0</v>
      </c>
      <c r="BE79" s="20">
        <f t="shared" si="50"/>
        <v>0</v>
      </c>
      <c r="BF79" s="21">
        <f t="shared" si="50"/>
        <v>0</v>
      </c>
      <c r="BG79" s="19">
        <f t="shared" si="50"/>
        <v>0</v>
      </c>
      <c r="BH79" s="19">
        <f t="shared" si="50"/>
        <v>0</v>
      </c>
      <c r="BI79" s="19">
        <f t="shared" si="50"/>
        <v>0</v>
      </c>
      <c r="BJ79" s="19">
        <f t="shared" si="50"/>
        <v>0</v>
      </c>
      <c r="BK79" s="19">
        <f t="shared" si="50"/>
        <v>0</v>
      </c>
      <c r="BL79" s="19">
        <f t="shared" si="50"/>
        <v>0</v>
      </c>
      <c r="BM79" s="19">
        <f t="shared" si="50"/>
        <v>0</v>
      </c>
      <c r="BN79" s="19">
        <f t="shared" si="50"/>
        <v>0</v>
      </c>
      <c r="BO79" s="19">
        <f t="shared" si="50"/>
        <v>0</v>
      </c>
      <c r="BP79" s="19">
        <f t="shared" si="50"/>
        <v>0</v>
      </c>
      <c r="BQ79" s="20">
        <f t="shared" si="50"/>
        <v>0</v>
      </c>
      <c r="BR79" s="21">
        <f t="shared" si="50"/>
        <v>0</v>
      </c>
      <c r="BS79" s="19">
        <f t="shared" si="50"/>
        <v>0</v>
      </c>
      <c r="BT79" s="19">
        <f t="shared" ref="BT79:CC79" si="51">SUM(BT80)</f>
        <v>0</v>
      </c>
      <c r="BU79" s="19">
        <f t="shared" si="51"/>
        <v>0</v>
      </c>
      <c r="BV79" s="19">
        <f t="shared" si="51"/>
        <v>0</v>
      </c>
      <c r="BW79" s="19">
        <f t="shared" si="51"/>
        <v>0</v>
      </c>
      <c r="BX79" s="19">
        <f t="shared" si="51"/>
        <v>0</v>
      </c>
      <c r="BY79" s="19">
        <f t="shared" si="51"/>
        <v>0</v>
      </c>
      <c r="BZ79" s="19">
        <f t="shared" si="51"/>
        <v>0</v>
      </c>
      <c r="CA79" s="19">
        <f t="shared" si="51"/>
        <v>0</v>
      </c>
      <c r="CB79" s="19">
        <f t="shared" si="51"/>
        <v>0</v>
      </c>
      <c r="CC79" s="20">
        <f t="shared" si="51"/>
        <v>0</v>
      </c>
      <c r="CE79" s="115"/>
    </row>
    <row r="80" spans="1:83">
      <c r="A80" s="15"/>
      <c r="B80" s="61" t="s">
        <v>153</v>
      </c>
      <c r="C80" s="62" t="s">
        <v>152</v>
      </c>
      <c r="D80" s="72" t="s">
        <v>53</v>
      </c>
      <c r="E80" s="72">
        <v>72</v>
      </c>
      <c r="F80" s="230"/>
      <c r="G80" s="152">
        <f>+SUM(H80:CC80)</f>
        <v>0</v>
      </c>
      <c r="H80" s="235"/>
      <c r="I80" s="237"/>
      <c r="J80" s="299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1"/>
      <c r="V80" s="302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1"/>
      <c r="AH80" s="302"/>
      <c r="AI80" s="300"/>
      <c r="AJ80" s="300"/>
      <c r="AK80" s="300"/>
      <c r="AL80" s="300"/>
      <c r="AM80" s="300"/>
      <c r="AN80" s="300"/>
      <c r="AO80" s="300"/>
      <c r="AP80" s="300"/>
      <c r="AQ80" s="300"/>
      <c r="AR80" s="300"/>
      <c r="AS80" s="301"/>
      <c r="AT80" s="302"/>
      <c r="AU80" s="300"/>
      <c r="AV80" s="300"/>
      <c r="AW80" s="300"/>
      <c r="AX80" s="300"/>
      <c r="AY80" s="300"/>
      <c r="AZ80" s="300"/>
      <c r="BA80" s="300"/>
      <c r="BB80" s="300"/>
      <c r="BC80" s="300"/>
      <c r="BD80" s="300"/>
      <c r="BE80" s="301"/>
      <c r="BF80" s="302"/>
      <c r="BG80" s="300"/>
      <c r="BH80" s="300"/>
      <c r="BI80" s="300"/>
      <c r="BJ80" s="300"/>
      <c r="BK80" s="300"/>
      <c r="BL80" s="300"/>
      <c r="BM80" s="300"/>
      <c r="BN80" s="300"/>
      <c r="BO80" s="300"/>
      <c r="BP80" s="300"/>
      <c r="BQ80" s="301"/>
      <c r="BR80" s="302"/>
      <c r="BS80" s="300"/>
      <c r="BT80" s="300"/>
      <c r="BU80" s="300"/>
      <c r="BV80" s="300"/>
      <c r="BW80" s="300"/>
      <c r="BX80" s="300"/>
      <c r="BY80" s="300"/>
      <c r="BZ80" s="300"/>
      <c r="CA80" s="300"/>
      <c r="CB80" s="300"/>
      <c r="CC80" s="301"/>
      <c r="CE80" s="115"/>
    </row>
    <row r="81" spans="1:83">
      <c r="A81" s="15"/>
      <c r="B81" s="55" t="s">
        <v>154</v>
      </c>
      <c r="C81" s="56" t="s">
        <v>40</v>
      </c>
      <c r="D81" s="71"/>
      <c r="E81" s="71"/>
      <c r="F81" s="229"/>
      <c r="G81" s="169">
        <f>SUM(G82:G83)</f>
        <v>500000</v>
      </c>
      <c r="H81" s="123">
        <f>SUM(H82:H83)</f>
        <v>0</v>
      </c>
      <c r="I81" s="20">
        <f t="shared" ref="I81:BT81" si="52">SUM(I82:I83)</f>
        <v>0</v>
      </c>
      <c r="J81" s="123">
        <f t="shared" si="52"/>
        <v>0</v>
      </c>
      <c r="K81" s="19">
        <f t="shared" si="52"/>
        <v>0</v>
      </c>
      <c r="L81" s="19">
        <f t="shared" si="52"/>
        <v>0</v>
      </c>
      <c r="M81" s="19">
        <f t="shared" si="52"/>
        <v>0</v>
      </c>
      <c r="N81" s="19">
        <f t="shared" si="52"/>
        <v>0</v>
      </c>
      <c r="O81" s="19">
        <f t="shared" si="52"/>
        <v>0</v>
      </c>
      <c r="P81" s="19">
        <f t="shared" si="52"/>
        <v>0</v>
      </c>
      <c r="Q81" s="19">
        <f t="shared" si="52"/>
        <v>0</v>
      </c>
      <c r="R81" s="19">
        <f t="shared" si="52"/>
        <v>0</v>
      </c>
      <c r="S81" s="19">
        <f t="shared" si="52"/>
        <v>0</v>
      </c>
      <c r="T81" s="19">
        <f t="shared" si="52"/>
        <v>0</v>
      </c>
      <c r="U81" s="20">
        <f t="shared" si="52"/>
        <v>0</v>
      </c>
      <c r="V81" s="21">
        <f t="shared" si="52"/>
        <v>0</v>
      </c>
      <c r="W81" s="19">
        <f t="shared" si="52"/>
        <v>0</v>
      </c>
      <c r="X81" s="19">
        <f t="shared" si="52"/>
        <v>0</v>
      </c>
      <c r="Y81" s="19">
        <f t="shared" si="52"/>
        <v>0</v>
      </c>
      <c r="Z81" s="19">
        <f t="shared" si="52"/>
        <v>0</v>
      </c>
      <c r="AA81" s="19">
        <f t="shared" si="52"/>
        <v>0</v>
      </c>
      <c r="AB81" s="19">
        <f t="shared" si="52"/>
        <v>0</v>
      </c>
      <c r="AC81" s="19">
        <f t="shared" si="52"/>
        <v>0</v>
      </c>
      <c r="AD81" s="19">
        <f t="shared" si="52"/>
        <v>0</v>
      </c>
      <c r="AE81" s="19">
        <f t="shared" si="52"/>
        <v>0</v>
      </c>
      <c r="AF81" s="19">
        <f t="shared" si="52"/>
        <v>0</v>
      </c>
      <c r="AG81" s="20">
        <f t="shared" si="52"/>
        <v>100000</v>
      </c>
      <c r="AH81" s="21">
        <f t="shared" si="52"/>
        <v>0</v>
      </c>
      <c r="AI81" s="19">
        <f t="shared" si="52"/>
        <v>0</v>
      </c>
      <c r="AJ81" s="19">
        <f t="shared" si="52"/>
        <v>0</v>
      </c>
      <c r="AK81" s="19">
        <f t="shared" si="52"/>
        <v>0</v>
      </c>
      <c r="AL81" s="19">
        <f t="shared" si="52"/>
        <v>0</v>
      </c>
      <c r="AM81" s="19">
        <f t="shared" si="52"/>
        <v>0</v>
      </c>
      <c r="AN81" s="19">
        <f t="shared" si="52"/>
        <v>0</v>
      </c>
      <c r="AO81" s="19">
        <f t="shared" si="52"/>
        <v>0</v>
      </c>
      <c r="AP81" s="19">
        <f t="shared" si="52"/>
        <v>0</v>
      </c>
      <c r="AQ81" s="19">
        <f t="shared" si="52"/>
        <v>0</v>
      </c>
      <c r="AR81" s="19">
        <f t="shared" si="52"/>
        <v>0</v>
      </c>
      <c r="AS81" s="20">
        <f t="shared" si="52"/>
        <v>100000</v>
      </c>
      <c r="AT81" s="21">
        <f t="shared" si="52"/>
        <v>0</v>
      </c>
      <c r="AU81" s="19">
        <f t="shared" si="52"/>
        <v>0</v>
      </c>
      <c r="AV81" s="19">
        <f t="shared" si="52"/>
        <v>0</v>
      </c>
      <c r="AW81" s="19">
        <f t="shared" si="52"/>
        <v>0</v>
      </c>
      <c r="AX81" s="19">
        <f t="shared" si="52"/>
        <v>0</v>
      </c>
      <c r="AY81" s="19">
        <f t="shared" si="52"/>
        <v>0</v>
      </c>
      <c r="AZ81" s="19">
        <f t="shared" si="52"/>
        <v>0</v>
      </c>
      <c r="BA81" s="19">
        <f t="shared" si="52"/>
        <v>0</v>
      </c>
      <c r="BB81" s="19">
        <f t="shared" si="52"/>
        <v>0</v>
      </c>
      <c r="BC81" s="19">
        <f t="shared" si="52"/>
        <v>0</v>
      </c>
      <c r="BD81" s="19">
        <f t="shared" si="52"/>
        <v>0</v>
      </c>
      <c r="BE81" s="20">
        <f t="shared" si="52"/>
        <v>100000</v>
      </c>
      <c r="BF81" s="21">
        <f t="shared" si="52"/>
        <v>0</v>
      </c>
      <c r="BG81" s="19">
        <f t="shared" si="52"/>
        <v>0</v>
      </c>
      <c r="BH81" s="19">
        <f t="shared" si="52"/>
        <v>0</v>
      </c>
      <c r="BI81" s="19">
        <f t="shared" si="52"/>
        <v>0</v>
      </c>
      <c r="BJ81" s="19">
        <f t="shared" si="52"/>
        <v>0</v>
      </c>
      <c r="BK81" s="19">
        <f t="shared" si="52"/>
        <v>0</v>
      </c>
      <c r="BL81" s="19">
        <f t="shared" si="52"/>
        <v>0</v>
      </c>
      <c r="BM81" s="19">
        <f t="shared" si="52"/>
        <v>0</v>
      </c>
      <c r="BN81" s="19">
        <f t="shared" si="52"/>
        <v>0</v>
      </c>
      <c r="BO81" s="19">
        <f t="shared" si="52"/>
        <v>0</v>
      </c>
      <c r="BP81" s="19">
        <f t="shared" si="52"/>
        <v>0</v>
      </c>
      <c r="BQ81" s="20">
        <f t="shared" si="52"/>
        <v>100000</v>
      </c>
      <c r="BR81" s="21">
        <f t="shared" si="52"/>
        <v>0</v>
      </c>
      <c r="BS81" s="19">
        <f t="shared" si="52"/>
        <v>0</v>
      </c>
      <c r="BT81" s="19">
        <f t="shared" si="52"/>
        <v>0</v>
      </c>
      <c r="BU81" s="19">
        <f t="shared" ref="BU81:CC81" si="53">SUM(BU82:BU83)</f>
        <v>0</v>
      </c>
      <c r="BV81" s="19">
        <f t="shared" si="53"/>
        <v>0</v>
      </c>
      <c r="BW81" s="19">
        <f t="shared" si="53"/>
        <v>0</v>
      </c>
      <c r="BX81" s="19">
        <f t="shared" si="53"/>
        <v>0</v>
      </c>
      <c r="BY81" s="19">
        <f t="shared" si="53"/>
        <v>0</v>
      </c>
      <c r="BZ81" s="19">
        <f t="shared" si="53"/>
        <v>0</v>
      </c>
      <c r="CA81" s="19">
        <f t="shared" si="53"/>
        <v>0</v>
      </c>
      <c r="CB81" s="19">
        <f t="shared" si="53"/>
        <v>0</v>
      </c>
      <c r="CC81" s="20">
        <f t="shared" si="53"/>
        <v>100000</v>
      </c>
      <c r="CE81" s="115"/>
    </row>
    <row r="82" spans="1:83">
      <c r="A82" s="15"/>
      <c r="B82" s="57" t="s">
        <v>155</v>
      </c>
      <c r="C82" s="58" t="str">
        <f>"Provisional Sum for repair of Toll System Assets (" &amp; TEXT(F82,"#####,###") &amp;")"</f>
        <v>Provisional Sum for repair of Toll System Assets (500000,)</v>
      </c>
      <c r="D82" s="72" t="s">
        <v>156</v>
      </c>
      <c r="E82" s="72">
        <v>1</v>
      </c>
      <c r="F82" s="230">
        <v>500000</v>
      </c>
      <c r="G82" s="122">
        <f>+E82*F82</f>
        <v>500000</v>
      </c>
      <c r="H82" s="120"/>
      <c r="I82" s="13"/>
      <c r="J82" s="120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3"/>
      <c r="V82" s="14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3">
        <f>$G82/5</f>
        <v>100000</v>
      </c>
      <c r="AH82" s="14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3">
        <f>$G82/5</f>
        <v>100000</v>
      </c>
      <c r="AT82" s="14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3">
        <f>$G82/5</f>
        <v>100000</v>
      </c>
      <c r="BF82" s="14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3">
        <f>$G82/5</f>
        <v>100000</v>
      </c>
      <c r="BR82" s="14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237">
        <f t="shared" ref="CC82:CC83" si="54">G82-SUM(H82:CB82)</f>
        <v>100000</v>
      </c>
      <c r="CE82" s="115"/>
    </row>
    <row r="83" spans="1:83">
      <c r="A83" s="141"/>
      <c r="B83" s="61" t="s">
        <v>157</v>
      </c>
      <c r="C83" s="188" t="str">
        <f>"Provision for overhead charges and profit in respect of A-10003-a (" &amp; TEXT(F83,"###%") &amp; ")"</f>
        <v>Provision for overhead charges and profit in respect of A-10003-a (%)</v>
      </c>
      <c r="D83" s="74" t="s">
        <v>158</v>
      </c>
      <c r="E83" s="246">
        <f>+F82</f>
        <v>500000</v>
      </c>
      <c r="F83" s="305"/>
      <c r="G83" s="152">
        <f>+E83*F83</f>
        <v>0</v>
      </c>
      <c r="H83" s="235"/>
      <c r="I83" s="237"/>
      <c r="J83" s="231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32"/>
      <c r="V83" s="248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32">
        <f>$G83/5</f>
        <v>0</v>
      </c>
      <c r="AH83" s="248"/>
      <c r="AI83" s="247"/>
      <c r="AJ83" s="247"/>
      <c r="AK83" s="247"/>
      <c r="AL83" s="247"/>
      <c r="AM83" s="247"/>
      <c r="AN83" s="247"/>
      <c r="AO83" s="247"/>
      <c r="AP83" s="247"/>
      <c r="AQ83" s="247"/>
      <c r="AR83" s="247"/>
      <c r="AS83" s="232">
        <f>$G83/5</f>
        <v>0</v>
      </c>
      <c r="AT83" s="248"/>
      <c r="AU83" s="247"/>
      <c r="AV83" s="247"/>
      <c r="AW83" s="247"/>
      <c r="AX83" s="247"/>
      <c r="AY83" s="247"/>
      <c r="AZ83" s="247"/>
      <c r="BA83" s="247"/>
      <c r="BB83" s="247"/>
      <c r="BC83" s="247"/>
      <c r="BD83" s="247"/>
      <c r="BE83" s="232">
        <f>$G83/5</f>
        <v>0</v>
      </c>
      <c r="BF83" s="248"/>
      <c r="BG83" s="247"/>
      <c r="BH83" s="247"/>
      <c r="BI83" s="247"/>
      <c r="BJ83" s="247"/>
      <c r="BK83" s="247"/>
      <c r="BL83" s="247"/>
      <c r="BM83" s="247"/>
      <c r="BN83" s="247"/>
      <c r="BO83" s="247"/>
      <c r="BP83" s="247"/>
      <c r="BQ83" s="232">
        <f>$G83/5</f>
        <v>0</v>
      </c>
      <c r="BR83" s="248"/>
      <c r="BS83" s="247"/>
      <c r="BT83" s="247"/>
      <c r="BU83" s="247"/>
      <c r="BV83" s="247"/>
      <c r="BW83" s="247"/>
      <c r="BX83" s="247"/>
      <c r="BY83" s="247"/>
      <c r="BZ83" s="247"/>
      <c r="CA83" s="247"/>
      <c r="CB83" s="247"/>
      <c r="CC83" s="237">
        <f t="shared" si="54"/>
        <v>0</v>
      </c>
      <c r="CE83" s="115"/>
    </row>
    <row r="84" spans="1:83">
      <c r="A84" s="15"/>
      <c r="B84" s="30"/>
      <c r="C84" s="31"/>
      <c r="D84" s="76"/>
      <c r="E84" s="76"/>
      <c r="F84" s="76"/>
      <c r="G84" s="171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E84" s="115"/>
    </row>
    <row r="85" spans="1:83">
      <c r="A85" s="15"/>
      <c r="B85" s="53" t="s">
        <v>159</v>
      </c>
      <c r="C85" s="54" t="s">
        <v>160</v>
      </c>
      <c r="D85" s="70"/>
      <c r="E85" s="70"/>
      <c r="F85" s="228"/>
      <c r="G85" s="168">
        <f t="shared" ref="G85:AL85" si="55">+SUM(G86,G116,G150,G166)</f>
        <v>2200000</v>
      </c>
      <c r="H85" s="130">
        <f t="shared" si="55"/>
        <v>0</v>
      </c>
      <c r="I85" s="26">
        <f t="shared" si="55"/>
        <v>0</v>
      </c>
      <c r="J85" s="130">
        <f t="shared" si="55"/>
        <v>0</v>
      </c>
      <c r="K85" s="25">
        <f t="shared" si="55"/>
        <v>0</v>
      </c>
      <c r="L85" s="25">
        <f t="shared" si="55"/>
        <v>0</v>
      </c>
      <c r="M85" s="25">
        <f t="shared" si="55"/>
        <v>0</v>
      </c>
      <c r="N85" s="25">
        <f t="shared" si="55"/>
        <v>0</v>
      </c>
      <c r="O85" s="25">
        <f t="shared" si="55"/>
        <v>0</v>
      </c>
      <c r="P85" s="25">
        <f t="shared" si="55"/>
        <v>0</v>
      </c>
      <c r="Q85" s="25">
        <f t="shared" si="55"/>
        <v>0</v>
      </c>
      <c r="R85" s="25">
        <f t="shared" si="55"/>
        <v>0</v>
      </c>
      <c r="S85" s="25">
        <f t="shared" si="55"/>
        <v>0</v>
      </c>
      <c r="T85" s="25">
        <f t="shared" si="55"/>
        <v>0</v>
      </c>
      <c r="U85" s="26">
        <f t="shared" si="55"/>
        <v>0</v>
      </c>
      <c r="V85" s="27">
        <f t="shared" si="55"/>
        <v>0</v>
      </c>
      <c r="W85" s="25">
        <f t="shared" si="55"/>
        <v>0</v>
      </c>
      <c r="X85" s="25">
        <f t="shared" si="55"/>
        <v>0</v>
      </c>
      <c r="Y85" s="25">
        <f t="shared" si="55"/>
        <v>0</v>
      </c>
      <c r="Z85" s="25">
        <f t="shared" si="55"/>
        <v>0</v>
      </c>
      <c r="AA85" s="25">
        <f t="shared" si="55"/>
        <v>0</v>
      </c>
      <c r="AB85" s="25">
        <f t="shared" si="55"/>
        <v>0</v>
      </c>
      <c r="AC85" s="25">
        <f t="shared" si="55"/>
        <v>0</v>
      </c>
      <c r="AD85" s="25">
        <f t="shared" si="55"/>
        <v>0</v>
      </c>
      <c r="AE85" s="25">
        <f t="shared" si="55"/>
        <v>0</v>
      </c>
      <c r="AF85" s="25">
        <f t="shared" si="55"/>
        <v>0</v>
      </c>
      <c r="AG85" s="26">
        <f t="shared" si="55"/>
        <v>260000</v>
      </c>
      <c r="AH85" s="27">
        <f t="shared" si="55"/>
        <v>0</v>
      </c>
      <c r="AI85" s="25">
        <f t="shared" si="55"/>
        <v>0</v>
      </c>
      <c r="AJ85" s="25">
        <f t="shared" si="55"/>
        <v>0</v>
      </c>
      <c r="AK85" s="25">
        <f t="shared" si="55"/>
        <v>0</v>
      </c>
      <c r="AL85" s="25">
        <f t="shared" si="55"/>
        <v>0</v>
      </c>
      <c r="AM85" s="25">
        <f t="shared" ref="AM85:BR85" si="56">+SUM(AM86,AM116,AM150,AM166)</f>
        <v>0</v>
      </c>
      <c r="AN85" s="25">
        <f t="shared" si="56"/>
        <v>0</v>
      </c>
      <c r="AO85" s="25">
        <f t="shared" si="56"/>
        <v>0</v>
      </c>
      <c r="AP85" s="25">
        <f t="shared" si="56"/>
        <v>0</v>
      </c>
      <c r="AQ85" s="25">
        <f t="shared" si="56"/>
        <v>0</v>
      </c>
      <c r="AR85" s="25">
        <f t="shared" si="56"/>
        <v>0</v>
      </c>
      <c r="AS85" s="26">
        <f t="shared" si="56"/>
        <v>260000</v>
      </c>
      <c r="AT85" s="27">
        <f t="shared" si="56"/>
        <v>0</v>
      </c>
      <c r="AU85" s="25">
        <f t="shared" si="56"/>
        <v>0</v>
      </c>
      <c r="AV85" s="25">
        <f t="shared" si="56"/>
        <v>0</v>
      </c>
      <c r="AW85" s="25">
        <f t="shared" si="56"/>
        <v>0</v>
      </c>
      <c r="AX85" s="25">
        <f t="shared" si="56"/>
        <v>0</v>
      </c>
      <c r="AY85" s="25">
        <f t="shared" si="56"/>
        <v>0</v>
      </c>
      <c r="AZ85" s="25">
        <f t="shared" si="56"/>
        <v>0</v>
      </c>
      <c r="BA85" s="25">
        <f t="shared" si="56"/>
        <v>0</v>
      </c>
      <c r="BB85" s="25">
        <f t="shared" si="56"/>
        <v>0</v>
      </c>
      <c r="BC85" s="25">
        <f t="shared" si="56"/>
        <v>0</v>
      </c>
      <c r="BD85" s="25">
        <f t="shared" si="56"/>
        <v>0</v>
      </c>
      <c r="BE85" s="26">
        <f t="shared" si="56"/>
        <v>460000</v>
      </c>
      <c r="BF85" s="27">
        <f t="shared" si="56"/>
        <v>0</v>
      </c>
      <c r="BG85" s="25">
        <f t="shared" si="56"/>
        <v>0</v>
      </c>
      <c r="BH85" s="25">
        <f t="shared" si="56"/>
        <v>0</v>
      </c>
      <c r="BI85" s="25">
        <f t="shared" si="56"/>
        <v>0</v>
      </c>
      <c r="BJ85" s="25">
        <f t="shared" si="56"/>
        <v>0</v>
      </c>
      <c r="BK85" s="25">
        <f t="shared" si="56"/>
        <v>0</v>
      </c>
      <c r="BL85" s="25">
        <f t="shared" si="56"/>
        <v>0</v>
      </c>
      <c r="BM85" s="25">
        <f t="shared" si="56"/>
        <v>0</v>
      </c>
      <c r="BN85" s="25">
        <f t="shared" si="56"/>
        <v>0</v>
      </c>
      <c r="BO85" s="25">
        <f t="shared" si="56"/>
        <v>0</v>
      </c>
      <c r="BP85" s="25">
        <f t="shared" si="56"/>
        <v>0</v>
      </c>
      <c r="BQ85" s="26">
        <f t="shared" si="56"/>
        <v>710000</v>
      </c>
      <c r="BR85" s="27">
        <f t="shared" si="56"/>
        <v>0</v>
      </c>
      <c r="BS85" s="25">
        <f t="shared" ref="BS85:CC85" si="57">+SUM(BS86,BS116,BS150,BS166)</f>
        <v>0</v>
      </c>
      <c r="BT85" s="25">
        <f t="shared" si="57"/>
        <v>0</v>
      </c>
      <c r="BU85" s="25">
        <f t="shared" si="57"/>
        <v>0</v>
      </c>
      <c r="BV85" s="25">
        <f t="shared" si="57"/>
        <v>0</v>
      </c>
      <c r="BW85" s="25">
        <f t="shared" si="57"/>
        <v>0</v>
      </c>
      <c r="BX85" s="25">
        <f t="shared" si="57"/>
        <v>0</v>
      </c>
      <c r="BY85" s="25">
        <f t="shared" si="57"/>
        <v>0</v>
      </c>
      <c r="BZ85" s="25">
        <f t="shared" si="57"/>
        <v>0</v>
      </c>
      <c r="CA85" s="25">
        <f t="shared" si="57"/>
        <v>0</v>
      </c>
      <c r="CB85" s="25">
        <f t="shared" si="57"/>
        <v>0</v>
      </c>
      <c r="CC85" s="26">
        <f t="shared" si="57"/>
        <v>510000</v>
      </c>
      <c r="CE85" s="115"/>
    </row>
    <row r="86" spans="1:83">
      <c r="A86" s="15"/>
      <c r="B86" s="55" t="s">
        <v>161</v>
      </c>
      <c r="C86" s="56" t="s">
        <v>162</v>
      </c>
      <c r="D86" s="71"/>
      <c r="E86" s="71"/>
      <c r="F86" s="229"/>
      <c r="G86" s="169">
        <f>+SUM(G88:G115)</f>
        <v>0</v>
      </c>
      <c r="H86" s="123">
        <f t="shared" ref="H86:BS86" si="58">+SUM(H88:H115)</f>
        <v>0</v>
      </c>
      <c r="I86" s="20">
        <f t="shared" si="58"/>
        <v>0</v>
      </c>
      <c r="J86" s="123">
        <f t="shared" si="58"/>
        <v>0</v>
      </c>
      <c r="K86" s="19">
        <f t="shared" si="58"/>
        <v>0</v>
      </c>
      <c r="L86" s="19">
        <f t="shared" si="58"/>
        <v>0</v>
      </c>
      <c r="M86" s="19">
        <f t="shared" si="58"/>
        <v>0</v>
      </c>
      <c r="N86" s="19">
        <f t="shared" si="58"/>
        <v>0</v>
      </c>
      <c r="O86" s="19">
        <f t="shared" si="58"/>
        <v>0</v>
      </c>
      <c r="P86" s="19">
        <f t="shared" si="58"/>
        <v>0</v>
      </c>
      <c r="Q86" s="19">
        <f t="shared" si="58"/>
        <v>0</v>
      </c>
      <c r="R86" s="19">
        <f t="shared" si="58"/>
        <v>0</v>
      </c>
      <c r="S86" s="19">
        <f t="shared" si="58"/>
        <v>0</v>
      </c>
      <c r="T86" s="19">
        <f t="shared" si="58"/>
        <v>0</v>
      </c>
      <c r="U86" s="20">
        <f t="shared" si="58"/>
        <v>0</v>
      </c>
      <c r="V86" s="21">
        <f t="shared" si="58"/>
        <v>0</v>
      </c>
      <c r="W86" s="19">
        <f t="shared" si="58"/>
        <v>0</v>
      </c>
      <c r="X86" s="19">
        <f t="shared" si="58"/>
        <v>0</v>
      </c>
      <c r="Y86" s="19">
        <f t="shared" si="58"/>
        <v>0</v>
      </c>
      <c r="Z86" s="19">
        <f t="shared" si="58"/>
        <v>0</v>
      </c>
      <c r="AA86" s="19">
        <f t="shared" si="58"/>
        <v>0</v>
      </c>
      <c r="AB86" s="19">
        <f t="shared" si="58"/>
        <v>0</v>
      </c>
      <c r="AC86" s="19">
        <f t="shared" si="58"/>
        <v>0</v>
      </c>
      <c r="AD86" s="19">
        <f t="shared" si="58"/>
        <v>0</v>
      </c>
      <c r="AE86" s="19">
        <f t="shared" si="58"/>
        <v>0</v>
      </c>
      <c r="AF86" s="19">
        <f t="shared" si="58"/>
        <v>0</v>
      </c>
      <c r="AG86" s="20">
        <f t="shared" si="58"/>
        <v>0</v>
      </c>
      <c r="AH86" s="21">
        <f t="shared" si="58"/>
        <v>0</v>
      </c>
      <c r="AI86" s="19">
        <f t="shared" si="58"/>
        <v>0</v>
      </c>
      <c r="AJ86" s="19">
        <f t="shared" si="58"/>
        <v>0</v>
      </c>
      <c r="AK86" s="19">
        <f t="shared" si="58"/>
        <v>0</v>
      </c>
      <c r="AL86" s="19">
        <f t="shared" si="58"/>
        <v>0</v>
      </c>
      <c r="AM86" s="19">
        <f t="shared" si="58"/>
        <v>0</v>
      </c>
      <c r="AN86" s="19">
        <f t="shared" si="58"/>
        <v>0</v>
      </c>
      <c r="AO86" s="19">
        <f t="shared" si="58"/>
        <v>0</v>
      </c>
      <c r="AP86" s="19">
        <f t="shared" si="58"/>
        <v>0</v>
      </c>
      <c r="AQ86" s="19">
        <f t="shared" si="58"/>
        <v>0</v>
      </c>
      <c r="AR86" s="19">
        <f t="shared" si="58"/>
        <v>0</v>
      </c>
      <c r="AS86" s="20">
        <f t="shared" si="58"/>
        <v>0</v>
      </c>
      <c r="AT86" s="21">
        <f t="shared" si="58"/>
        <v>0</v>
      </c>
      <c r="AU86" s="19">
        <f t="shared" si="58"/>
        <v>0</v>
      </c>
      <c r="AV86" s="19">
        <f t="shared" si="58"/>
        <v>0</v>
      </c>
      <c r="AW86" s="19">
        <f t="shared" si="58"/>
        <v>0</v>
      </c>
      <c r="AX86" s="19">
        <f t="shared" si="58"/>
        <v>0</v>
      </c>
      <c r="AY86" s="19">
        <f t="shared" si="58"/>
        <v>0</v>
      </c>
      <c r="AZ86" s="19">
        <f t="shared" si="58"/>
        <v>0</v>
      </c>
      <c r="BA86" s="19">
        <f t="shared" si="58"/>
        <v>0</v>
      </c>
      <c r="BB86" s="19">
        <f t="shared" si="58"/>
        <v>0</v>
      </c>
      <c r="BC86" s="19">
        <f t="shared" si="58"/>
        <v>0</v>
      </c>
      <c r="BD86" s="19">
        <f t="shared" si="58"/>
        <v>0</v>
      </c>
      <c r="BE86" s="20">
        <f t="shared" si="58"/>
        <v>0</v>
      </c>
      <c r="BF86" s="21">
        <f t="shared" si="58"/>
        <v>0</v>
      </c>
      <c r="BG86" s="19">
        <f t="shared" si="58"/>
        <v>0</v>
      </c>
      <c r="BH86" s="19">
        <f t="shared" si="58"/>
        <v>0</v>
      </c>
      <c r="BI86" s="19">
        <f t="shared" si="58"/>
        <v>0</v>
      </c>
      <c r="BJ86" s="19">
        <f t="shared" si="58"/>
        <v>0</v>
      </c>
      <c r="BK86" s="19">
        <f t="shared" si="58"/>
        <v>0</v>
      </c>
      <c r="BL86" s="19">
        <f t="shared" si="58"/>
        <v>0</v>
      </c>
      <c r="BM86" s="19">
        <f t="shared" si="58"/>
        <v>0</v>
      </c>
      <c r="BN86" s="19">
        <f t="shared" si="58"/>
        <v>0</v>
      </c>
      <c r="BO86" s="19">
        <f t="shared" si="58"/>
        <v>0</v>
      </c>
      <c r="BP86" s="19">
        <f t="shared" si="58"/>
        <v>0</v>
      </c>
      <c r="BQ86" s="20">
        <f t="shared" si="58"/>
        <v>0</v>
      </c>
      <c r="BR86" s="21">
        <f t="shared" si="58"/>
        <v>0</v>
      </c>
      <c r="BS86" s="19">
        <f t="shared" si="58"/>
        <v>0</v>
      </c>
      <c r="BT86" s="19">
        <f t="shared" ref="BT86:CC86" si="59">+SUM(BT88:BT115)</f>
        <v>0</v>
      </c>
      <c r="BU86" s="19">
        <f t="shared" si="59"/>
        <v>0</v>
      </c>
      <c r="BV86" s="19">
        <f t="shared" si="59"/>
        <v>0</v>
      </c>
      <c r="BW86" s="19">
        <f t="shared" si="59"/>
        <v>0</v>
      </c>
      <c r="BX86" s="19">
        <f t="shared" si="59"/>
        <v>0</v>
      </c>
      <c r="BY86" s="19">
        <f t="shared" si="59"/>
        <v>0</v>
      </c>
      <c r="BZ86" s="19">
        <f t="shared" si="59"/>
        <v>0</v>
      </c>
      <c r="CA86" s="19">
        <f t="shared" si="59"/>
        <v>0</v>
      </c>
      <c r="CB86" s="19">
        <f t="shared" si="59"/>
        <v>0</v>
      </c>
      <c r="CC86" s="20">
        <f t="shared" si="59"/>
        <v>0</v>
      </c>
      <c r="CE86" s="115"/>
    </row>
    <row r="87" spans="1:83">
      <c r="A87" s="15"/>
      <c r="B87" s="64" t="s">
        <v>163</v>
      </c>
      <c r="C87" s="312" t="s">
        <v>164</v>
      </c>
      <c r="D87" s="72"/>
      <c r="E87" s="72"/>
      <c r="F87" s="230"/>
      <c r="G87" s="122"/>
      <c r="H87" s="120"/>
      <c r="I87" s="13"/>
      <c r="J87" s="235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7"/>
      <c r="V87" s="238"/>
      <c r="W87" s="236"/>
      <c r="X87" s="236"/>
      <c r="Y87" s="236"/>
      <c r="Z87" s="236"/>
      <c r="AA87" s="236"/>
      <c r="AB87" s="236"/>
      <c r="AC87" s="236"/>
      <c r="AD87" s="236"/>
      <c r="AE87" s="236"/>
      <c r="AF87" s="236"/>
      <c r="AG87" s="237"/>
      <c r="AH87" s="238"/>
      <c r="AI87" s="236"/>
      <c r="AJ87" s="236"/>
      <c r="AK87" s="236"/>
      <c r="AL87" s="236"/>
      <c r="AM87" s="236"/>
      <c r="AN87" s="236"/>
      <c r="AO87" s="236"/>
      <c r="AP87" s="236"/>
      <c r="AQ87" s="236"/>
      <c r="AR87" s="236"/>
      <c r="AS87" s="237"/>
      <c r="AT87" s="238"/>
      <c r="AU87" s="236"/>
      <c r="AV87" s="236"/>
      <c r="AW87" s="236"/>
      <c r="AX87" s="236"/>
      <c r="AY87" s="236"/>
      <c r="AZ87" s="236"/>
      <c r="BA87" s="236"/>
      <c r="BB87" s="236"/>
      <c r="BC87" s="236"/>
      <c r="BD87" s="236"/>
      <c r="BE87" s="237"/>
      <c r="BF87" s="238"/>
      <c r="BG87" s="236"/>
      <c r="BH87" s="236"/>
      <c r="BI87" s="236"/>
      <c r="BJ87" s="236"/>
      <c r="BK87" s="236"/>
      <c r="BL87" s="236"/>
      <c r="BM87" s="236"/>
      <c r="BN87" s="236"/>
      <c r="BO87" s="236"/>
      <c r="BP87" s="236"/>
      <c r="BQ87" s="237"/>
      <c r="BR87" s="238"/>
      <c r="BS87" s="236"/>
      <c r="BT87" s="236"/>
      <c r="BU87" s="236"/>
      <c r="BV87" s="236"/>
      <c r="BW87" s="236"/>
      <c r="BX87" s="236"/>
      <c r="BY87" s="236"/>
      <c r="BZ87" s="236"/>
      <c r="CA87" s="236"/>
      <c r="CB87" s="236"/>
      <c r="CC87" s="237"/>
      <c r="CE87" s="115"/>
    </row>
    <row r="88" spans="1:83" ht="30">
      <c r="A88" s="15"/>
      <c r="B88" s="57" t="s">
        <v>165</v>
      </c>
      <c r="C88" s="58" t="s">
        <v>166</v>
      </c>
      <c r="D88" s="72" t="s">
        <v>128</v>
      </c>
      <c r="E88" s="72">
        <v>1</v>
      </c>
      <c r="F88" s="303"/>
      <c r="G88" s="122">
        <f>+E88*F88</f>
        <v>0</v>
      </c>
      <c r="H88" s="120"/>
      <c r="I88" s="13"/>
      <c r="J88" s="235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7">
        <f>G88/2.5</f>
        <v>0</v>
      </c>
      <c r="V88" s="238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7">
        <f>G88/2.5</f>
        <v>0</v>
      </c>
      <c r="AH88" s="238"/>
      <c r="AI88" s="236"/>
      <c r="AJ88" s="236"/>
      <c r="AK88" s="236"/>
      <c r="AL88" s="236"/>
      <c r="AM88" s="236">
        <f>G88-SUM(J88:AL88)</f>
        <v>0</v>
      </c>
      <c r="AN88" s="236"/>
      <c r="AO88" s="236"/>
      <c r="AP88" s="236"/>
      <c r="AQ88" s="236"/>
      <c r="AR88" s="236"/>
      <c r="AS88" s="237"/>
      <c r="AT88" s="238"/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  <c r="BE88" s="237"/>
      <c r="BF88" s="238"/>
      <c r="BG88" s="236"/>
      <c r="BH88" s="236"/>
      <c r="BI88" s="236"/>
      <c r="BJ88" s="236"/>
      <c r="BK88" s="236"/>
      <c r="BL88" s="236"/>
      <c r="BM88" s="236"/>
      <c r="BN88" s="236"/>
      <c r="BO88" s="236"/>
      <c r="BP88" s="236"/>
      <c r="BQ88" s="237"/>
      <c r="BR88" s="238"/>
      <c r="BS88" s="236"/>
      <c r="BT88" s="236"/>
      <c r="BU88" s="236"/>
      <c r="BV88" s="236"/>
      <c r="BW88" s="236"/>
      <c r="BX88" s="236"/>
      <c r="BY88" s="236"/>
      <c r="BZ88" s="236"/>
      <c r="CA88" s="236"/>
      <c r="CB88" s="236"/>
      <c r="CC88" s="237">
        <f t="shared" ref="CC88" si="60">G88-SUM(H88:CB88)</f>
        <v>0</v>
      </c>
      <c r="CE88" s="115"/>
    </row>
    <row r="89" spans="1:83" ht="30">
      <c r="A89" s="15"/>
      <c r="B89" s="57" t="s">
        <v>167</v>
      </c>
      <c r="C89" s="58" t="s">
        <v>168</v>
      </c>
      <c r="D89" s="72" t="s">
        <v>169</v>
      </c>
      <c r="E89" s="72">
        <v>6</v>
      </c>
      <c r="F89" s="230"/>
      <c r="G89" s="122">
        <f>+SUM(H89:CC89)</f>
        <v>0</v>
      </c>
      <c r="H89" s="300"/>
      <c r="I89" s="300"/>
      <c r="J89" s="235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7"/>
      <c r="V89" s="238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7"/>
      <c r="AH89" s="238"/>
      <c r="AI89" s="236"/>
      <c r="AJ89" s="236"/>
      <c r="AK89" s="236"/>
      <c r="AL89" s="236"/>
      <c r="AM89" s="236"/>
      <c r="AN89" s="236"/>
      <c r="AO89" s="236"/>
      <c r="AP89" s="236"/>
      <c r="AQ89" s="236"/>
      <c r="AR89" s="236"/>
      <c r="AS89" s="237"/>
      <c r="AT89" s="238"/>
      <c r="AU89" s="236"/>
      <c r="AV89" s="236"/>
      <c r="AW89" s="236"/>
      <c r="AX89" s="236"/>
      <c r="AY89" s="236"/>
      <c r="AZ89" s="236"/>
      <c r="BA89" s="236"/>
      <c r="BB89" s="236"/>
      <c r="BC89" s="236"/>
      <c r="BD89" s="236"/>
      <c r="BE89" s="237"/>
      <c r="BF89" s="238"/>
      <c r="BG89" s="236"/>
      <c r="BH89" s="236"/>
      <c r="BI89" s="236"/>
      <c r="BJ89" s="236"/>
      <c r="BK89" s="236"/>
      <c r="BL89" s="236"/>
      <c r="BM89" s="236"/>
      <c r="BN89" s="236"/>
      <c r="BO89" s="236"/>
      <c r="BP89" s="236"/>
      <c r="BQ89" s="237"/>
      <c r="BR89" s="238"/>
      <c r="BS89" s="236"/>
      <c r="BT89" s="236"/>
      <c r="BU89" s="236"/>
      <c r="BV89" s="236"/>
      <c r="BW89" s="236"/>
      <c r="BX89" s="236"/>
      <c r="BY89" s="236"/>
      <c r="BZ89" s="236"/>
      <c r="CA89" s="236"/>
      <c r="CB89" s="236"/>
      <c r="CC89" s="237"/>
      <c r="CE89" s="115"/>
    </row>
    <row r="90" spans="1:83" ht="30">
      <c r="A90" s="15"/>
      <c r="B90" s="57" t="s">
        <v>170</v>
      </c>
      <c r="C90" s="58" t="s">
        <v>171</v>
      </c>
      <c r="D90" s="72" t="s">
        <v>53</v>
      </c>
      <c r="E90" s="72">
        <v>36</v>
      </c>
      <c r="F90" s="230"/>
      <c r="G90" s="122">
        <f>+SUM(H90:CC90)</f>
        <v>0</v>
      </c>
      <c r="H90" s="120"/>
      <c r="I90" s="13"/>
      <c r="J90" s="299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1"/>
      <c r="V90" s="302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1"/>
      <c r="AH90" s="302"/>
      <c r="AI90" s="300"/>
      <c r="AJ90" s="300"/>
      <c r="AK90" s="300"/>
      <c r="AL90" s="300"/>
      <c r="AM90" s="300"/>
      <c r="AN90" s="300"/>
      <c r="AO90" s="300"/>
      <c r="AP90" s="300"/>
      <c r="AQ90" s="300"/>
      <c r="AR90" s="300"/>
      <c r="AS90" s="301"/>
      <c r="AT90" s="238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7"/>
      <c r="BF90" s="238"/>
      <c r="BG90" s="236"/>
      <c r="BH90" s="236"/>
      <c r="BI90" s="236"/>
      <c r="BJ90" s="236"/>
      <c r="BK90" s="236"/>
      <c r="BL90" s="236"/>
      <c r="BM90" s="236"/>
      <c r="BN90" s="236"/>
      <c r="BO90" s="236"/>
      <c r="BP90" s="236"/>
      <c r="BQ90" s="237"/>
      <c r="BR90" s="238"/>
      <c r="BS90" s="236"/>
      <c r="BT90" s="236"/>
      <c r="BU90" s="236"/>
      <c r="BV90" s="236"/>
      <c r="BW90" s="236"/>
      <c r="BX90" s="236"/>
      <c r="BY90" s="236"/>
      <c r="BZ90" s="236"/>
      <c r="CA90" s="236"/>
      <c r="CB90" s="236"/>
      <c r="CC90" s="237"/>
      <c r="CE90" s="115"/>
    </row>
    <row r="91" spans="1:83" ht="30">
      <c r="A91" s="15"/>
      <c r="B91" s="57" t="s">
        <v>172</v>
      </c>
      <c r="C91" s="58" t="s">
        <v>173</v>
      </c>
      <c r="D91" s="72" t="s">
        <v>53</v>
      </c>
      <c r="E91" s="72">
        <v>6</v>
      </c>
      <c r="F91" s="230"/>
      <c r="G91" s="122">
        <f>+SUM(H91:CC91)</f>
        <v>0</v>
      </c>
      <c r="H91" s="120"/>
      <c r="I91" s="13"/>
      <c r="J91" s="235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7"/>
      <c r="V91" s="238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7"/>
      <c r="AH91" s="238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7"/>
      <c r="AT91" s="238"/>
      <c r="AU91" s="236"/>
      <c r="AV91" s="236"/>
      <c r="AW91" s="236"/>
      <c r="AX91" s="236"/>
      <c r="AY91" s="236"/>
      <c r="AZ91" s="236"/>
      <c r="BA91" s="236"/>
      <c r="BB91" s="300"/>
      <c r="BC91" s="300"/>
      <c r="BD91" s="300"/>
      <c r="BE91" s="301"/>
      <c r="BF91" s="302"/>
      <c r="BG91" s="300"/>
      <c r="BH91" s="236"/>
      <c r="BI91" s="236"/>
      <c r="BJ91" s="236"/>
      <c r="BK91" s="236"/>
      <c r="BL91" s="236"/>
      <c r="BM91" s="236"/>
      <c r="BN91" s="236"/>
      <c r="BO91" s="236"/>
      <c r="BP91" s="236"/>
      <c r="BQ91" s="237"/>
      <c r="BR91" s="238"/>
      <c r="BS91" s="236"/>
      <c r="BT91" s="236"/>
      <c r="BU91" s="236"/>
      <c r="BV91" s="236"/>
      <c r="BW91" s="236"/>
      <c r="BX91" s="236"/>
      <c r="BY91" s="236"/>
      <c r="BZ91" s="236"/>
      <c r="CA91" s="236"/>
      <c r="CB91" s="236"/>
      <c r="CC91" s="237"/>
      <c r="CE91" s="115"/>
    </row>
    <row r="92" spans="1:83" ht="30">
      <c r="A92" s="15"/>
      <c r="B92" s="57" t="s">
        <v>174</v>
      </c>
      <c r="C92" s="58" t="s">
        <v>175</v>
      </c>
      <c r="D92" s="72" t="s">
        <v>53</v>
      </c>
      <c r="E92" s="72">
        <v>8</v>
      </c>
      <c r="F92" s="230"/>
      <c r="G92" s="122">
        <f>+SUM(H92:CC92)</f>
        <v>0</v>
      </c>
      <c r="H92" s="120"/>
      <c r="I92" s="13"/>
      <c r="J92" s="235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7"/>
      <c r="V92" s="238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7"/>
      <c r="AH92" s="238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7"/>
      <c r="AT92" s="238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7"/>
      <c r="BF92" s="238"/>
      <c r="BG92" s="236"/>
      <c r="BH92" s="236"/>
      <c r="BI92" s="236"/>
      <c r="BJ92" s="236"/>
      <c r="BK92" s="300"/>
      <c r="BL92" s="300"/>
      <c r="BM92" s="300"/>
      <c r="BN92" s="300"/>
      <c r="BO92" s="300"/>
      <c r="BP92" s="300"/>
      <c r="BQ92" s="301"/>
      <c r="BR92" s="302"/>
      <c r="BS92" s="236"/>
      <c r="BT92" s="236"/>
      <c r="BU92" s="236"/>
      <c r="BV92" s="236"/>
      <c r="BW92" s="236"/>
      <c r="BX92" s="236"/>
      <c r="BY92" s="236"/>
      <c r="BZ92" s="236"/>
      <c r="CA92" s="236"/>
      <c r="CB92" s="236"/>
      <c r="CC92" s="237"/>
      <c r="CE92" s="115"/>
    </row>
    <row r="93" spans="1:83">
      <c r="A93" s="15"/>
      <c r="B93" s="64" t="s">
        <v>176</v>
      </c>
      <c r="C93" s="312" t="s">
        <v>177</v>
      </c>
      <c r="D93" s="72"/>
      <c r="E93" s="72"/>
      <c r="F93" s="230"/>
      <c r="G93" s="122"/>
      <c r="H93" s="120"/>
      <c r="I93" s="13"/>
      <c r="J93" s="235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7"/>
      <c r="V93" s="238"/>
      <c r="W93" s="236"/>
      <c r="X93" s="236"/>
      <c r="Y93" s="236"/>
      <c r="Z93" s="236"/>
      <c r="AA93" s="236"/>
      <c r="AB93" s="236"/>
      <c r="AC93" s="236"/>
      <c r="AD93" s="236"/>
      <c r="AE93" s="236"/>
      <c r="AF93" s="236"/>
      <c r="AG93" s="237"/>
      <c r="AH93" s="238"/>
      <c r="AI93" s="236"/>
      <c r="AJ93" s="236"/>
      <c r="AK93" s="236"/>
      <c r="AL93" s="236"/>
      <c r="AM93" s="236"/>
      <c r="AN93" s="236"/>
      <c r="AO93" s="236"/>
      <c r="AP93" s="236"/>
      <c r="AQ93" s="236"/>
      <c r="AR93" s="236"/>
      <c r="AS93" s="237"/>
      <c r="AT93" s="238"/>
      <c r="AU93" s="236"/>
      <c r="AV93" s="236"/>
      <c r="AW93" s="236"/>
      <c r="AX93" s="236"/>
      <c r="AY93" s="236"/>
      <c r="AZ93" s="236"/>
      <c r="BA93" s="236"/>
      <c r="BB93" s="236"/>
      <c r="BC93" s="236"/>
      <c r="BD93" s="236"/>
      <c r="BE93" s="237"/>
      <c r="BF93" s="238"/>
      <c r="BG93" s="236"/>
      <c r="BH93" s="236"/>
      <c r="BI93" s="236"/>
      <c r="BJ93" s="236"/>
      <c r="BK93" s="236"/>
      <c r="BL93" s="236"/>
      <c r="BM93" s="236"/>
      <c r="BN93" s="236"/>
      <c r="BO93" s="236"/>
      <c r="BP93" s="236"/>
      <c r="BQ93" s="237"/>
      <c r="BR93" s="238"/>
      <c r="BS93" s="236"/>
      <c r="BT93" s="236"/>
      <c r="BU93" s="236"/>
      <c r="BV93" s="236"/>
      <c r="BW93" s="236"/>
      <c r="BX93" s="236"/>
      <c r="BY93" s="236"/>
      <c r="BZ93" s="236"/>
      <c r="CA93" s="236"/>
      <c r="CB93" s="236"/>
      <c r="CC93" s="237"/>
      <c r="CE93" s="115"/>
    </row>
    <row r="94" spans="1:83">
      <c r="A94" s="141" t="s">
        <v>395</v>
      </c>
      <c r="B94" s="57" t="s">
        <v>178</v>
      </c>
      <c r="C94" s="58" t="str">
        <f>"Allowance for person- hours for variations -Project Manager ("&amp;E94&amp;" hours)"</f>
        <v>Allowance for person- hours for variations -Project Manager (100 hours)</v>
      </c>
      <c r="D94" s="72" t="s">
        <v>396</v>
      </c>
      <c r="E94" s="72">
        <v>100</v>
      </c>
      <c r="F94" s="303"/>
      <c r="G94" s="122">
        <f t="shared" ref="G94:G103" si="61">+E94*F94</f>
        <v>0</v>
      </c>
      <c r="H94" s="120"/>
      <c r="I94" s="13"/>
      <c r="J94" s="235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7">
        <f t="shared" ref="U94:U103" si="62">G94/6</f>
        <v>0</v>
      </c>
      <c r="V94" s="238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7">
        <f t="shared" ref="AG94:AG103" si="63">G94/6</f>
        <v>0</v>
      </c>
      <c r="AH94" s="238"/>
      <c r="AI94" s="236"/>
      <c r="AJ94" s="236"/>
      <c r="AK94" s="236"/>
      <c r="AL94" s="236"/>
      <c r="AM94" s="236"/>
      <c r="AN94" s="236"/>
      <c r="AO94" s="236"/>
      <c r="AP94" s="236"/>
      <c r="AQ94" s="236"/>
      <c r="AR94" s="236"/>
      <c r="AS94" s="237">
        <f t="shared" ref="AS94:AS103" si="64">G94/6</f>
        <v>0</v>
      </c>
      <c r="AT94" s="238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  <c r="BE94" s="237">
        <f t="shared" ref="BE94:BE103" si="65">G94/6</f>
        <v>0</v>
      </c>
      <c r="BF94" s="238"/>
      <c r="BG94" s="236"/>
      <c r="BH94" s="236"/>
      <c r="BI94" s="236"/>
      <c r="BJ94" s="236"/>
      <c r="BK94" s="236"/>
      <c r="BL94" s="236"/>
      <c r="BM94" s="236"/>
      <c r="BN94" s="236"/>
      <c r="BO94" s="236"/>
      <c r="BP94" s="236"/>
      <c r="BQ94" s="237">
        <f t="shared" ref="BQ94:BQ103" si="66">G94/6</f>
        <v>0</v>
      </c>
      <c r="BR94" s="238"/>
      <c r="BS94" s="236"/>
      <c r="BT94" s="236"/>
      <c r="BU94" s="236"/>
      <c r="BV94" s="236"/>
      <c r="BW94" s="236"/>
      <c r="BX94" s="236"/>
      <c r="BY94" s="236"/>
      <c r="BZ94" s="236"/>
      <c r="CA94" s="236"/>
      <c r="CB94" s="236"/>
      <c r="CC94" s="237">
        <f t="shared" ref="CC94:CC157" si="67">G94-SUM(H94:CB94)</f>
        <v>0</v>
      </c>
      <c r="CE94" s="115"/>
    </row>
    <row r="95" spans="1:83">
      <c r="A95" s="141" t="s">
        <v>395</v>
      </c>
      <c r="B95" s="57" t="s">
        <v>180</v>
      </c>
      <c r="C95" s="58" t="str">
        <f>"Allowance for person- hours for variations -Senior Hardware and/or Software Engineer ("&amp;E95&amp;" hours)"</f>
        <v>Allowance for person- hours for variations -Senior Hardware and/or Software Engineer (100 hours)</v>
      </c>
      <c r="D95" s="72" t="s">
        <v>396</v>
      </c>
      <c r="E95" s="72">
        <v>100</v>
      </c>
      <c r="F95" s="303"/>
      <c r="G95" s="122">
        <f t="shared" si="61"/>
        <v>0</v>
      </c>
      <c r="H95" s="120"/>
      <c r="I95" s="13"/>
      <c r="J95" s="235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7">
        <f t="shared" si="62"/>
        <v>0</v>
      </c>
      <c r="V95" s="238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7">
        <f t="shared" si="63"/>
        <v>0</v>
      </c>
      <c r="AH95" s="238"/>
      <c r="AI95" s="236"/>
      <c r="AJ95" s="236"/>
      <c r="AK95" s="236"/>
      <c r="AL95" s="236"/>
      <c r="AM95" s="236"/>
      <c r="AN95" s="236"/>
      <c r="AO95" s="236"/>
      <c r="AP95" s="236"/>
      <c r="AQ95" s="236"/>
      <c r="AR95" s="236"/>
      <c r="AS95" s="237">
        <f t="shared" si="64"/>
        <v>0</v>
      </c>
      <c r="AT95" s="238"/>
      <c r="AU95" s="236"/>
      <c r="AV95" s="236"/>
      <c r="AW95" s="236"/>
      <c r="AX95" s="236"/>
      <c r="AY95" s="236"/>
      <c r="AZ95" s="236"/>
      <c r="BA95" s="236"/>
      <c r="BB95" s="236"/>
      <c r="BC95" s="236"/>
      <c r="BD95" s="236"/>
      <c r="BE95" s="237">
        <f t="shared" si="65"/>
        <v>0</v>
      </c>
      <c r="BF95" s="238"/>
      <c r="BG95" s="236"/>
      <c r="BH95" s="236"/>
      <c r="BI95" s="236"/>
      <c r="BJ95" s="236"/>
      <c r="BK95" s="236"/>
      <c r="BL95" s="236"/>
      <c r="BM95" s="236"/>
      <c r="BN95" s="236"/>
      <c r="BO95" s="236"/>
      <c r="BP95" s="236"/>
      <c r="BQ95" s="237">
        <f t="shared" si="66"/>
        <v>0</v>
      </c>
      <c r="BR95" s="238"/>
      <c r="BS95" s="236"/>
      <c r="BT95" s="236"/>
      <c r="BU95" s="236"/>
      <c r="BV95" s="236"/>
      <c r="BW95" s="236"/>
      <c r="BX95" s="236"/>
      <c r="BY95" s="236"/>
      <c r="BZ95" s="236"/>
      <c r="CA95" s="236"/>
      <c r="CB95" s="236"/>
      <c r="CC95" s="237">
        <f t="shared" si="67"/>
        <v>0</v>
      </c>
      <c r="CE95" s="115"/>
    </row>
    <row r="96" spans="1:83">
      <c r="A96" s="141" t="s">
        <v>395</v>
      </c>
      <c r="B96" s="57" t="s">
        <v>181</v>
      </c>
      <c r="C96" s="58" t="str">
        <f>"Allowance for person- hours for variations -Junior Hardware and/or Software Engineer ("&amp;E96&amp;" hours)"</f>
        <v>Allowance for person- hours for variations -Junior Hardware and/or Software Engineer (100 hours)</v>
      </c>
      <c r="D96" s="72" t="s">
        <v>396</v>
      </c>
      <c r="E96" s="72">
        <v>100</v>
      </c>
      <c r="F96" s="303"/>
      <c r="G96" s="122">
        <f t="shared" si="61"/>
        <v>0</v>
      </c>
      <c r="H96" s="120"/>
      <c r="I96" s="13"/>
      <c r="J96" s="235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7">
        <f t="shared" si="62"/>
        <v>0</v>
      </c>
      <c r="V96" s="238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7">
        <f t="shared" si="63"/>
        <v>0</v>
      </c>
      <c r="AH96" s="238"/>
      <c r="AI96" s="236"/>
      <c r="AJ96" s="236"/>
      <c r="AK96" s="236"/>
      <c r="AL96" s="236"/>
      <c r="AM96" s="236"/>
      <c r="AN96" s="236"/>
      <c r="AO96" s="236"/>
      <c r="AP96" s="236"/>
      <c r="AQ96" s="236"/>
      <c r="AR96" s="236"/>
      <c r="AS96" s="237">
        <f t="shared" si="64"/>
        <v>0</v>
      </c>
      <c r="AT96" s="238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7">
        <f t="shared" si="65"/>
        <v>0</v>
      </c>
      <c r="BF96" s="238"/>
      <c r="BG96" s="236"/>
      <c r="BH96" s="236"/>
      <c r="BI96" s="236"/>
      <c r="BJ96" s="236"/>
      <c r="BK96" s="236"/>
      <c r="BL96" s="236"/>
      <c r="BM96" s="236"/>
      <c r="BN96" s="236"/>
      <c r="BO96" s="236"/>
      <c r="BP96" s="236"/>
      <c r="BQ96" s="237">
        <f t="shared" si="66"/>
        <v>0</v>
      </c>
      <c r="BR96" s="238"/>
      <c r="BS96" s="236"/>
      <c r="BT96" s="236"/>
      <c r="BU96" s="236"/>
      <c r="BV96" s="236"/>
      <c r="BW96" s="236"/>
      <c r="BX96" s="236"/>
      <c r="BY96" s="236"/>
      <c r="BZ96" s="236"/>
      <c r="CA96" s="236"/>
      <c r="CB96" s="236"/>
      <c r="CC96" s="237">
        <f t="shared" si="67"/>
        <v>0</v>
      </c>
      <c r="CE96" s="115"/>
    </row>
    <row r="97" spans="1:83">
      <c r="A97" s="141" t="s">
        <v>395</v>
      </c>
      <c r="B97" s="57" t="s">
        <v>182</v>
      </c>
      <c r="C97" s="58" t="str">
        <f>"Allowance for person- hours for variations -Installation and/or Training Manager ("&amp;E97&amp;" hours)"</f>
        <v>Allowance for person- hours for variations -Installation and/or Training Manager (100 hours)</v>
      </c>
      <c r="D97" s="72" t="s">
        <v>396</v>
      </c>
      <c r="E97" s="72">
        <v>100</v>
      </c>
      <c r="F97" s="303"/>
      <c r="G97" s="122">
        <f t="shared" si="61"/>
        <v>0</v>
      </c>
      <c r="H97" s="120"/>
      <c r="I97" s="13"/>
      <c r="J97" s="235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7">
        <f t="shared" si="62"/>
        <v>0</v>
      </c>
      <c r="V97" s="238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7">
        <f t="shared" si="63"/>
        <v>0</v>
      </c>
      <c r="AH97" s="238"/>
      <c r="AI97" s="236"/>
      <c r="AJ97" s="236"/>
      <c r="AK97" s="236"/>
      <c r="AL97" s="236"/>
      <c r="AM97" s="236"/>
      <c r="AN97" s="236"/>
      <c r="AO97" s="236"/>
      <c r="AP97" s="236"/>
      <c r="AQ97" s="236"/>
      <c r="AR97" s="236"/>
      <c r="AS97" s="237">
        <f t="shared" si="64"/>
        <v>0</v>
      </c>
      <c r="AT97" s="238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7">
        <f t="shared" si="65"/>
        <v>0</v>
      </c>
      <c r="BF97" s="238"/>
      <c r="BG97" s="236"/>
      <c r="BH97" s="236"/>
      <c r="BI97" s="236"/>
      <c r="BJ97" s="236"/>
      <c r="BK97" s="236"/>
      <c r="BL97" s="236"/>
      <c r="BM97" s="236"/>
      <c r="BN97" s="236"/>
      <c r="BO97" s="236"/>
      <c r="BP97" s="236"/>
      <c r="BQ97" s="237">
        <f t="shared" si="66"/>
        <v>0</v>
      </c>
      <c r="BR97" s="238"/>
      <c r="BS97" s="236"/>
      <c r="BT97" s="236"/>
      <c r="BU97" s="236"/>
      <c r="BV97" s="236"/>
      <c r="BW97" s="236"/>
      <c r="BX97" s="236"/>
      <c r="BY97" s="236"/>
      <c r="BZ97" s="236"/>
      <c r="CA97" s="236"/>
      <c r="CB97" s="236"/>
      <c r="CC97" s="237">
        <f t="shared" si="67"/>
        <v>0</v>
      </c>
      <c r="CE97" s="115"/>
    </row>
    <row r="98" spans="1:83">
      <c r="A98" s="141" t="s">
        <v>395</v>
      </c>
      <c r="B98" s="57" t="s">
        <v>183</v>
      </c>
      <c r="C98" s="58" t="str">
        <f>"Allowance for person- hours for variations -Installer ("&amp;E98&amp;" hours)"</f>
        <v>Allowance for person- hours for variations -Installer (100 hours)</v>
      </c>
      <c r="D98" s="72" t="s">
        <v>396</v>
      </c>
      <c r="E98" s="72">
        <v>100</v>
      </c>
      <c r="F98" s="303"/>
      <c r="G98" s="122">
        <f t="shared" si="61"/>
        <v>0</v>
      </c>
      <c r="H98" s="120"/>
      <c r="I98" s="13"/>
      <c r="J98" s="235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7">
        <f t="shared" si="62"/>
        <v>0</v>
      </c>
      <c r="V98" s="238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7">
        <f t="shared" si="63"/>
        <v>0</v>
      </c>
      <c r="AH98" s="238"/>
      <c r="AI98" s="236"/>
      <c r="AJ98" s="236"/>
      <c r="AK98" s="236"/>
      <c r="AL98" s="236"/>
      <c r="AM98" s="236"/>
      <c r="AN98" s="236"/>
      <c r="AO98" s="236"/>
      <c r="AP98" s="236"/>
      <c r="AQ98" s="236"/>
      <c r="AR98" s="236"/>
      <c r="AS98" s="237">
        <f t="shared" si="64"/>
        <v>0</v>
      </c>
      <c r="AT98" s="238"/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  <c r="BE98" s="237">
        <f t="shared" si="65"/>
        <v>0</v>
      </c>
      <c r="BF98" s="238"/>
      <c r="BG98" s="236"/>
      <c r="BH98" s="236"/>
      <c r="BI98" s="236"/>
      <c r="BJ98" s="236"/>
      <c r="BK98" s="236"/>
      <c r="BL98" s="236"/>
      <c r="BM98" s="236"/>
      <c r="BN98" s="236"/>
      <c r="BO98" s="236"/>
      <c r="BP98" s="236"/>
      <c r="BQ98" s="237">
        <f t="shared" si="66"/>
        <v>0</v>
      </c>
      <c r="BR98" s="238"/>
      <c r="BS98" s="236"/>
      <c r="BT98" s="236"/>
      <c r="BU98" s="236"/>
      <c r="BV98" s="236"/>
      <c r="BW98" s="236"/>
      <c r="BX98" s="236"/>
      <c r="BY98" s="236"/>
      <c r="BZ98" s="236"/>
      <c r="CA98" s="236"/>
      <c r="CB98" s="236"/>
      <c r="CC98" s="237">
        <f t="shared" si="67"/>
        <v>0</v>
      </c>
      <c r="CE98" s="115"/>
    </row>
    <row r="99" spans="1:83">
      <c r="A99" s="141" t="s">
        <v>395</v>
      </c>
      <c r="B99" s="57" t="s">
        <v>184</v>
      </c>
      <c r="C99" s="58" t="str">
        <f>"Allowance for person- hours for variations -Labourer ("&amp;E99&amp;" hours)"</f>
        <v>Allowance for person- hours for variations -Labourer (100 hours)</v>
      </c>
      <c r="D99" s="72" t="s">
        <v>396</v>
      </c>
      <c r="E99" s="72">
        <v>100</v>
      </c>
      <c r="F99" s="303"/>
      <c r="G99" s="122">
        <f t="shared" si="61"/>
        <v>0</v>
      </c>
      <c r="H99" s="120"/>
      <c r="I99" s="13"/>
      <c r="J99" s="235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7">
        <f t="shared" si="62"/>
        <v>0</v>
      </c>
      <c r="V99" s="238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7">
        <f t="shared" si="63"/>
        <v>0</v>
      </c>
      <c r="AH99" s="238"/>
      <c r="AI99" s="236"/>
      <c r="AJ99" s="236"/>
      <c r="AK99" s="236"/>
      <c r="AL99" s="236"/>
      <c r="AM99" s="236"/>
      <c r="AN99" s="236"/>
      <c r="AO99" s="236"/>
      <c r="AP99" s="236"/>
      <c r="AQ99" s="236"/>
      <c r="AR99" s="236"/>
      <c r="AS99" s="237">
        <f t="shared" si="64"/>
        <v>0</v>
      </c>
      <c r="AT99" s="238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  <c r="BE99" s="237">
        <f t="shared" si="65"/>
        <v>0</v>
      </c>
      <c r="BF99" s="238"/>
      <c r="BG99" s="236"/>
      <c r="BH99" s="236"/>
      <c r="BI99" s="236"/>
      <c r="BJ99" s="236"/>
      <c r="BK99" s="236"/>
      <c r="BL99" s="236"/>
      <c r="BM99" s="236"/>
      <c r="BN99" s="236"/>
      <c r="BO99" s="236"/>
      <c r="BP99" s="236"/>
      <c r="BQ99" s="237">
        <f t="shared" si="66"/>
        <v>0</v>
      </c>
      <c r="BR99" s="238"/>
      <c r="BS99" s="236"/>
      <c r="BT99" s="236"/>
      <c r="BU99" s="236"/>
      <c r="BV99" s="236"/>
      <c r="BW99" s="236"/>
      <c r="BX99" s="236"/>
      <c r="BY99" s="236"/>
      <c r="BZ99" s="236"/>
      <c r="CA99" s="236"/>
      <c r="CB99" s="236"/>
      <c r="CC99" s="237">
        <f t="shared" si="67"/>
        <v>0</v>
      </c>
      <c r="CE99" s="115"/>
    </row>
    <row r="100" spans="1:83">
      <c r="A100" s="141" t="s">
        <v>395</v>
      </c>
      <c r="B100" s="57" t="s">
        <v>185</v>
      </c>
      <c r="C100" s="58" t="str">
        <f>"Allowance for person- hours for variations -Maintenance Technician ("&amp;E100&amp;" hours)"</f>
        <v>Allowance for person- hours for variations -Maintenance Technician (100 hours)</v>
      </c>
      <c r="D100" s="72" t="s">
        <v>396</v>
      </c>
      <c r="E100" s="72">
        <v>100</v>
      </c>
      <c r="F100" s="303"/>
      <c r="G100" s="122">
        <f t="shared" si="61"/>
        <v>0</v>
      </c>
      <c r="H100" s="120"/>
      <c r="I100" s="13"/>
      <c r="J100" s="235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7">
        <f t="shared" si="62"/>
        <v>0</v>
      </c>
      <c r="V100" s="238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7">
        <f t="shared" si="63"/>
        <v>0</v>
      </c>
      <c r="AH100" s="238"/>
      <c r="AI100" s="236"/>
      <c r="AJ100" s="236"/>
      <c r="AK100" s="236"/>
      <c r="AL100" s="236"/>
      <c r="AM100" s="236"/>
      <c r="AN100" s="236"/>
      <c r="AO100" s="236"/>
      <c r="AP100" s="236"/>
      <c r="AQ100" s="236"/>
      <c r="AR100" s="236"/>
      <c r="AS100" s="237">
        <f t="shared" si="64"/>
        <v>0</v>
      </c>
      <c r="AT100" s="238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  <c r="BE100" s="237">
        <f t="shared" si="65"/>
        <v>0</v>
      </c>
      <c r="BF100" s="238"/>
      <c r="BG100" s="236"/>
      <c r="BH100" s="236"/>
      <c r="BI100" s="236"/>
      <c r="BJ100" s="236"/>
      <c r="BK100" s="236"/>
      <c r="BL100" s="236"/>
      <c r="BM100" s="236"/>
      <c r="BN100" s="236"/>
      <c r="BO100" s="236"/>
      <c r="BP100" s="236"/>
      <c r="BQ100" s="237">
        <f t="shared" si="66"/>
        <v>0</v>
      </c>
      <c r="BR100" s="238"/>
      <c r="BS100" s="236"/>
      <c r="BT100" s="236"/>
      <c r="BU100" s="236"/>
      <c r="BV100" s="236"/>
      <c r="BW100" s="236"/>
      <c r="BX100" s="236"/>
      <c r="BY100" s="236"/>
      <c r="BZ100" s="236"/>
      <c r="CA100" s="236"/>
      <c r="CB100" s="236"/>
      <c r="CC100" s="237">
        <f t="shared" si="67"/>
        <v>0</v>
      </c>
      <c r="CE100" s="115"/>
    </row>
    <row r="101" spans="1:83">
      <c r="A101" s="141" t="s">
        <v>395</v>
      </c>
      <c r="B101" s="57" t="s">
        <v>186</v>
      </c>
      <c r="C101" s="58" t="str">
        <f>"Allowance for person- hours for variations -Trainer ("&amp;E101&amp;" hours)"</f>
        <v>Allowance for person- hours for variations -Trainer (100 hours)</v>
      </c>
      <c r="D101" s="72" t="s">
        <v>396</v>
      </c>
      <c r="E101" s="72">
        <v>100</v>
      </c>
      <c r="F101" s="303"/>
      <c r="G101" s="122">
        <f t="shared" si="61"/>
        <v>0</v>
      </c>
      <c r="H101" s="120"/>
      <c r="I101" s="13"/>
      <c r="J101" s="235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7">
        <f t="shared" si="62"/>
        <v>0</v>
      </c>
      <c r="V101" s="238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7">
        <f t="shared" si="63"/>
        <v>0</v>
      </c>
      <c r="AH101" s="238"/>
      <c r="AI101" s="236"/>
      <c r="AJ101" s="236"/>
      <c r="AK101" s="236"/>
      <c r="AL101" s="236"/>
      <c r="AM101" s="236"/>
      <c r="AN101" s="236"/>
      <c r="AO101" s="236"/>
      <c r="AP101" s="236"/>
      <c r="AQ101" s="236"/>
      <c r="AR101" s="236"/>
      <c r="AS101" s="237">
        <f t="shared" si="64"/>
        <v>0</v>
      </c>
      <c r="AT101" s="238"/>
      <c r="AU101" s="236"/>
      <c r="AV101" s="236"/>
      <c r="AW101" s="236"/>
      <c r="AX101" s="236"/>
      <c r="AY101" s="236"/>
      <c r="AZ101" s="236"/>
      <c r="BA101" s="236"/>
      <c r="BB101" s="236"/>
      <c r="BC101" s="236"/>
      <c r="BD101" s="236"/>
      <c r="BE101" s="237">
        <f t="shared" si="65"/>
        <v>0</v>
      </c>
      <c r="BF101" s="238"/>
      <c r="BG101" s="236"/>
      <c r="BH101" s="236"/>
      <c r="BI101" s="236"/>
      <c r="BJ101" s="236"/>
      <c r="BK101" s="236"/>
      <c r="BL101" s="236"/>
      <c r="BM101" s="236"/>
      <c r="BN101" s="236"/>
      <c r="BO101" s="236"/>
      <c r="BP101" s="236"/>
      <c r="BQ101" s="237">
        <f t="shared" si="66"/>
        <v>0</v>
      </c>
      <c r="BR101" s="238"/>
      <c r="BS101" s="236"/>
      <c r="BT101" s="236"/>
      <c r="BU101" s="236"/>
      <c r="BV101" s="236"/>
      <c r="BW101" s="236"/>
      <c r="BX101" s="236"/>
      <c r="BY101" s="236"/>
      <c r="BZ101" s="236"/>
      <c r="CA101" s="236"/>
      <c r="CB101" s="236"/>
      <c r="CC101" s="237">
        <f t="shared" si="67"/>
        <v>0</v>
      </c>
      <c r="CE101" s="115"/>
    </row>
    <row r="102" spans="1:83">
      <c r="A102" s="141" t="s">
        <v>395</v>
      </c>
      <c r="B102" s="57" t="s">
        <v>187</v>
      </c>
      <c r="C102" s="58" t="str">
        <f>"Allowance for person- hours for variations -QA Manager ("&amp;E102&amp;" hours)"</f>
        <v>Allowance for person- hours for variations -QA Manager (100 hours)</v>
      </c>
      <c r="D102" s="72" t="s">
        <v>396</v>
      </c>
      <c r="E102" s="72">
        <v>100</v>
      </c>
      <c r="F102" s="303"/>
      <c r="G102" s="122">
        <f t="shared" si="61"/>
        <v>0</v>
      </c>
      <c r="H102" s="120"/>
      <c r="I102" s="13"/>
      <c r="J102" s="235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7">
        <f t="shared" si="62"/>
        <v>0</v>
      </c>
      <c r="V102" s="238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7">
        <f t="shared" si="63"/>
        <v>0</v>
      </c>
      <c r="AH102" s="238"/>
      <c r="AI102" s="236"/>
      <c r="AJ102" s="236"/>
      <c r="AK102" s="236"/>
      <c r="AL102" s="236"/>
      <c r="AM102" s="236"/>
      <c r="AN102" s="236"/>
      <c r="AO102" s="236"/>
      <c r="AP102" s="236"/>
      <c r="AQ102" s="236"/>
      <c r="AR102" s="236"/>
      <c r="AS102" s="237">
        <f t="shared" si="64"/>
        <v>0</v>
      </c>
      <c r="AT102" s="238"/>
      <c r="AU102" s="236"/>
      <c r="AV102" s="236"/>
      <c r="AW102" s="236"/>
      <c r="AX102" s="236"/>
      <c r="AY102" s="236"/>
      <c r="AZ102" s="236"/>
      <c r="BA102" s="236"/>
      <c r="BB102" s="236"/>
      <c r="BC102" s="236"/>
      <c r="BD102" s="236"/>
      <c r="BE102" s="237">
        <f t="shared" si="65"/>
        <v>0</v>
      </c>
      <c r="BF102" s="238"/>
      <c r="BG102" s="236"/>
      <c r="BH102" s="236"/>
      <c r="BI102" s="236"/>
      <c r="BJ102" s="236"/>
      <c r="BK102" s="236"/>
      <c r="BL102" s="236"/>
      <c r="BM102" s="236"/>
      <c r="BN102" s="236"/>
      <c r="BO102" s="236"/>
      <c r="BP102" s="236"/>
      <c r="BQ102" s="237">
        <f t="shared" si="66"/>
        <v>0</v>
      </c>
      <c r="BR102" s="238"/>
      <c r="BS102" s="236"/>
      <c r="BT102" s="236"/>
      <c r="BU102" s="236"/>
      <c r="BV102" s="236"/>
      <c r="BW102" s="236"/>
      <c r="BX102" s="236"/>
      <c r="BY102" s="236"/>
      <c r="BZ102" s="236"/>
      <c r="CA102" s="236"/>
      <c r="CB102" s="236"/>
      <c r="CC102" s="237">
        <f t="shared" si="67"/>
        <v>0</v>
      </c>
      <c r="CE102" s="115"/>
    </row>
    <row r="103" spans="1:83">
      <c r="A103" s="141" t="s">
        <v>395</v>
      </c>
      <c r="B103" s="57" t="s">
        <v>188</v>
      </c>
      <c r="C103" s="58" t="str">
        <f>"Allowance for person- hours for variations -Testers ("&amp;E103&amp;" hours)"</f>
        <v>Allowance for person- hours for variations -Testers (100 hours)</v>
      </c>
      <c r="D103" s="72" t="s">
        <v>396</v>
      </c>
      <c r="E103" s="72">
        <v>100</v>
      </c>
      <c r="F103" s="303"/>
      <c r="G103" s="122">
        <f t="shared" si="61"/>
        <v>0</v>
      </c>
      <c r="H103" s="120"/>
      <c r="I103" s="13"/>
      <c r="J103" s="235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7">
        <f t="shared" si="62"/>
        <v>0</v>
      </c>
      <c r="V103" s="238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7">
        <f t="shared" si="63"/>
        <v>0</v>
      </c>
      <c r="AH103" s="238"/>
      <c r="AI103" s="236"/>
      <c r="AJ103" s="236"/>
      <c r="AK103" s="236"/>
      <c r="AL103" s="236"/>
      <c r="AM103" s="236"/>
      <c r="AN103" s="236"/>
      <c r="AO103" s="236"/>
      <c r="AP103" s="236"/>
      <c r="AQ103" s="236"/>
      <c r="AR103" s="236"/>
      <c r="AS103" s="237">
        <f t="shared" si="64"/>
        <v>0</v>
      </c>
      <c r="AT103" s="238"/>
      <c r="AU103" s="236"/>
      <c r="AV103" s="236"/>
      <c r="AW103" s="236"/>
      <c r="AX103" s="236"/>
      <c r="AY103" s="236"/>
      <c r="AZ103" s="236"/>
      <c r="BA103" s="236"/>
      <c r="BB103" s="236"/>
      <c r="BC103" s="236"/>
      <c r="BD103" s="236"/>
      <c r="BE103" s="237">
        <f t="shared" si="65"/>
        <v>0</v>
      </c>
      <c r="BF103" s="238"/>
      <c r="BG103" s="236"/>
      <c r="BH103" s="236"/>
      <c r="BI103" s="236"/>
      <c r="BJ103" s="236"/>
      <c r="BK103" s="236"/>
      <c r="BL103" s="236"/>
      <c r="BM103" s="236"/>
      <c r="BN103" s="236"/>
      <c r="BO103" s="236"/>
      <c r="BP103" s="236"/>
      <c r="BQ103" s="237">
        <f t="shared" si="66"/>
        <v>0</v>
      </c>
      <c r="BR103" s="238"/>
      <c r="BS103" s="236"/>
      <c r="BT103" s="236"/>
      <c r="BU103" s="236"/>
      <c r="BV103" s="236"/>
      <c r="BW103" s="236"/>
      <c r="BX103" s="236"/>
      <c r="BY103" s="236"/>
      <c r="BZ103" s="236"/>
      <c r="CA103" s="236"/>
      <c r="CB103" s="236"/>
      <c r="CC103" s="237">
        <f t="shared" si="67"/>
        <v>0</v>
      </c>
      <c r="CE103" s="115"/>
    </row>
    <row r="104" spans="1:83">
      <c r="A104" s="249"/>
      <c r="B104" s="64" t="s">
        <v>189</v>
      </c>
      <c r="C104" s="312" t="s">
        <v>190</v>
      </c>
      <c r="D104" s="173"/>
      <c r="E104" s="173"/>
      <c r="F104" s="230"/>
      <c r="G104" s="122"/>
      <c r="H104" s="120"/>
      <c r="I104" s="13"/>
      <c r="J104" s="235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7"/>
      <c r="V104" s="238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7"/>
      <c r="AH104" s="238"/>
      <c r="AI104" s="236"/>
      <c r="AJ104" s="236"/>
      <c r="AK104" s="236"/>
      <c r="AL104" s="236"/>
      <c r="AM104" s="236"/>
      <c r="AN104" s="236"/>
      <c r="AO104" s="236"/>
      <c r="AP104" s="236"/>
      <c r="AQ104" s="236"/>
      <c r="AR104" s="236"/>
      <c r="AS104" s="237"/>
      <c r="AT104" s="238"/>
      <c r="AU104" s="236"/>
      <c r="AV104" s="236"/>
      <c r="AW104" s="236"/>
      <c r="AX104" s="236"/>
      <c r="AY104" s="236"/>
      <c r="AZ104" s="236"/>
      <c r="BA104" s="236"/>
      <c r="BB104" s="236"/>
      <c r="BC104" s="236"/>
      <c r="BD104" s="236"/>
      <c r="BE104" s="237"/>
      <c r="BF104" s="238"/>
      <c r="BG104" s="236"/>
      <c r="BH104" s="236"/>
      <c r="BI104" s="236"/>
      <c r="BJ104" s="236"/>
      <c r="BK104" s="236"/>
      <c r="BL104" s="236"/>
      <c r="BM104" s="236"/>
      <c r="BN104" s="236"/>
      <c r="BO104" s="236"/>
      <c r="BP104" s="236"/>
      <c r="BQ104" s="237"/>
      <c r="BR104" s="238"/>
      <c r="BS104" s="236"/>
      <c r="BT104" s="236"/>
      <c r="BU104" s="236"/>
      <c r="BV104" s="236"/>
      <c r="BW104" s="236"/>
      <c r="BX104" s="236"/>
      <c r="BY104" s="236"/>
      <c r="BZ104" s="236"/>
      <c r="CA104" s="236"/>
      <c r="CB104" s="236"/>
      <c r="CC104" s="237"/>
      <c r="CE104" s="115"/>
    </row>
    <row r="105" spans="1:83" ht="30">
      <c r="A105" s="249"/>
      <c r="B105" s="57" t="s">
        <v>191</v>
      </c>
      <c r="C105" s="58" t="s">
        <v>192</v>
      </c>
      <c r="D105" s="72" t="s">
        <v>128</v>
      </c>
      <c r="E105" s="72">
        <v>1</v>
      </c>
      <c r="F105" s="303"/>
      <c r="G105" s="122">
        <f>+E105*F105</f>
        <v>0</v>
      </c>
      <c r="H105" s="120"/>
      <c r="I105" s="13"/>
      <c r="J105" s="235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7">
        <f>G105/2.5</f>
        <v>0</v>
      </c>
      <c r="V105" s="238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7">
        <f>G105/2.5</f>
        <v>0</v>
      </c>
      <c r="AH105" s="238"/>
      <c r="AI105" s="236"/>
      <c r="AJ105" s="236"/>
      <c r="AK105" s="236"/>
      <c r="AL105" s="236"/>
      <c r="AM105" s="236">
        <f>G105-SUM(J105:AL105)</f>
        <v>0</v>
      </c>
      <c r="AN105" s="236"/>
      <c r="AO105" s="236"/>
      <c r="AP105" s="236"/>
      <c r="AQ105" s="236"/>
      <c r="AR105" s="236"/>
      <c r="AS105" s="237"/>
      <c r="AT105" s="238"/>
      <c r="AU105" s="236"/>
      <c r="AV105" s="236"/>
      <c r="AW105" s="236"/>
      <c r="AX105" s="236"/>
      <c r="AY105" s="236"/>
      <c r="AZ105" s="236"/>
      <c r="BA105" s="236"/>
      <c r="BB105" s="236"/>
      <c r="BC105" s="236"/>
      <c r="BD105" s="236"/>
      <c r="BE105" s="237"/>
      <c r="BF105" s="238"/>
      <c r="BG105" s="236"/>
      <c r="BH105" s="236"/>
      <c r="BI105" s="236"/>
      <c r="BJ105" s="236"/>
      <c r="BK105" s="236"/>
      <c r="BL105" s="236"/>
      <c r="BM105" s="236"/>
      <c r="BN105" s="236"/>
      <c r="BO105" s="236"/>
      <c r="BP105" s="236"/>
      <c r="BQ105" s="237"/>
      <c r="BR105" s="238"/>
      <c r="BS105" s="236"/>
      <c r="BT105" s="236"/>
      <c r="BU105" s="236"/>
      <c r="BV105" s="236"/>
      <c r="BW105" s="236"/>
      <c r="BX105" s="236"/>
      <c r="BY105" s="236"/>
      <c r="BZ105" s="236"/>
      <c r="CA105" s="236"/>
      <c r="CB105" s="236"/>
      <c r="CC105" s="237">
        <f t="shared" si="67"/>
        <v>0</v>
      </c>
      <c r="CE105" s="115"/>
    </row>
    <row r="106" spans="1:83">
      <c r="A106" s="249"/>
      <c r="B106" s="57" t="s">
        <v>193</v>
      </c>
      <c r="C106" s="58" t="s">
        <v>194</v>
      </c>
      <c r="D106" s="72" t="s">
        <v>128</v>
      </c>
      <c r="E106" s="72">
        <v>1</v>
      </c>
      <c r="F106" s="303"/>
      <c r="G106" s="122">
        <f>+E106*F106</f>
        <v>0</v>
      </c>
      <c r="H106" s="120"/>
      <c r="I106" s="13"/>
      <c r="J106" s="235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7">
        <f>G106/2.5</f>
        <v>0</v>
      </c>
      <c r="V106" s="238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7">
        <f>G106/2.5</f>
        <v>0</v>
      </c>
      <c r="AH106" s="238"/>
      <c r="AI106" s="236"/>
      <c r="AJ106" s="236"/>
      <c r="AK106" s="236"/>
      <c r="AL106" s="236"/>
      <c r="AM106" s="236">
        <f>G106-SUM(J106:AL106)</f>
        <v>0</v>
      </c>
      <c r="AN106" s="236"/>
      <c r="AO106" s="236"/>
      <c r="AP106" s="236"/>
      <c r="AQ106" s="236"/>
      <c r="AR106" s="236"/>
      <c r="AS106" s="237"/>
      <c r="AT106" s="238"/>
      <c r="AU106" s="236"/>
      <c r="AV106" s="236"/>
      <c r="AW106" s="236"/>
      <c r="AX106" s="236"/>
      <c r="AY106" s="236"/>
      <c r="AZ106" s="236"/>
      <c r="BA106" s="236"/>
      <c r="BB106" s="236"/>
      <c r="BC106" s="236"/>
      <c r="BD106" s="236"/>
      <c r="BE106" s="237"/>
      <c r="BF106" s="238"/>
      <c r="BG106" s="236"/>
      <c r="BH106" s="236"/>
      <c r="BI106" s="236"/>
      <c r="BJ106" s="236"/>
      <c r="BK106" s="236"/>
      <c r="BL106" s="236"/>
      <c r="BM106" s="236"/>
      <c r="BN106" s="236"/>
      <c r="BO106" s="236"/>
      <c r="BP106" s="236"/>
      <c r="BQ106" s="237"/>
      <c r="BR106" s="238"/>
      <c r="BS106" s="236"/>
      <c r="BT106" s="236"/>
      <c r="BU106" s="236"/>
      <c r="BV106" s="236"/>
      <c r="BW106" s="236"/>
      <c r="BX106" s="236"/>
      <c r="BY106" s="236"/>
      <c r="BZ106" s="236"/>
      <c r="CA106" s="236"/>
      <c r="CB106" s="236"/>
      <c r="CC106" s="237">
        <f t="shared" si="67"/>
        <v>0</v>
      </c>
      <c r="CE106" s="115"/>
    </row>
    <row r="107" spans="1:83">
      <c r="A107" s="249"/>
      <c r="B107" s="57" t="s">
        <v>195</v>
      </c>
      <c r="C107" s="58" t="s">
        <v>196</v>
      </c>
      <c r="D107" s="72" t="s">
        <v>128</v>
      </c>
      <c r="E107" s="72">
        <v>1</v>
      </c>
      <c r="F107" s="303"/>
      <c r="G107" s="122">
        <f>+E107*F107</f>
        <v>0</v>
      </c>
      <c r="H107" s="120"/>
      <c r="I107" s="13"/>
      <c r="J107" s="235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7">
        <f>G107/2.5</f>
        <v>0</v>
      </c>
      <c r="V107" s="238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7">
        <f>G107/2.5</f>
        <v>0</v>
      </c>
      <c r="AH107" s="238"/>
      <c r="AI107" s="236"/>
      <c r="AJ107" s="236"/>
      <c r="AK107" s="236"/>
      <c r="AL107" s="236"/>
      <c r="AM107" s="236">
        <f>G107-SUM(J107:AL107)</f>
        <v>0</v>
      </c>
      <c r="AN107" s="236"/>
      <c r="AO107" s="236"/>
      <c r="AP107" s="236"/>
      <c r="AQ107" s="236"/>
      <c r="AR107" s="236"/>
      <c r="AS107" s="237"/>
      <c r="AT107" s="238"/>
      <c r="AU107" s="236"/>
      <c r="AV107" s="236"/>
      <c r="AW107" s="236"/>
      <c r="AX107" s="236"/>
      <c r="AY107" s="236"/>
      <c r="AZ107" s="236"/>
      <c r="BA107" s="236"/>
      <c r="BB107" s="236"/>
      <c r="BC107" s="236"/>
      <c r="BD107" s="236"/>
      <c r="BE107" s="237"/>
      <c r="BF107" s="238"/>
      <c r="BG107" s="236"/>
      <c r="BH107" s="236"/>
      <c r="BI107" s="236"/>
      <c r="BJ107" s="236"/>
      <c r="BK107" s="236"/>
      <c r="BL107" s="236"/>
      <c r="BM107" s="236"/>
      <c r="BN107" s="236"/>
      <c r="BO107" s="236"/>
      <c r="BP107" s="236"/>
      <c r="BQ107" s="237"/>
      <c r="BR107" s="238"/>
      <c r="BS107" s="236"/>
      <c r="BT107" s="236"/>
      <c r="BU107" s="236"/>
      <c r="BV107" s="236"/>
      <c r="BW107" s="236"/>
      <c r="BX107" s="236"/>
      <c r="BY107" s="236"/>
      <c r="BZ107" s="236"/>
      <c r="CA107" s="236"/>
      <c r="CB107" s="236"/>
      <c r="CC107" s="237">
        <f t="shared" si="67"/>
        <v>0</v>
      </c>
      <c r="CE107" s="115"/>
    </row>
    <row r="108" spans="1:83">
      <c r="A108" s="249"/>
      <c r="B108" s="57" t="s">
        <v>197</v>
      </c>
      <c r="C108" s="58" t="s">
        <v>198</v>
      </c>
      <c r="D108" s="72" t="s">
        <v>128</v>
      </c>
      <c r="E108" s="72">
        <v>1</v>
      </c>
      <c r="F108" s="303"/>
      <c r="G108" s="122">
        <f>+E108*F108</f>
        <v>0</v>
      </c>
      <c r="H108" s="120"/>
      <c r="I108" s="13"/>
      <c r="J108" s="235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7">
        <f>G108/2.5</f>
        <v>0</v>
      </c>
      <c r="V108" s="238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7">
        <f>G108/2.5</f>
        <v>0</v>
      </c>
      <c r="AH108" s="238"/>
      <c r="AI108" s="236"/>
      <c r="AJ108" s="236"/>
      <c r="AK108" s="236"/>
      <c r="AL108" s="236"/>
      <c r="AM108" s="236">
        <f>G108-SUM(J108:AL108)</f>
        <v>0</v>
      </c>
      <c r="AN108" s="236"/>
      <c r="AO108" s="236"/>
      <c r="AP108" s="236"/>
      <c r="AQ108" s="236"/>
      <c r="AR108" s="236"/>
      <c r="AS108" s="237"/>
      <c r="AT108" s="238"/>
      <c r="AU108" s="236"/>
      <c r="AV108" s="236"/>
      <c r="AW108" s="236"/>
      <c r="AX108" s="236"/>
      <c r="AY108" s="236"/>
      <c r="AZ108" s="236"/>
      <c r="BA108" s="236"/>
      <c r="BB108" s="236"/>
      <c r="BC108" s="236"/>
      <c r="BD108" s="236"/>
      <c r="BE108" s="237"/>
      <c r="BF108" s="238"/>
      <c r="BG108" s="236"/>
      <c r="BH108" s="236"/>
      <c r="BI108" s="236"/>
      <c r="BJ108" s="236"/>
      <c r="BK108" s="236"/>
      <c r="BL108" s="236"/>
      <c r="BM108" s="236"/>
      <c r="BN108" s="236"/>
      <c r="BO108" s="236"/>
      <c r="BP108" s="236"/>
      <c r="BQ108" s="237"/>
      <c r="BR108" s="238"/>
      <c r="BS108" s="236"/>
      <c r="BT108" s="236"/>
      <c r="BU108" s="236"/>
      <c r="BV108" s="236"/>
      <c r="BW108" s="236"/>
      <c r="BX108" s="236"/>
      <c r="BY108" s="236"/>
      <c r="BZ108" s="236"/>
      <c r="CA108" s="236"/>
      <c r="CB108" s="236"/>
      <c r="CC108" s="237">
        <f t="shared" si="67"/>
        <v>0</v>
      </c>
      <c r="CE108" s="115"/>
    </row>
    <row r="109" spans="1:83" ht="29" customHeight="1">
      <c r="A109" s="249"/>
      <c r="B109" s="57" t="s">
        <v>199</v>
      </c>
      <c r="C109" s="58" t="s">
        <v>200</v>
      </c>
      <c r="D109" s="72" t="s">
        <v>128</v>
      </c>
      <c r="E109" s="72">
        <v>1</v>
      </c>
      <c r="F109" s="303"/>
      <c r="G109" s="122">
        <f>+E109*F109</f>
        <v>0</v>
      </c>
      <c r="H109" s="120"/>
      <c r="I109" s="13"/>
      <c r="J109" s="235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7">
        <f>G109/2.5</f>
        <v>0</v>
      </c>
      <c r="V109" s="238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7">
        <f>G109/2.5</f>
        <v>0</v>
      </c>
      <c r="AH109" s="238"/>
      <c r="AI109" s="236"/>
      <c r="AJ109" s="236"/>
      <c r="AK109" s="236"/>
      <c r="AL109" s="236"/>
      <c r="AM109" s="236">
        <f>G109-SUM(J109:AL109)</f>
        <v>0</v>
      </c>
      <c r="AN109" s="236"/>
      <c r="AO109" s="236"/>
      <c r="AP109" s="236"/>
      <c r="AQ109" s="236"/>
      <c r="AR109" s="236"/>
      <c r="AS109" s="237"/>
      <c r="AT109" s="238"/>
      <c r="AU109" s="236"/>
      <c r="AV109" s="236"/>
      <c r="AW109" s="236"/>
      <c r="AX109" s="236"/>
      <c r="AY109" s="236"/>
      <c r="AZ109" s="236"/>
      <c r="BA109" s="236"/>
      <c r="BB109" s="236"/>
      <c r="BC109" s="236"/>
      <c r="BD109" s="236"/>
      <c r="BE109" s="237"/>
      <c r="BF109" s="238"/>
      <c r="BG109" s="236"/>
      <c r="BH109" s="236"/>
      <c r="BI109" s="236"/>
      <c r="BJ109" s="236"/>
      <c r="BK109" s="236"/>
      <c r="BL109" s="236"/>
      <c r="BM109" s="236"/>
      <c r="BN109" s="236"/>
      <c r="BO109" s="236"/>
      <c r="BP109" s="236"/>
      <c r="BQ109" s="237"/>
      <c r="BR109" s="238"/>
      <c r="BS109" s="236"/>
      <c r="BT109" s="236"/>
      <c r="BU109" s="236"/>
      <c r="BV109" s="236"/>
      <c r="BW109" s="236"/>
      <c r="BX109" s="236"/>
      <c r="BY109" s="236"/>
      <c r="BZ109" s="236"/>
      <c r="CA109" s="236"/>
      <c r="CB109" s="236"/>
      <c r="CC109" s="237">
        <f t="shared" si="67"/>
        <v>0</v>
      </c>
      <c r="CE109" s="115"/>
    </row>
    <row r="110" spans="1:83" ht="29" customHeight="1">
      <c r="A110" s="249"/>
      <c r="B110" s="64" t="s">
        <v>201</v>
      </c>
      <c r="C110" s="312" t="s">
        <v>202</v>
      </c>
      <c r="D110" s="72"/>
      <c r="E110" s="72"/>
      <c r="F110" s="230"/>
      <c r="G110" s="122"/>
      <c r="H110" s="120"/>
      <c r="I110" s="13"/>
      <c r="J110" s="235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7"/>
      <c r="V110" s="238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7"/>
      <c r="AH110" s="238"/>
      <c r="AI110" s="236"/>
      <c r="AJ110" s="236"/>
      <c r="AK110" s="236"/>
      <c r="AL110" s="236"/>
      <c r="AM110" s="236"/>
      <c r="AN110" s="236"/>
      <c r="AO110" s="236"/>
      <c r="AP110" s="236"/>
      <c r="AQ110" s="236"/>
      <c r="AR110" s="236"/>
      <c r="AS110" s="237"/>
      <c r="AT110" s="238"/>
      <c r="AU110" s="236"/>
      <c r="AV110" s="236"/>
      <c r="AW110" s="236"/>
      <c r="AX110" s="236"/>
      <c r="AY110" s="236"/>
      <c r="AZ110" s="236"/>
      <c r="BA110" s="236"/>
      <c r="BB110" s="236"/>
      <c r="BC110" s="236"/>
      <c r="BD110" s="236"/>
      <c r="BE110" s="237"/>
      <c r="BF110" s="238"/>
      <c r="BG110" s="236"/>
      <c r="BH110" s="236"/>
      <c r="BI110" s="236"/>
      <c r="BJ110" s="236"/>
      <c r="BK110" s="236"/>
      <c r="BL110" s="236"/>
      <c r="BM110" s="236"/>
      <c r="BN110" s="236"/>
      <c r="BO110" s="236"/>
      <c r="BP110" s="236"/>
      <c r="BQ110" s="237"/>
      <c r="BR110" s="238"/>
      <c r="BS110" s="236"/>
      <c r="BT110" s="236"/>
      <c r="BU110" s="236"/>
      <c r="BV110" s="236"/>
      <c r="BW110" s="236"/>
      <c r="BX110" s="236"/>
      <c r="BY110" s="236"/>
      <c r="BZ110" s="236"/>
      <c r="CA110" s="236"/>
      <c r="CB110" s="236"/>
      <c r="CC110" s="237"/>
      <c r="CE110" s="115"/>
    </row>
    <row r="111" spans="1:83" ht="30">
      <c r="A111" s="249"/>
      <c r="B111" s="57" t="s">
        <v>203</v>
      </c>
      <c r="C111" s="58" t="s">
        <v>204</v>
      </c>
      <c r="D111" s="72" t="s">
        <v>128</v>
      </c>
      <c r="E111" s="72">
        <v>1</v>
      </c>
      <c r="F111" s="303"/>
      <c r="G111" s="122">
        <f>+E111*F111</f>
        <v>0</v>
      </c>
      <c r="H111" s="120"/>
      <c r="I111" s="13"/>
      <c r="J111" s="235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7">
        <f>G111/2.5</f>
        <v>0</v>
      </c>
      <c r="V111" s="238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7">
        <f>G111/2.5</f>
        <v>0</v>
      </c>
      <c r="AH111" s="238"/>
      <c r="AI111" s="236"/>
      <c r="AJ111" s="236"/>
      <c r="AK111" s="236"/>
      <c r="AL111" s="236"/>
      <c r="AM111" s="236">
        <f>G111-SUM(J111:AL111)</f>
        <v>0</v>
      </c>
      <c r="AN111" s="236"/>
      <c r="AO111" s="236"/>
      <c r="AP111" s="236"/>
      <c r="AQ111" s="236"/>
      <c r="AR111" s="236"/>
      <c r="AS111" s="237"/>
      <c r="AT111" s="238"/>
      <c r="AU111" s="236"/>
      <c r="AV111" s="236"/>
      <c r="AW111" s="236"/>
      <c r="AX111" s="236"/>
      <c r="AY111" s="236"/>
      <c r="AZ111" s="236"/>
      <c r="BA111" s="236"/>
      <c r="BB111" s="236"/>
      <c r="BC111" s="236"/>
      <c r="BD111" s="236"/>
      <c r="BE111" s="237"/>
      <c r="BF111" s="238"/>
      <c r="BG111" s="236"/>
      <c r="BH111" s="236"/>
      <c r="BI111" s="236"/>
      <c r="BJ111" s="236"/>
      <c r="BK111" s="236"/>
      <c r="BL111" s="236"/>
      <c r="BM111" s="236"/>
      <c r="BN111" s="236"/>
      <c r="BO111" s="236"/>
      <c r="BP111" s="236"/>
      <c r="BQ111" s="237"/>
      <c r="BR111" s="238"/>
      <c r="BS111" s="236"/>
      <c r="BT111" s="236"/>
      <c r="BU111" s="236"/>
      <c r="BV111" s="236"/>
      <c r="BW111" s="236"/>
      <c r="BX111" s="236"/>
      <c r="BY111" s="236"/>
      <c r="BZ111" s="236"/>
      <c r="CA111" s="236"/>
      <c r="CB111" s="236"/>
      <c r="CC111" s="237">
        <f t="shared" si="67"/>
        <v>0</v>
      </c>
      <c r="CE111" s="115"/>
    </row>
    <row r="112" spans="1:83">
      <c r="A112" s="249"/>
      <c r="B112" s="57" t="s">
        <v>205</v>
      </c>
      <c r="C112" s="58" t="s">
        <v>194</v>
      </c>
      <c r="D112" s="72" t="s">
        <v>128</v>
      </c>
      <c r="E112" s="72">
        <v>1</v>
      </c>
      <c r="F112" s="303"/>
      <c r="G112" s="122">
        <f>+E112*F112</f>
        <v>0</v>
      </c>
      <c r="H112" s="120"/>
      <c r="I112" s="13"/>
      <c r="J112" s="235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7">
        <f>G112/2.5</f>
        <v>0</v>
      </c>
      <c r="V112" s="238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7">
        <f>G112/2.5</f>
        <v>0</v>
      </c>
      <c r="AH112" s="238"/>
      <c r="AI112" s="236"/>
      <c r="AJ112" s="236"/>
      <c r="AK112" s="236"/>
      <c r="AL112" s="236"/>
      <c r="AM112" s="236">
        <f>G112-SUM(J112:AL112)</f>
        <v>0</v>
      </c>
      <c r="AN112" s="236"/>
      <c r="AO112" s="236"/>
      <c r="AP112" s="236"/>
      <c r="AQ112" s="236"/>
      <c r="AR112" s="236"/>
      <c r="AS112" s="237"/>
      <c r="AT112" s="238"/>
      <c r="AU112" s="236"/>
      <c r="AV112" s="236"/>
      <c r="AW112" s="236"/>
      <c r="AX112" s="236"/>
      <c r="AY112" s="236"/>
      <c r="AZ112" s="236"/>
      <c r="BA112" s="236"/>
      <c r="BB112" s="236"/>
      <c r="BC112" s="236"/>
      <c r="BD112" s="236"/>
      <c r="BE112" s="237"/>
      <c r="BF112" s="238"/>
      <c r="BG112" s="236"/>
      <c r="BH112" s="236"/>
      <c r="BI112" s="236"/>
      <c r="BJ112" s="236"/>
      <c r="BK112" s="236"/>
      <c r="BL112" s="236"/>
      <c r="BM112" s="236"/>
      <c r="BN112" s="236"/>
      <c r="BO112" s="236"/>
      <c r="BP112" s="236"/>
      <c r="BQ112" s="237"/>
      <c r="BR112" s="238"/>
      <c r="BS112" s="236"/>
      <c r="BT112" s="236"/>
      <c r="BU112" s="236"/>
      <c r="BV112" s="236"/>
      <c r="BW112" s="236"/>
      <c r="BX112" s="236"/>
      <c r="BY112" s="236"/>
      <c r="BZ112" s="236"/>
      <c r="CA112" s="236"/>
      <c r="CB112" s="236"/>
      <c r="CC112" s="237">
        <f t="shared" si="67"/>
        <v>0</v>
      </c>
      <c r="CE112" s="115"/>
    </row>
    <row r="113" spans="1:83">
      <c r="A113" s="249"/>
      <c r="B113" s="57" t="s">
        <v>206</v>
      </c>
      <c r="C113" s="58" t="s">
        <v>196</v>
      </c>
      <c r="D113" s="72" t="s">
        <v>128</v>
      </c>
      <c r="E113" s="72">
        <v>1</v>
      </c>
      <c r="F113" s="303"/>
      <c r="G113" s="122">
        <f>+E113*F113</f>
        <v>0</v>
      </c>
      <c r="H113" s="120"/>
      <c r="I113" s="13"/>
      <c r="J113" s="235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7">
        <f>G113/2.5</f>
        <v>0</v>
      </c>
      <c r="V113" s="238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7">
        <f>G113/2.5</f>
        <v>0</v>
      </c>
      <c r="AH113" s="238"/>
      <c r="AI113" s="236"/>
      <c r="AJ113" s="236"/>
      <c r="AK113" s="236"/>
      <c r="AL113" s="236"/>
      <c r="AM113" s="236">
        <f>G113-SUM(J113:AL113)</f>
        <v>0</v>
      </c>
      <c r="AN113" s="236"/>
      <c r="AO113" s="236"/>
      <c r="AP113" s="236"/>
      <c r="AQ113" s="236"/>
      <c r="AR113" s="236"/>
      <c r="AS113" s="237"/>
      <c r="AT113" s="238"/>
      <c r="AU113" s="236"/>
      <c r="AV113" s="236"/>
      <c r="AW113" s="236"/>
      <c r="AX113" s="236"/>
      <c r="AY113" s="236"/>
      <c r="AZ113" s="236"/>
      <c r="BA113" s="236"/>
      <c r="BB113" s="236"/>
      <c r="BC113" s="236"/>
      <c r="BD113" s="236"/>
      <c r="BE113" s="237"/>
      <c r="BF113" s="238"/>
      <c r="BG113" s="236"/>
      <c r="BH113" s="236"/>
      <c r="BI113" s="236"/>
      <c r="BJ113" s="236"/>
      <c r="BK113" s="236"/>
      <c r="BL113" s="236"/>
      <c r="BM113" s="236"/>
      <c r="BN113" s="236"/>
      <c r="BO113" s="236"/>
      <c r="BP113" s="236"/>
      <c r="BQ113" s="237"/>
      <c r="BR113" s="238"/>
      <c r="BS113" s="236"/>
      <c r="BT113" s="236"/>
      <c r="BU113" s="236"/>
      <c r="BV113" s="236"/>
      <c r="BW113" s="236"/>
      <c r="BX113" s="236"/>
      <c r="BY113" s="236"/>
      <c r="BZ113" s="236"/>
      <c r="CA113" s="236"/>
      <c r="CB113" s="236"/>
      <c r="CC113" s="237">
        <f t="shared" si="67"/>
        <v>0</v>
      </c>
      <c r="CE113" s="115"/>
    </row>
    <row r="114" spans="1:83">
      <c r="A114" s="249"/>
      <c r="B114" s="57" t="s">
        <v>207</v>
      </c>
      <c r="C114" s="58" t="s">
        <v>198</v>
      </c>
      <c r="D114" s="72" t="s">
        <v>128</v>
      </c>
      <c r="E114" s="72">
        <v>1</v>
      </c>
      <c r="F114" s="303"/>
      <c r="G114" s="122">
        <f>+E114*F114</f>
        <v>0</v>
      </c>
      <c r="H114" s="120"/>
      <c r="I114" s="13"/>
      <c r="J114" s="235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7">
        <f>G114/2.5</f>
        <v>0</v>
      </c>
      <c r="V114" s="238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7">
        <f>G114/2.5</f>
        <v>0</v>
      </c>
      <c r="AH114" s="238"/>
      <c r="AI114" s="236"/>
      <c r="AJ114" s="236"/>
      <c r="AK114" s="236"/>
      <c r="AL114" s="236"/>
      <c r="AM114" s="236">
        <f>G114-SUM(J114:AL114)</f>
        <v>0</v>
      </c>
      <c r="AN114" s="236"/>
      <c r="AO114" s="236"/>
      <c r="AP114" s="236"/>
      <c r="AQ114" s="236"/>
      <c r="AR114" s="236"/>
      <c r="AS114" s="237"/>
      <c r="AT114" s="238"/>
      <c r="AU114" s="236"/>
      <c r="AV114" s="236"/>
      <c r="AW114" s="236"/>
      <c r="AX114" s="236"/>
      <c r="AY114" s="236"/>
      <c r="AZ114" s="236"/>
      <c r="BA114" s="236"/>
      <c r="BB114" s="236"/>
      <c r="BC114" s="236"/>
      <c r="BD114" s="236"/>
      <c r="BE114" s="237"/>
      <c r="BF114" s="238"/>
      <c r="BG114" s="236"/>
      <c r="BH114" s="236"/>
      <c r="BI114" s="236"/>
      <c r="BJ114" s="236"/>
      <c r="BK114" s="236"/>
      <c r="BL114" s="236"/>
      <c r="BM114" s="236"/>
      <c r="BN114" s="236"/>
      <c r="BO114" s="236"/>
      <c r="BP114" s="236"/>
      <c r="BQ114" s="237"/>
      <c r="BR114" s="238"/>
      <c r="BS114" s="236"/>
      <c r="BT114" s="236"/>
      <c r="BU114" s="236"/>
      <c r="BV114" s="236"/>
      <c r="BW114" s="236"/>
      <c r="BX114" s="236"/>
      <c r="BY114" s="236"/>
      <c r="BZ114" s="236"/>
      <c r="CA114" s="236"/>
      <c r="CB114" s="236"/>
      <c r="CC114" s="237">
        <f t="shared" si="67"/>
        <v>0</v>
      </c>
      <c r="CE114" s="115"/>
    </row>
    <row r="115" spans="1:83" ht="30">
      <c r="A115" s="249"/>
      <c r="B115" s="57" t="s">
        <v>208</v>
      </c>
      <c r="C115" s="58" t="s">
        <v>209</v>
      </c>
      <c r="D115" s="74" t="s">
        <v>128</v>
      </c>
      <c r="E115" s="72">
        <v>1</v>
      </c>
      <c r="F115" s="303"/>
      <c r="G115" s="122">
        <f>+E115*F115</f>
        <v>0</v>
      </c>
      <c r="H115" s="120"/>
      <c r="I115" s="13"/>
      <c r="J115" s="235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7">
        <f>G115/2.5</f>
        <v>0</v>
      </c>
      <c r="V115" s="238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7">
        <f>G115/2.5</f>
        <v>0</v>
      </c>
      <c r="AH115" s="238"/>
      <c r="AI115" s="236"/>
      <c r="AJ115" s="236"/>
      <c r="AK115" s="236"/>
      <c r="AL115" s="236"/>
      <c r="AM115" s="236">
        <f>G115-SUM(J115:AL115)</f>
        <v>0</v>
      </c>
      <c r="AN115" s="236"/>
      <c r="AO115" s="236"/>
      <c r="AP115" s="236"/>
      <c r="AQ115" s="236"/>
      <c r="AR115" s="236"/>
      <c r="AS115" s="237"/>
      <c r="AT115" s="238"/>
      <c r="AU115" s="236"/>
      <c r="AV115" s="236"/>
      <c r="AW115" s="236"/>
      <c r="AX115" s="236"/>
      <c r="AY115" s="236"/>
      <c r="AZ115" s="236"/>
      <c r="BA115" s="236"/>
      <c r="BB115" s="236"/>
      <c r="BC115" s="236"/>
      <c r="BD115" s="236"/>
      <c r="BE115" s="237"/>
      <c r="BF115" s="238"/>
      <c r="BG115" s="236"/>
      <c r="BH115" s="236"/>
      <c r="BI115" s="236"/>
      <c r="BJ115" s="236"/>
      <c r="BK115" s="236"/>
      <c r="BL115" s="236"/>
      <c r="BM115" s="236"/>
      <c r="BN115" s="236"/>
      <c r="BO115" s="236"/>
      <c r="BP115" s="236"/>
      <c r="BQ115" s="237"/>
      <c r="BR115" s="238"/>
      <c r="BS115" s="236"/>
      <c r="BT115" s="236"/>
      <c r="BU115" s="236"/>
      <c r="BV115" s="236"/>
      <c r="BW115" s="236"/>
      <c r="BX115" s="236"/>
      <c r="BY115" s="236"/>
      <c r="BZ115" s="236"/>
      <c r="CA115" s="236"/>
      <c r="CB115" s="236"/>
      <c r="CC115" s="237">
        <f t="shared" si="67"/>
        <v>0</v>
      </c>
      <c r="CE115" s="115"/>
    </row>
    <row r="116" spans="1:83">
      <c r="A116" s="15"/>
      <c r="B116" s="177" t="s">
        <v>210</v>
      </c>
      <c r="C116" s="178" t="s">
        <v>211</v>
      </c>
      <c r="D116" s="176"/>
      <c r="E116" s="71"/>
      <c r="F116" s="229"/>
      <c r="G116" s="169">
        <f t="shared" ref="G116:AL116" si="68">+SUM(G117:G149)</f>
        <v>0</v>
      </c>
      <c r="H116" s="123">
        <f t="shared" si="68"/>
        <v>0</v>
      </c>
      <c r="I116" s="20">
        <f t="shared" si="68"/>
        <v>0</v>
      </c>
      <c r="J116" s="123">
        <f t="shared" si="68"/>
        <v>0</v>
      </c>
      <c r="K116" s="19">
        <f t="shared" si="68"/>
        <v>0</v>
      </c>
      <c r="L116" s="19">
        <f t="shared" si="68"/>
        <v>0</v>
      </c>
      <c r="M116" s="19">
        <f t="shared" si="68"/>
        <v>0</v>
      </c>
      <c r="N116" s="19">
        <f t="shared" si="68"/>
        <v>0</v>
      </c>
      <c r="O116" s="19">
        <f t="shared" si="68"/>
        <v>0</v>
      </c>
      <c r="P116" s="19">
        <f t="shared" si="68"/>
        <v>0</v>
      </c>
      <c r="Q116" s="19">
        <f t="shared" si="68"/>
        <v>0</v>
      </c>
      <c r="R116" s="19">
        <f t="shared" si="68"/>
        <v>0</v>
      </c>
      <c r="S116" s="19">
        <f t="shared" si="68"/>
        <v>0</v>
      </c>
      <c r="T116" s="19">
        <f t="shared" si="68"/>
        <v>0</v>
      </c>
      <c r="U116" s="20">
        <f t="shared" si="68"/>
        <v>0</v>
      </c>
      <c r="V116" s="21">
        <f t="shared" si="68"/>
        <v>0</v>
      </c>
      <c r="W116" s="19">
        <f t="shared" si="68"/>
        <v>0</v>
      </c>
      <c r="X116" s="19">
        <f t="shared" si="68"/>
        <v>0</v>
      </c>
      <c r="Y116" s="19">
        <f t="shared" si="68"/>
        <v>0</v>
      </c>
      <c r="Z116" s="19">
        <f t="shared" si="68"/>
        <v>0</v>
      </c>
      <c r="AA116" s="19">
        <f t="shared" si="68"/>
        <v>0</v>
      </c>
      <c r="AB116" s="19">
        <f t="shared" si="68"/>
        <v>0</v>
      </c>
      <c r="AC116" s="19">
        <f t="shared" si="68"/>
        <v>0</v>
      </c>
      <c r="AD116" s="19">
        <f t="shared" si="68"/>
        <v>0</v>
      </c>
      <c r="AE116" s="19">
        <f t="shared" si="68"/>
        <v>0</v>
      </c>
      <c r="AF116" s="19">
        <f t="shared" si="68"/>
        <v>0</v>
      </c>
      <c r="AG116" s="20">
        <f t="shared" si="68"/>
        <v>0</v>
      </c>
      <c r="AH116" s="21">
        <f t="shared" si="68"/>
        <v>0</v>
      </c>
      <c r="AI116" s="19">
        <f t="shared" si="68"/>
        <v>0</v>
      </c>
      <c r="AJ116" s="19">
        <f t="shared" si="68"/>
        <v>0</v>
      </c>
      <c r="AK116" s="19">
        <f t="shared" si="68"/>
        <v>0</v>
      </c>
      <c r="AL116" s="19">
        <f t="shared" si="68"/>
        <v>0</v>
      </c>
      <c r="AM116" s="19">
        <f t="shared" ref="AM116:BR116" si="69">+SUM(AM117:AM149)</f>
        <v>0</v>
      </c>
      <c r="AN116" s="19">
        <f t="shared" si="69"/>
        <v>0</v>
      </c>
      <c r="AO116" s="19">
        <f t="shared" si="69"/>
        <v>0</v>
      </c>
      <c r="AP116" s="19">
        <f t="shared" si="69"/>
        <v>0</v>
      </c>
      <c r="AQ116" s="19">
        <f t="shared" si="69"/>
        <v>0</v>
      </c>
      <c r="AR116" s="19">
        <f t="shared" si="69"/>
        <v>0</v>
      </c>
      <c r="AS116" s="20">
        <f t="shared" si="69"/>
        <v>0</v>
      </c>
      <c r="AT116" s="21">
        <f t="shared" si="69"/>
        <v>0</v>
      </c>
      <c r="AU116" s="19">
        <f t="shared" si="69"/>
        <v>0</v>
      </c>
      <c r="AV116" s="19">
        <f t="shared" si="69"/>
        <v>0</v>
      </c>
      <c r="AW116" s="19">
        <f t="shared" si="69"/>
        <v>0</v>
      </c>
      <c r="AX116" s="19">
        <f t="shared" si="69"/>
        <v>0</v>
      </c>
      <c r="AY116" s="19">
        <f t="shared" si="69"/>
        <v>0</v>
      </c>
      <c r="AZ116" s="19">
        <f t="shared" si="69"/>
        <v>0</v>
      </c>
      <c r="BA116" s="19">
        <f t="shared" si="69"/>
        <v>0</v>
      </c>
      <c r="BB116" s="19">
        <f t="shared" si="69"/>
        <v>0</v>
      </c>
      <c r="BC116" s="19">
        <f t="shared" si="69"/>
        <v>0</v>
      </c>
      <c r="BD116" s="19">
        <f t="shared" si="69"/>
        <v>0</v>
      </c>
      <c r="BE116" s="20">
        <f t="shared" si="69"/>
        <v>0</v>
      </c>
      <c r="BF116" s="21">
        <f t="shared" si="69"/>
        <v>0</v>
      </c>
      <c r="BG116" s="19">
        <f t="shared" si="69"/>
        <v>0</v>
      </c>
      <c r="BH116" s="19">
        <f t="shared" si="69"/>
        <v>0</v>
      </c>
      <c r="BI116" s="19">
        <f t="shared" si="69"/>
        <v>0</v>
      </c>
      <c r="BJ116" s="19">
        <f t="shared" si="69"/>
        <v>0</v>
      </c>
      <c r="BK116" s="19">
        <f t="shared" si="69"/>
        <v>0</v>
      </c>
      <c r="BL116" s="19">
        <f t="shared" si="69"/>
        <v>0</v>
      </c>
      <c r="BM116" s="19">
        <f t="shared" si="69"/>
        <v>0</v>
      </c>
      <c r="BN116" s="19">
        <f t="shared" si="69"/>
        <v>0</v>
      </c>
      <c r="BO116" s="19">
        <f t="shared" si="69"/>
        <v>0</v>
      </c>
      <c r="BP116" s="19">
        <f t="shared" si="69"/>
        <v>0</v>
      </c>
      <c r="BQ116" s="20">
        <f t="shared" si="69"/>
        <v>0</v>
      </c>
      <c r="BR116" s="21">
        <f t="shared" si="69"/>
        <v>0</v>
      </c>
      <c r="BS116" s="19">
        <f t="shared" ref="BS116:CC116" si="70">+SUM(BS117:BS149)</f>
        <v>0</v>
      </c>
      <c r="BT116" s="19">
        <f t="shared" si="70"/>
        <v>0</v>
      </c>
      <c r="BU116" s="19">
        <f t="shared" si="70"/>
        <v>0</v>
      </c>
      <c r="BV116" s="19">
        <f t="shared" si="70"/>
        <v>0</v>
      </c>
      <c r="BW116" s="19">
        <f t="shared" si="70"/>
        <v>0</v>
      </c>
      <c r="BX116" s="19">
        <f t="shared" si="70"/>
        <v>0</v>
      </c>
      <c r="BY116" s="19">
        <f t="shared" si="70"/>
        <v>0</v>
      </c>
      <c r="BZ116" s="19">
        <f t="shared" si="70"/>
        <v>0</v>
      </c>
      <c r="CA116" s="19">
        <f t="shared" si="70"/>
        <v>0</v>
      </c>
      <c r="CB116" s="19">
        <f t="shared" si="70"/>
        <v>0</v>
      </c>
      <c r="CC116" s="20">
        <f t="shared" si="70"/>
        <v>0</v>
      </c>
      <c r="CE116" s="115"/>
    </row>
    <row r="117" spans="1:83">
      <c r="A117" s="141"/>
      <c r="B117" s="57" t="s">
        <v>212</v>
      </c>
      <c r="C117" s="100" t="s">
        <v>213</v>
      </c>
      <c r="D117" s="72" t="s">
        <v>128</v>
      </c>
      <c r="E117" s="72">
        <v>1</v>
      </c>
      <c r="F117" s="303"/>
      <c r="G117" s="122">
        <f t="shared" ref="G117:G124" si="71">+E117*F117</f>
        <v>0</v>
      </c>
      <c r="H117" s="120"/>
      <c r="I117" s="13"/>
      <c r="J117" s="235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7">
        <f t="shared" ref="U117:U124" si="72">G117/2.5</f>
        <v>0</v>
      </c>
      <c r="V117" s="238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7">
        <f t="shared" ref="AG117:AG124" si="73">G117/2.5</f>
        <v>0</v>
      </c>
      <c r="AH117" s="238"/>
      <c r="AI117" s="236"/>
      <c r="AJ117" s="236"/>
      <c r="AK117" s="236"/>
      <c r="AL117" s="236"/>
      <c r="AM117" s="236">
        <f t="shared" ref="AM117:AM124" si="74">G117-SUM(J117:AL117)</f>
        <v>0</v>
      </c>
      <c r="AN117" s="236"/>
      <c r="AO117" s="236"/>
      <c r="AP117" s="236"/>
      <c r="AQ117" s="236"/>
      <c r="AR117" s="236"/>
      <c r="AS117" s="237"/>
      <c r="AT117" s="238"/>
      <c r="AU117" s="236"/>
      <c r="AV117" s="236"/>
      <c r="AW117" s="236"/>
      <c r="AX117" s="236"/>
      <c r="AY117" s="236"/>
      <c r="AZ117" s="236"/>
      <c r="BA117" s="236"/>
      <c r="BB117" s="236"/>
      <c r="BC117" s="236"/>
      <c r="BD117" s="236"/>
      <c r="BE117" s="237"/>
      <c r="BF117" s="238"/>
      <c r="BG117" s="236"/>
      <c r="BH117" s="236"/>
      <c r="BI117" s="236"/>
      <c r="BJ117" s="236"/>
      <c r="BK117" s="236"/>
      <c r="BL117" s="236"/>
      <c r="BM117" s="236"/>
      <c r="BN117" s="236"/>
      <c r="BO117" s="236"/>
      <c r="BP117" s="236"/>
      <c r="BQ117" s="237"/>
      <c r="BR117" s="238"/>
      <c r="BS117" s="236"/>
      <c r="BT117" s="236"/>
      <c r="BU117" s="236"/>
      <c r="BV117" s="236"/>
      <c r="BW117" s="236"/>
      <c r="BX117" s="236"/>
      <c r="BY117" s="236"/>
      <c r="BZ117" s="236"/>
      <c r="CA117" s="236"/>
      <c r="CB117" s="236"/>
      <c r="CC117" s="237">
        <f t="shared" si="67"/>
        <v>0</v>
      </c>
      <c r="CE117" s="115"/>
    </row>
    <row r="118" spans="1:83">
      <c r="A118" s="141"/>
      <c r="B118" s="57" t="s">
        <v>214</v>
      </c>
      <c r="C118" s="100" t="s">
        <v>215</v>
      </c>
      <c r="D118" s="72" t="s">
        <v>128</v>
      </c>
      <c r="E118" s="72">
        <v>1</v>
      </c>
      <c r="F118" s="303"/>
      <c r="G118" s="122">
        <f t="shared" si="71"/>
        <v>0</v>
      </c>
      <c r="H118" s="120"/>
      <c r="I118" s="13"/>
      <c r="J118" s="235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7">
        <f t="shared" si="72"/>
        <v>0</v>
      </c>
      <c r="V118" s="238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7">
        <f t="shared" si="73"/>
        <v>0</v>
      </c>
      <c r="AH118" s="238"/>
      <c r="AI118" s="236"/>
      <c r="AJ118" s="236"/>
      <c r="AK118" s="236"/>
      <c r="AL118" s="236"/>
      <c r="AM118" s="236">
        <f t="shared" si="74"/>
        <v>0</v>
      </c>
      <c r="AN118" s="236"/>
      <c r="AO118" s="236"/>
      <c r="AP118" s="236"/>
      <c r="AQ118" s="236"/>
      <c r="AR118" s="236"/>
      <c r="AS118" s="237"/>
      <c r="AT118" s="238"/>
      <c r="AU118" s="236"/>
      <c r="AV118" s="236"/>
      <c r="AW118" s="236"/>
      <c r="AX118" s="236"/>
      <c r="AY118" s="236"/>
      <c r="AZ118" s="236"/>
      <c r="BA118" s="236"/>
      <c r="BB118" s="236"/>
      <c r="BC118" s="236"/>
      <c r="BD118" s="236"/>
      <c r="BE118" s="237"/>
      <c r="BF118" s="238"/>
      <c r="BG118" s="236"/>
      <c r="BH118" s="236"/>
      <c r="BI118" s="236"/>
      <c r="BJ118" s="236"/>
      <c r="BK118" s="236"/>
      <c r="BL118" s="236"/>
      <c r="BM118" s="236"/>
      <c r="BN118" s="236"/>
      <c r="BO118" s="236"/>
      <c r="BP118" s="236"/>
      <c r="BQ118" s="237"/>
      <c r="BR118" s="238"/>
      <c r="BS118" s="236"/>
      <c r="BT118" s="236"/>
      <c r="BU118" s="236"/>
      <c r="BV118" s="236"/>
      <c r="BW118" s="236"/>
      <c r="BX118" s="236"/>
      <c r="BY118" s="236"/>
      <c r="BZ118" s="236"/>
      <c r="CA118" s="236"/>
      <c r="CB118" s="236"/>
      <c r="CC118" s="237">
        <f t="shared" si="67"/>
        <v>0</v>
      </c>
      <c r="CE118" s="115"/>
    </row>
    <row r="119" spans="1:83">
      <c r="A119" s="141"/>
      <c r="B119" s="57" t="s">
        <v>216</v>
      </c>
      <c r="C119" s="100" t="s">
        <v>217</v>
      </c>
      <c r="D119" s="72" t="s">
        <v>128</v>
      </c>
      <c r="E119" s="72">
        <v>1</v>
      </c>
      <c r="F119" s="303"/>
      <c r="G119" s="122">
        <f t="shared" si="71"/>
        <v>0</v>
      </c>
      <c r="H119" s="120"/>
      <c r="I119" s="13"/>
      <c r="J119" s="235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7">
        <f t="shared" si="72"/>
        <v>0</v>
      </c>
      <c r="V119" s="238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7">
        <f t="shared" si="73"/>
        <v>0</v>
      </c>
      <c r="AH119" s="238"/>
      <c r="AI119" s="236"/>
      <c r="AJ119" s="236"/>
      <c r="AK119" s="236"/>
      <c r="AL119" s="236"/>
      <c r="AM119" s="236">
        <f t="shared" si="74"/>
        <v>0</v>
      </c>
      <c r="AN119" s="236"/>
      <c r="AO119" s="236"/>
      <c r="AP119" s="236"/>
      <c r="AQ119" s="236"/>
      <c r="AR119" s="236"/>
      <c r="AS119" s="237"/>
      <c r="AT119" s="238"/>
      <c r="AU119" s="236"/>
      <c r="AV119" s="236"/>
      <c r="AW119" s="236"/>
      <c r="AX119" s="236"/>
      <c r="AY119" s="236"/>
      <c r="AZ119" s="236"/>
      <c r="BA119" s="236"/>
      <c r="BB119" s="236"/>
      <c r="BC119" s="236"/>
      <c r="BD119" s="236"/>
      <c r="BE119" s="237"/>
      <c r="BF119" s="238"/>
      <c r="BG119" s="236"/>
      <c r="BH119" s="236"/>
      <c r="BI119" s="236"/>
      <c r="BJ119" s="236"/>
      <c r="BK119" s="236"/>
      <c r="BL119" s="236"/>
      <c r="BM119" s="236"/>
      <c r="BN119" s="236"/>
      <c r="BO119" s="236"/>
      <c r="BP119" s="236"/>
      <c r="BQ119" s="237"/>
      <c r="BR119" s="238"/>
      <c r="BS119" s="236"/>
      <c r="BT119" s="236"/>
      <c r="BU119" s="236"/>
      <c r="BV119" s="236"/>
      <c r="BW119" s="236"/>
      <c r="BX119" s="236"/>
      <c r="BY119" s="236"/>
      <c r="BZ119" s="236"/>
      <c r="CA119" s="236"/>
      <c r="CB119" s="236"/>
      <c r="CC119" s="237">
        <f t="shared" si="67"/>
        <v>0</v>
      </c>
      <c r="CE119" s="115"/>
    </row>
    <row r="120" spans="1:83">
      <c r="A120" s="141"/>
      <c r="B120" s="57" t="s">
        <v>218</v>
      </c>
      <c r="C120" s="100" t="s">
        <v>219</v>
      </c>
      <c r="D120" s="72" t="s">
        <v>128</v>
      </c>
      <c r="E120" s="72">
        <v>1</v>
      </c>
      <c r="F120" s="303"/>
      <c r="G120" s="122">
        <f t="shared" si="71"/>
        <v>0</v>
      </c>
      <c r="H120" s="120"/>
      <c r="I120" s="13"/>
      <c r="J120" s="235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7">
        <f t="shared" si="72"/>
        <v>0</v>
      </c>
      <c r="V120" s="238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7">
        <f t="shared" si="73"/>
        <v>0</v>
      </c>
      <c r="AH120" s="238"/>
      <c r="AI120" s="236"/>
      <c r="AJ120" s="236"/>
      <c r="AK120" s="236"/>
      <c r="AL120" s="236"/>
      <c r="AM120" s="236">
        <f t="shared" si="74"/>
        <v>0</v>
      </c>
      <c r="AN120" s="236"/>
      <c r="AO120" s="236"/>
      <c r="AP120" s="236"/>
      <c r="AQ120" s="236"/>
      <c r="AR120" s="236"/>
      <c r="AS120" s="237"/>
      <c r="AT120" s="238"/>
      <c r="AU120" s="236"/>
      <c r="AV120" s="236"/>
      <c r="AW120" s="236"/>
      <c r="AX120" s="236"/>
      <c r="AY120" s="236"/>
      <c r="AZ120" s="236"/>
      <c r="BA120" s="236"/>
      <c r="BB120" s="236"/>
      <c r="BC120" s="236"/>
      <c r="BD120" s="236"/>
      <c r="BE120" s="237"/>
      <c r="BF120" s="238"/>
      <c r="BG120" s="236"/>
      <c r="BH120" s="236"/>
      <c r="BI120" s="236"/>
      <c r="BJ120" s="236"/>
      <c r="BK120" s="236"/>
      <c r="BL120" s="236"/>
      <c r="BM120" s="236"/>
      <c r="BN120" s="236"/>
      <c r="BO120" s="236"/>
      <c r="BP120" s="236"/>
      <c r="BQ120" s="237"/>
      <c r="BR120" s="238"/>
      <c r="BS120" s="236"/>
      <c r="BT120" s="236"/>
      <c r="BU120" s="236"/>
      <c r="BV120" s="236"/>
      <c r="BW120" s="236"/>
      <c r="BX120" s="236"/>
      <c r="BY120" s="236"/>
      <c r="BZ120" s="236"/>
      <c r="CA120" s="236"/>
      <c r="CB120" s="236"/>
      <c r="CC120" s="237">
        <f t="shared" si="67"/>
        <v>0</v>
      </c>
      <c r="CE120" s="115"/>
    </row>
    <row r="121" spans="1:83" ht="27" customHeight="1">
      <c r="A121" s="141"/>
      <c r="B121" s="57" t="s">
        <v>220</v>
      </c>
      <c r="C121" s="100" t="s">
        <v>221</v>
      </c>
      <c r="D121" s="72" t="s">
        <v>128</v>
      </c>
      <c r="E121" s="72">
        <v>1</v>
      </c>
      <c r="F121" s="303"/>
      <c r="G121" s="122">
        <f t="shared" si="71"/>
        <v>0</v>
      </c>
      <c r="H121" s="120"/>
      <c r="I121" s="13"/>
      <c r="J121" s="235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7">
        <f t="shared" si="72"/>
        <v>0</v>
      </c>
      <c r="V121" s="238"/>
      <c r="W121" s="236"/>
      <c r="X121" s="236"/>
      <c r="Y121" s="236"/>
      <c r="Z121" s="236"/>
      <c r="AA121" s="236"/>
      <c r="AB121" s="236"/>
      <c r="AC121" s="236"/>
      <c r="AD121" s="236"/>
      <c r="AE121" s="236"/>
      <c r="AF121" s="236"/>
      <c r="AG121" s="237">
        <f t="shared" si="73"/>
        <v>0</v>
      </c>
      <c r="AH121" s="238"/>
      <c r="AI121" s="236"/>
      <c r="AJ121" s="236"/>
      <c r="AK121" s="236"/>
      <c r="AL121" s="236"/>
      <c r="AM121" s="236">
        <f t="shared" si="74"/>
        <v>0</v>
      </c>
      <c r="AN121" s="236"/>
      <c r="AO121" s="236"/>
      <c r="AP121" s="236"/>
      <c r="AQ121" s="236"/>
      <c r="AR121" s="236"/>
      <c r="AS121" s="237"/>
      <c r="AT121" s="238"/>
      <c r="AU121" s="236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7"/>
      <c r="BF121" s="238"/>
      <c r="BG121" s="236"/>
      <c r="BH121" s="236"/>
      <c r="BI121" s="236"/>
      <c r="BJ121" s="236"/>
      <c r="BK121" s="236"/>
      <c r="BL121" s="236"/>
      <c r="BM121" s="236"/>
      <c r="BN121" s="236"/>
      <c r="BO121" s="236"/>
      <c r="BP121" s="236"/>
      <c r="BQ121" s="237"/>
      <c r="BR121" s="238"/>
      <c r="BS121" s="236"/>
      <c r="BT121" s="236"/>
      <c r="BU121" s="236"/>
      <c r="BV121" s="236"/>
      <c r="BW121" s="236"/>
      <c r="BX121" s="236"/>
      <c r="BY121" s="236"/>
      <c r="BZ121" s="236"/>
      <c r="CA121" s="236"/>
      <c r="CB121" s="236"/>
      <c r="CC121" s="237">
        <f t="shared" si="67"/>
        <v>0</v>
      </c>
      <c r="CE121" s="115"/>
    </row>
    <row r="122" spans="1:83">
      <c r="A122" s="141"/>
      <c r="B122" s="57" t="s">
        <v>222</v>
      </c>
      <c r="C122" s="100" t="s">
        <v>223</v>
      </c>
      <c r="D122" s="72"/>
      <c r="E122" s="72"/>
      <c r="F122" s="294"/>
      <c r="G122" s="122"/>
      <c r="H122" s="120"/>
      <c r="I122" s="13"/>
      <c r="J122" s="235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7"/>
      <c r="V122" s="238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7"/>
      <c r="AH122" s="238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7"/>
      <c r="AT122" s="238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7"/>
      <c r="BF122" s="238"/>
      <c r="BG122" s="236"/>
      <c r="BH122" s="236"/>
      <c r="BI122" s="236"/>
      <c r="BJ122" s="236"/>
      <c r="BK122" s="236"/>
      <c r="BL122" s="236"/>
      <c r="BM122" s="236"/>
      <c r="BN122" s="236"/>
      <c r="BO122" s="236"/>
      <c r="BP122" s="236"/>
      <c r="BQ122" s="237"/>
      <c r="BR122" s="238"/>
      <c r="BS122" s="236"/>
      <c r="BT122" s="236"/>
      <c r="BU122" s="236"/>
      <c r="BV122" s="236"/>
      <c r="BW122" s="236"/>
      <c r="BX122" s="236"/>
      <c r="BY122" s="236"/>
      <c r="BZ122" s="236"/>
      <c r="CA122" s="236"/>
      <c r="CB122" s="236"/>
      <c r="CC122" s="237"/>
      <c r="CE122" s="115"/>
    </row>
    <row r="123" spans="1:83">
      <c r="A123" s="141"/>
      <c r="B123" s="57" t="s">
        <v>224</v>
      </c>
      <c r="C123" s="100" t="s">
        <v>225</v>
      </c>
      <c r="D123" s="72" t="s">
        <v>128</v>
      </c>
      <c r="E123" s="72">
        <v>1</v>
      </c>
      <c r="F123" s="303"/>
      <c r="G123" s="122">
        <f t="shared" si="71"/>
        <v>0</v>
      </c>
      <c r="H123" s="120"/>
      <c r="I123" s="13"/>
      <c r="J123" s="235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7">
        <f t="shared" si="72"/>
        <v>0</v>
      </c>
      <c r="V123" s="238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7">
        <f t="shared" si="73"/>
        <v>0</v>
      </c>
      <c r="AH123" s="238"/>
      <c r="AI123" s="236"/>
      <c r="AJ123" s="236"/>
      <c r="AK123" s="236"/>
      <c r="AL123" s="236"/>
      <c r="AM123" s="236">
        <f t="shared" si="74"/>
        <v>0</v>
      </c>
      <c r="AN123" s="236"/>
      <c r="AO123" s="236"/>
      <c r="AP123" s="236"/>
      <c r="AQ123" s="236"/>
      <c r="AR123" s="236"/>
      <c r="AS123" s="237"/>
      <c r="AT123" s="238"/>
      <c r="AU123" s="236"/>
      <c r="AV123" s="236"/>
      <c r="AW123" s="236"/>
      <c r="AX123" s="236"/>
      <c r="AY123" s="236"/>
      <c r="AZ123" s="236"/>
      <c r="BA123" s="236"/>
      <c r="BB123" s="236"/>
      <c r="BC123" s="236"/>
      <c r="BD123" s="236"/>
      <c r="BE123" s="237"/>
      <c r="BF123" s="238"/>
      <c r="BG123" s="236"/>
      <c r="BH123" s="236"/>
      <c r="BI123" s="236"/>
      <c r="BJ123" s="236"/>
      <c r="BK123" s="236"/>
      <c r="BL123" s="236"/>
      <c r="BM123" s="236"/>
      <c r="BN123" s="236"/>
      <c r="BO123" s="236"/>
      <c r="BP123" s="236"/>
      <c r="BQ123" s="237"/>
      <c r="BR123" s="238"/>
      <c r="BS123" s="236"/>
      <c r="BT123" s="236"/>
      <c r="BU123" s="236"/>
      <c r="BV123" s="236"/>
      <c r="BW123" s="236"/>
      <c r="BX123" s="236"/>
      <c r="BY123" s="236"/>
      <c r="BZ123" s="236"/>
      <c r="CA123" s="236"/>
      <c r="CB123" s="236"/>
      <c r="CC123" s="237">
        <f t="shared" si="67"/>
        <v>0</v>
      </c>
      <c r="CE123" s="115"/>
    </row>
    <row r="124" spans="1:83">
      <c r="A124" s="141"/>
      <c r="B124" s="57" t="s">
        <v>226</v>
      </c>
      <c r="C124" s="100" t="s">
        <v>227</v>
      </c>
      <c r="D124" s="72" t="s">
        <v>128</v>
      </c>
      <c r="E124" s="72">
        <v>1</v>
      </c>
      <c r="F124" s="303"/>
      <c r="G124" s="122">
        <f t="shared" si="71"/>
        <v>0</v>
      </c>
      <c r="H124" s="120"/>
      <c r="I124" s="13"/>
      <c r="J124" s="235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7">
        <f t="shared" si="72"/>
        <v>0</v>
      </c>
      <c r="V124" s="238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7">
        <f t="shared" si="73"/>
        <v>0</v>
      </c>
      <c r="AH124" s="238"/>
      <c r="AI124" s="236"/>
      <c r="AJ124" s="236"/>
      <c r="AK124" s="236"/>
      <c r="AL124" s="236"/>
      <c r="AM124" s="236">
        <f t="shared" si="74"/>
        <v>0</v>
      </c>
      <c r="AN124" s="236"/>
      <c r="AO124" s="236"/>
      <c r="AP124" s="236"/>
      <c r="AQ124" s="236"/>
      <c r="AR124" s="236"/>
      <c r="AS124" s="237"/>
      <c r="AT124" s="238"/>
      <c r="AU124" s="236"/>
      <c r="AV124" s="236"/>
      <c r="AW124" s="236"/>
      <c r="AX124" s="236"/>
      <c r="AY124" s="236"/>
      <c r="AZ124" s="236"/>
      <c r="BA124" s="236"/>
      <c r="BB124" s="236"/>
      <c r="BC124" s="236"/>
      <c r="BD124" s="236"/>
      <c r="BE124" s="237"/>
      <c r="BF124" s="238"/>
      <c r="BG124" s="236"/>
      <c r="BH124" s="236"/>
      <c r="BI124" s="236"/>
      <c r="BJ124" s="236"/>
      <c r="BK124" s="236"/>
      <c r="BL124" s="236"/>
      <c r="BM124" s="236"/>
      <c r="BN124" s="236"/>
      <c r="BO124" s="236"/>
      <c r="BP124" s="236"/>
      <c r="BQ124" s="237"/>
      <c r="BR124" s="238"/>
      <c r="BS124" s="236"/>
      <c r="BT124" s="236"/>
      <c r="BU124" s="236"/>
      <c r="BV124" s="236"/>
      <c r="BW124" s="236"/>
      <c r="BX124" s="236"/>
      <c r="BY124" s="236"/>
      <c r="BZ124" s="236"/>
      <c r="CA124" s="236"/>
      <c r="CB124" s="236"/>
      <c r="CC124" s="237">
        <f t="shared" si="67"/>
        <v>0</v>
      </c>
      <c r="CE124" s="115"/>
    </row>
    <row r="125" spans="1:83">
      <c r="A125" s="251"/>
      <c r="B125" s="194" t="s">
        <v>228</v>
      </c>
      <c r="C125" s="195" t="s">
        <v>229</v>
      </c>
      <c r="D125" s="196" t="s">
        <v>128</v>
      </c>
      <c r="E125" s="293">
        <v>0</v>
      </c>
      <c r="F125" s="294"/>
      <c r="G125" s="295">
        <f>E125*F125</f>
        <v>0</v>
      </c>
      <c r="H125" s="254"/>
      <c r="I125" s="255"/>
      <c r="J125" s="256"/>
      <c r="K125" s="257"/>
      <c r="L125" s="257"/>
      <c r="M125" s="257"/>
      <c r="N125" s="257"/>
      <c r="O125" s="257"/>
      <c r="P125" s="257"/>
      <c r="Q125" s="257"/>
      <c r="R125" s="257"/>
      <c r="S125" s="257"/>
      <c r="T125" s="257"/>
      <c r="U125" s="258"/>
      <c r="V125" s="259"/>
      <c r="W125" s="257"/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58"/>
      <c r="AH125" s="259"/>
      <c r="AI125" s="257"/>
      <c r="AJ125" s="257"/>
      <c r="AK125" s="257"/>
      <c r="AL125" s="257"/>
      <c r="AM125" s="257"/>
      <c r="AN125" s="257"/>
      <c r="AO125" s="257"/>
      <c r="AP125" s="257"/>
      <c r="AQ125" s="257"/>
      <c r="AR125" s="257"/>
      <c r="AS125" s="258"/>
      <c r="AT125" s="259"/>
      <c r="AU125" s="257"/>
      <c r="AV125" s="257"/>
      <c r="AW125" s="257"/>
      <c r="AX125" s="257"/>
      <c r="AY125" s="257"/>
      <c r="AZ125" s="257"/>
      <c r="BA125" s="257"/>
      <c r="BB125" s="257"/>
      <c r="BC125" s="257"/>
      <c r="BD125" s="257"/>
      <c r="BE125" s="258"/>
      <c r="BF125" s="259"/>
      <c r="BG125" s="257"/>
      <c r="BH125" s="257"/>
      <c r="BI125" s="257"/>
      <c r="BJ125" s="257"/>
      <c r="BK125" s="257"/>
      <c r="BL125" s="257"/>
      <c r="BM125" s="257"/>
      <c r="BN125" s="257"/>
      <c r="BO125" s="257"/>
      <c r="BP125" s="257"/>
      <c r="BQ125" s="258"/>
      <c r="BR125" s="259"/>
      <c r="BS125" s="257"/>
      <c r="BT125" s="257"/>
      <c r="BU125" s="257"/>
      <c r="BV125" s="257"/>
      <c r="BW125" s="257"/>
      <c r="BX125" s="257"/>
      <c r="BY125" s="257"/>
      <c r="BZ125" s="257"/>
      <c r="CA125" s="257"/>
      <c r="CB125" s="257"/>
      <c r="CC125" s="237"/>
      <c r="CE125" s="115"/>
    </row>
    <row r="126" spans="1:83" ht="30">
      <c r="A126" s="141"/>
      <c r="B126" s="57" t="s">
        <v>230</v>
      </c>
      <c r="C126" s="100" t="s">
        <v>231</v>
      </c>
      <c r="D126" s="72" t="s">
        <v>232</v>
      </c>
      <c r="E126" s="72">
        <v>4</v>
      </c>
      <c r="F126" s="306"/>
      <c r="G126" s="122">
        <f t="shared" ref="G126:G140" si="75">+E126*F126</f>
        <v>0</v>
      </c>
      <c r="H126" s="120"/>
      <c r="I126" s="13"/>
      <c r="J126" s="235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7">
        <f t="shared" ref="U126:U139" si="76">G126/2.5</f>
        <v>0</v>
      </c>
      <c r="V126" s="238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7">
        <f t="shared" ref="AG126:AG139" si="77">G126/2.5</f>
        <v>0</v>
      </c>
      <c r="AH126" s="238"/>
      <c r="AI126" s="236"/>
      <c r="AJ126" s="236"/>
      <c r="AK126" s="236"/>
      <c r="AL126" s="236"/>
      <c r="AM126" s="236">
        <f>G126-SUM(H126:AL126)</f>
        <v>0</v>
      </c>
      <c r="AN126" s="236"/>
      <c r="AO126" s="236"/>
      <c r="AP126" s="236"/>
      <c r="AQ126" s="236"/>
      <c r="AR126" s="236"/>
      <c r="AS126" s="237"/>
      <c r="AT126" s="238"/>
      <c r="AU126" s="236"/>
      <c r="AV126" s="236"/>
      <c r="AW126" s="236"/>
      <c r="AX126" s="236"/>
      <c r="AY126" s="236"/>
      <c r="AZ126" s="236"/>
      <c r="BA126" s="236"/>
      <c r="BB126" s="236"/>
      <c r="BC126" s="236"/>
      <c r="BD126" s="236"/>
      <c r="BE126" s="237"/>
      <c r="BF126" s="238"/>
      <c r="BG126" s="236"/>
      <c r="BH126" s="236"/>
      <c r="BI126" s="236"/>
      <c r="BJ126" s="236"/>
      <c r="BK126" s="236"/>
      <c r="BL126" s="236"/>
      <c r="BM126" s="236"/>
      <c r="BN126" s="236"/>
      <c r="BO126" s="236"/>
      <c r="BP126" s="236"/>
      <c r="BQ126" s="237"/>
      <c r="BR126" s="238"/>
      <c r="BS126" s="236"/>
      <c r="BT126" s="236"/>
      <c r="BU126" s="236"/>
      <c r="BV126" s="236"/>
      <c r="BW126" s="236"/>
      <c r="BX126" s="236"/>
      <c r="BY126" s="236"/>
      <c r="BZ126" s="236"/>
      <c r="CA126" s="236"/>
      <c r="CB126" s="236"/>
      <c r="CC126" s="237">
        <f t="shared" si="67"/>
        <v>0</v>
      </c>
      <c r="CE126" s="115"/>
    </row>
    <row r="127" spans="1:83" ht="30">
      <c r="A127" s="141"/>
      <c r="B127" s="57" t="s">
        <v>233</v>
      </c>
      <c r="C127" s="66" t="s">
        <v>234</v>
      </c>
      <c r="D127" s="74" t="s">
        <v>128</v>
      </c>
      <c r="E127" s="74">
        <v>1</v>
      </c>
      <c r="F127" s="303"/>
      <c r="G127" s="152">
        <f t="shared" si="75"/>
        <v>0</v>
      </c>
      <c r="H127" s="120"/>
      <c r="I127" s="13"/>
      <c r="J127" s="235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7">
        <f t="shared" si="76"/>
        <v>0</v>
      </c>
      <c r="V127" s="238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7">
        <f t="shared" si="77"/>
        <v>0</v>
      </c>
      <c r="AH127" s="238"/>
      <c r="AI127" s="236"/>
      <c r="AJ127" s="236"/>
      <c r="AK127" s="236"/>
      <c r="AL127" s="236"/>
      <c r="AM127" s="236">
        <f t="shared" ref="AM127:AM139" si="78">G127-SUM(J127:AL127)</f>
        <v>0</v>
      </c>
      <c r="AN127" s="236"/>
      <c r="AO127" s="236"/>
      <c r="AP127" s="236"/>
      <c r="AQ127" s="236"/>
      <c r="AR127" s="236"/>
      <c r="AS127" s="237"/>
      <c r="AT127" s="238"/>
      <c r="AU127" s="236"/>
      <c r="AV127" s="236"/>
      <c r="AW127" s="236"/>
      <c r="AX127" s="236"/>
      <c r="AY127" s="236"/>
      <c r="AZ127" s="236"/>
      <c r="BA127" s="236"/>
      <c r="BB127" s="236"/>
      <c r="BC127" s="236"/>
      <c r="BD127" s="236"/>
      <c r="BE127" s="237"/>
      <c r="BF127" s="238"/>
      <c r="BG127" s="236"/>
      <c r="BH127" s="236"/>
      <c r="BI127" s="236"/>
      <c r="BJ127" s="236"/>
      <c r="BK127" s="236"/>
      <c r="BL127" s="236"/>
      <c r="BM127" s="236"/>
      <c r="BN127" s="236"/>
      <c r="BO127" s="236"/>
      <c r="BP127" s="236"/>
      <c r="BQ127" s="237"/>
      <c r="BR127" s="238"/>
      <c r="BS127" s="236"/>
      <c r="BT127" s="236"/>
      <c r="BU127" s="236"/>
      <c r="BV127" s="236"/>
      <c r="BW127" s="236"/>
      <c r="BX127" s="236"/>
      <c r="BY127" s="236"/>
      <c r="BZ127" s="236"/>
      <c r="CA127" s="236"/>
      <c r="CB127" s="236"/>
      <c r="CC127" s="237">
        <f t="shared" si="67"/>
        <v>0</v>
      </c>
      <c r="CE127" s="115"/>
    </row>
    <row r="128" spans="1:83">
      <c r="A128" s="141"/>
      <c r="B128" s="57" t="s">
        <v>235</v>
      </c>
      <c r="C128" s="66" t="s">
        <v>236</v>
      </c>
      <c r="D128" s="74" t="s">
        <v>128</v>
      </c>
      <c r="E128" s="74">
        <v>1</v>
      </c>
      <c r="F128" s="303"/>
      <c r="G128" s="152">
        <f t="shared" si="75"/>
        <v>0</v>
      </c>
      <c r="H128" s="120"/>
      <c r="I128" s="13"/>
      <c r="J128" s="235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7">
        <f t="shared" si="76"/>
        <v>0</v>
      </c>
      <c r="V128" s="238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7">
        <f t="shared" si="77"/>
        <v>0</v>
      </c>
      <c r="AH128" s="238"/>
      <c r="AI128" s="236"/>
      <c r="AJ128" s="236"/>
      <c r="AK128" s="236"/>
      <c r="AL128" s="236"/>
      <c r="AM128" s="236">
        <f t="shared" si="78"/>
        <v>0</v>
      </c>
      <c r="AN128" s="236"/>
      <c r="AO128" s="236"/>
      <c r="AP128" s="236"/>
      <c r="AQ128" s="236"/>
      <c r="AR128" s="236"/>
      <c r="AS128" s="237"/>
      <c r="AT128" s="238"/>
      <c r="AU128" s="236"/>
      <c r="AV128" s="236"/>
      <c r="AW128" s="236"/>
      <c r="AX128" s="236"/>
      <c r="AY128" s="236"/>
      <c r="AZ128" s="236"/>
      <c r="BA128" s="236"/>
      <c r="BB128" s="236"/>
      <c r="BC128" s="236"/>
      <c r="BD128" s="236"/>
      <c r="BE128" s="237"/>
      <c r="BF128" s="238"/>
      <c r="BG128" s="236"/>
      <c r="BH128" s="236"/>
      <c r="BI128" s="236"/>
      <c r="BJ128" s="236"/>
      <c r="BK128" s="236"/>
      <c r="BL128" s="236"/>
      <c r="BM128" s="236"/>
      <c r="BN128" s="236"/>
      <c r="BO128" s="236"/>
      <c r="BP128" s="236"/>
      <c r="BQ128" s="237"/>
      <c r="BR128" s="238"/>
      <c r="BS128" s="236"/>
      <c r="BT128" s="236"/>
      <c r="BU128" s="236"/>
      <c r="BV128" s="236"/>
      <c r="BW128" s="236"/>
      <c r="BX128" s="236"/>
      <c r="BY128" s="236"/>
      <c r="BZ128" s="236"/>
      <c r="CA128" s="236"/>
      <c r="CB128" s="236"/>
      <c r="CC128" s="237">
        <f t="shared" si="67"/>
        <v>0</v>
      </c>
      <c r="CE128" s="115"/>
    </row>
    <row r="129" spans="1:83">
      <c r="A129" s="141"/>
      <c r="B129" s="57" t="s">
        <v>237</v>
      </c>
      <c r="C129" s="66" t="s">
        <v>238</v>
      </c>
      <c r="D129" s="74" t="s">
        <v>128</v>
      </c>
      <c r="E129" s="74">
        <v>1</v>
      </c>
      <c r="F129" s="303"/>
      <c r="G129" s="152">
        <f t="shared" si="75"/>
        <v>0</v>
      </c>
      <c r="H129" s="120"/>
      <c r="I129" s="13"/>
      <c r="J129" s="235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7">
        <f t="shared" si="76"/>
        <v>0</v>
      </c>
      <c r="V129" s="238"/>
      <c r="W129" s="236"/>
      <c r="X129" s="236"/>
      <c r="Y129" s="236"/>
      <c r="Z129" s="236"/>
      <c r="AA129" s="236"/>
      <c r="AB129" s="236"/>
      <c r="AC129" s="236"/>
      <c r="AD129" s="236"/>
      <c r="AE129" s="236"/>
      <c r="AF129" s="236"/>
      <c r="AG129" s="237">
        <f t="shared" si="77"/>
        <v>0</v>
      </c>
      <c r="AH129" s="238"/>
      <c r="AI129" s="236"/>
      <c r="AJ129" s="236"/>
      <c r="AK129" s="236"/>
      <c r="AL129" s="236"/>
      <c r="AM129" s="236">
        <f t="shared" si="78"/>
        <v>0</v>
      </c>
      <c r="AN129" s="236"/>
      <c r="AO129" s="236"/>
      <c r="AP129" s="236"/>
      <c r="AQ129" s="236"/>
      <c r="AR129" s="236"/>
      <c r="AS129" s="237"/>
      <c r="AT129" s="238"/>
      <c r="AU129" s="236"/>
      <c r="AV129" s="236"/>
      <c r="AW129" s="236"/>
      <c r="AX129" s="236"/>
      <c r="AY129" s="236"/>
      <c r="AZ129" s="236"/>
      <c r="BA129" s="236"/>
      <c r="BB129" s="236"/>
      <c r="BC129" s="236"/>
      <c r="BD129" s="236"/>
      <c r="BE129" s="237"/>
      <c r="BF129" s="238"/>
      <c r="BG129" s="236"/>
      <c r="BH129" s="236"/>
      <c r="BI129" s="236"/>
      <c r="BJ129" s="236"/>
      <c r="BK129" s="236"/>
      <c r="BL129" s="236"/>
      <c r="BM129" s="236"/>
      <c r="BN129" s="236"/>
      <c r="BO129" s="236"/>
      <c r="BP129" s="236"/>
      <c r="BQ129" s="237"/>
      <c r="BR129" s="238"/>
      <c r="BS129" s="236"/>
      <c r="BT129" s="236"/>
      <c r="BU129" s="236"/>
      <c r="BV129" s="236"/>
      <c r="BW129" s="236"/>
      <c r="BX129" s="236"/>
      <c r="BY129" s="236"/>
      <c r="BZ129" s="236"/>
      <c r="CA129" s="236"/>
      <c r="CB129" s="236"/>
      <c r="CC129" s="237">
        <f t="shared" si="67"/>
        <v>0</v>
      </c>
      <c r="CE129" s="115"/>
    </row>
    <row r="130" spans="1:83">
      <c r="A130" s="141"/>
      <c r="B130" s="57" t="s">
        <v>239</v>
      </c>
      <c r="C130" s="66" t="s">
        <v>240</v>
      </c>
      <c r="D130" s="74" t="s">
        <v>128</v>
      </c>
      <c r="E130" s="74">
        <v>1</v>
      </c>
      <c r="F130" s="303"/>
      <c r="G130" s="152">
        <f t="shared" si="75"/>
        <v>0</v>
      </c>
      <c r="H130" s="120"/>
      <c r="I130" s="13"/>
      <c r="J130" s="235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7">
        <f t="shared" si="76"/>
        <v>0</v>
      </c>
      <c r="V130" s="238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7">
        <f t="shared" si="77"/>
        <v>0</v>
      </c>
      <c r="AH130" s="238"/>
      <c r="AI130" s="236"/>
      <c r="AJ130" s="236"/>
      <c r="AK130" s="236"/>
      <c r="AL130" s="236"/>
      <c r="AM130" s="236">
        <f t="shared" si="78"/>
        <v>0</v>
      </c>
      <c r="AN130" s="236"/>
      <c r="AO130" s="236"/>
      <c r="AP130" s="236"/>
      <c r="AQ130" s="236"/>
      <c r="AR130" s="236"/>
      <c r="AS130" s="237"/>
      <c r="AT130" s="238"/>
      <c r="AU130" s="236"/>
      <c r="AV130" s="236"/>
      <c r="AW130" s="236"/>
      <c r="AX130" s="236"/>
      <c r="AY130" s="236"/>
      <c r="AZ130" s="236"/>
      <c r="BA130" s="236"/>
      <c r="BB130" s="236"/>
      <c r="BC130" s="236"/>
      <c r="BD130" s="236"/>
      <c r="BE130" s="237"/>
      <c r="BF130" s="238"/>
      <c r="BG130" s="236"/>
      <c r="BH130" s="236"/>
      <c r="BI130" s="236"/>
      <c r="BJ130" s="236"/>
      <c r="BK130" s="236"/>
      <c r="BL130" s="236"/>
      <c r="BM130" s="236"/>
      <c r="BN130" s="236"/>
      <c r="BO130" s="236"/>
      <c r="BP130" s="236"/>
      <c r="BQ130" s="237"/>
      <c r="BR130" s="238"/>
      <c r="BS130" s="236"/>
      <c r="BT130" s="236"/>
      <c r="BU130" s="236"/>
      <c r="BV130" s="236"/>
      <c r="BW130" s="236"/>
      <c r="BX130" s="236"/>
      <c r="BY130" s="236"/>
      <c r="BZ130" s="236"/>
      <c r="CA130" s="236"/>
      <c r="CB130" s="236"/>
      <c r="CC130" s="237">
        <f t="shared" si="67"/>
        <v>0</v>
      </c>
      <c r="CE130" s="115"/>
    </row>
    <row r="131" spans="1:83">
      <c r="A131" s="141"/>
      <c r="B131" s="57" t="s">
        <v>241</v>
      </c>
      <c r="C131" s="66" t="s">
        <v>242</v>
      </c>
      <c r="D131" s="74" t="s">
        <v>128</v>
      </c>
      <c r="E131" s="74">
        <v>1</v>
      </c>
      <c r="F131" s="303"/>
      <c r="G131" s="152">
        <f t="shared" si="75"/>
        <v>0</v>
      </c>
      <c r="H131" s="120"/>
      <c r="I131" s="13"/>
      <c r="J131" s="235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7">
        <f t="shared" si="76"/>
        <v>0</v>
      </c>
      <c r="V131" s="238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7">
        <f t="shared" si="77"/>
        <v>0</v>
      </c>
      <c r="AH131" s="238"/>
      <c r="AI131" s="236"/>
      <c r="AJ131" s="236"/>
      <c r="AK131" s="236"/>
      <c r="AL131" s="236"/>
      <c r="AM131" s="236">
        <f t="shared" si="78"/>
        <v>0</v>
      </c>
      <c r="AN131" s="236"/>
      <c r="AO131" s="236"/>
      <c r="AP131" s="236"/>
      <c r="AQ131" s="236"/>
      <c r="AR131" s="236"/>
      <c r="AS131" s="237"/>
      <c r="AT131" s="238"/>
      <c r="AU131" s="236"/>
      <c r="AV131" s="236"/>
      <c r="AW131" s="236"/>
      <c r="AX131" s="236"/>
      <c r="AY131" s="236"/>
      <c r="AZ131" s="236"/>
      <c r="BA131" s="236"/>
      <c r="BB131" s="236"/>
      <c r="BC131" s="236"/>
      <c r="BD131" s="236"/>
      <c r="BE131" s="237"/>
      <c r="BF131" s="238"/>
      <c r="BG131" s="236"/>
      <c r="BH131" s="236"/>
      <c r="BI131" s="236"/>
      <c r="BJ131" s="236"/>
      <c r="BK131" s="236"/>
      <c r="BL131" s="236"/>
      <c r="BM131" s="236"/>
      <c r="BN131" s="236"/>
      <c r="BO131" s="236"/>
      <c r="BP131" s="236"/>
      <c r="BQ131" s="237"/>
      <c r="BR131" s="238"/>
      <c r="BS131" s="236"/>
      <c r="BT131" s="236"/>
      <c r="BU131" s="236"/>
      <c r="BV131" s="236"/>
      <c r="BW131" s="236"/>
      <c r="BX131" s="236"/>
      <c r="BY131" s="236"/>
      <c r="BZ131" s="236"/>
      <c r="CA131" s="236"/>
      <c r="CB131" s="236"/>
      <c r="CC131" s="237">
        <f t="shared" si="67"/>
        <v>0</v>
      </c>
      <c r="CE131" s="115"/>
    </row>
    <row r="132" spans="1:83">
      <c r="A132" s="141"/>
      <c r="B132" s="61" t="s">
        <v>243</v>
      </c>
      <c r="C132" s="66" t="s">
        <v>244</v>
      </c>
      <c r="D132" s="74" t="s">
        <v>128</v>
      </c>
      <c r="E132" s="74">
        <v>1</v>
      </c>
      <c r="F132" s="303"/>
      <c r="G132" s="152">
        <f t="shared" si="75"/>
        <v>0</v>
      </c>
      <c r="H132" s="120"/>
      <c r="I132" s="13"/>
      <c r="J132" s="235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7">
        <f t="shared" si="76"/>
        <v>0</v>
      </c>
      <c r="V132" s="238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7">
        <f t="shared" si="77"/>
        <v>0</v>
      </c>
      <c r="AH132" s="235"/>
      <c r="AI132" s="236"/>
      <c r="AJ132" s="236"/>
      <c r="AK132" s="236"/>
      <c r="AL132" s="236"/>
      <c r="AM132" s="236">
        <f t="shared" si="78"/>
        <v>0</v>
      </c>
      <c r="AN132" s="236"/>
      <c r="AO132" s="236"/>
      <c r="AP132" s="236"/>
      <c r="AQ132" s="236"/>
      <c r="AR132" s="236"/>
      <c r="AS132" s="237"/>
      <c r="AT132" s="238"/>
      <c r="AU132" s="236"/>
      <c r="AV132" s="236"/>
      <c r="AW132" s="236"/>
      <c r="AX132" s="236"/>
      <c r="AY132" s="236"/>
      <c r="AZ132" s="236"/>
      <c r="BA132" s="236"/>
      <c r="BB132" s="236"/>
      <c r="BC132" s="236"/>
      <c r="BD132" s="236"/>
      <c r="BE132" s="237"/>
      <c r="BF132" s="238"/>
      <c r="BG132" s="236"/>
      <c r="BH132" s="236"/>
      <c r="BI132" s="236"/>
      <c r="BJ132" s="236"/>
      <c r="BK132" s="236"/>
      <c r="BL132" s="236"/>
      <c r="BM132" s="236"/>
      <c r="BN132" s="236"/>
      <c r="BO132" s="236"/>
      <c r="BP132" s="236"/>
      <c r="BQ132" s="237"/>
      <c r="BR132" s="238"/>
      <c r="BS132" s="236"/>
      <c r="BT132" s="236"/>
      <c r="BU132" s="236"/>
      <c r="BV132" s="236"/>
      <c r="BW132" s="236"/>
      <c r="BX132" s="236"/>
      <c r="BY132" s="236"/>
      <c r="BZ132" s="236"/>
      <c r="CA132" s="236"/>
      <c r="CB132" s="236"/>
      <c r="CC132" s="237">
        <f t="shared" si="67"/>
        <v>0</v>
      </c>
      <c r="CE132" s="115"/>
    </row>
    <row r="133" spans="1:83" ht="27" customHeight="1">
      <c r="A133" s="141"/>
      <c r="B133" s="61" t="s">
        <v>245</v>
      </c>
      <c r="C133" s="66" t="s">
        <v>405</v>
      </c>
      <c r="D133" s="74" t="s">
        <v>128</v>
      </c>
      <c r="E133" s="74">
        <v>1</v>
      </c>
      <c r="F133" s="303"/>
      <c r="G133" s="152">
        <f t="shared" si="75"/>
        <v>0</v>
      </c>
      <c r="H133" s="120"/>
      <c r="I133" s="13"/>
      <c r="J133" s="235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7">
        <f t="shared" si="76"/>
        <v>0</v>
      </c>
      <c r="V133" s="238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7">
        <f t="shared" si="77"/>
        <v>0</v>
      </c>
      <c r="AH133" s="235"/>
      <c r="AI133" s="236"/>
      <c r="AJ133" s="236"/>
      <c r="AK133" s="236"/>
      <c r="AL133" s="236"/>
      <c r="AM133" s="236">
        <f t="shared" si="78"/>
        <v>0</v>
      </c>
      <c r="AN133" s="236"/>
      <c r="AO133" s="236"/>
      <c r="AP133" s="236"/>
      <c r="AQ133" s="236"/>
      <c r="AR133" s="236"/>
      <c r="AS133" s="237"/>
      <c r="AT133" s="238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7"/>
      <c r="BF133" s="238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7"/>
      <c r="BR133" s="238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7">
        <f t="shared" si="67"/>
        <v>0</v>
      </c>
      <c r="CE133" s="115"/>
    </row>
    <row r="134" spans="1:83">
      <c r="A134" s="141"/>
      <c r="B134" s="61" t="s">
        <v>247</v>
      </c>
      <c r="C134" s="66" t="s">
        <v>248</v>
      </c>
      <c r="D134" s="74" t="s">
        <v>128</v>
      </c>
      <c r="E134" s="74">
        <v>1</v>
      </c>
      <c r="F134" s="303"/>
      <c r="G134" s="152">
        <f t="shared" si="75"/>
        <v>0</v>
      </c>
      <c r="H134" s="120"/>
      <c r="I134" s="13"/>
      <c r="J134" s="235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7">
        <f t="shared" si="76"/>
        <v>0</v>
      </c>
      <c r="V134" s="238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7">
        <f t="shared" si="77"/>
        <v>0</v>
      </c>
      <c r="AH134" s="235"/>
      <c r="AI134" s="236"/>
      <c r="AJ134" s="236"/>
      <c r="AK134" s="236"/>
      <c r="AL134" s="236"/>
      <c r="AM134" s="236">
        <f t="shared" si="78"/>
        <v>0</v>
      </c>
      <c r="AN134" s="236"/>
      <c r="AO134" s="236"/>
      <c r="AP134" s="236"/>
      <c r="AQ134" s="236"/>
      <c r="AR134" s="236"/>
      <c r="AS134" s="237"/>
      <c r="AT134" s="238"/>
      <c r="AU134" s="236"/>
      <c r="AV134" s="236"/>
      <c r="AW134" s="236"/>
      <c r="AX134" s="236"/>
      <c r="AY134" s="236"/>
      <c r="AZ134" s="236"/>
      <c r="BA134" s="236"/>
      <c r="BB134" s="236"/>
      <c r="BC134" s="236"/>
      <c r="BD134" s="236"/>
      <c r="BE134" s="237"/>
      <c r="BF134" s="238"/>
      <c r="BG134" s="236"/>
      <c r="BH134" s="236"/>
      <c r="BI134" s="236"/>
      <c r="BJ134" s="236"/>
      <c r="BK134" s="236"/>
      <c r="BL134" s="236"/>
      <c r="BM134" s="236"/>
      <c r="BN134" s="236"/>
      <c r="BO134" s="236"/>
      <c r="BP134" s="236"/>
      <c r="BQ134" s="237"/>
      <c r="BR134" s="238"/>
      <c r="BS134" s="236"/>
      <c r="BT134" s="236"/>
      <c r="BU134" s="236"/>
      <c r="BV134" s="236"/>
      <c r="BW134" s="236"/>
      <c r="BX134" s="236"/>
      <c r="BY134" s="236"/>
      <c r="BZ134" s="236"/>
      <c r="CA134" s="236"/>
      <c r="CB134" s="236"/>
      <c r="CC134" s="237">
        <f t="shared" si="67"/>
        <v>0</v>
      </c>
      <c r="CE134" s="115"/>
    </row>
    <row r="135" spans="1:83">
      <c r="A135" s="141"/>
      <c r="B135" s="61" t="s">
        <v>249</v>
      </c>
      <c r="C135" s="66" t="s">
        <v>250</v>
      </c>
      <c r="D135" s="74" t="s">
        <v>128</v>
      </c>
      <c r="E135" s="74">
        <v>1</v>
      </c>
      <c r="F135" s="303"/>
      <c r="G135" s="152">
        <f t="shared" si="75"/>
        <v>0</v>
      </c>
      <c r="H135" s="120"/>
      <c r="I135" s="13"/>
      <c r="J135" s="235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7">
        <f t="shared" si="76"/>
        <v>0</v>
      </c>
      <c r="V135" s="238"/>
      <c r="W135" s="236"/>
      <c r="X135" s="236"/>
      <c r="Y135" s="236"/>
      <c r="Z135" s="236"/>
      <c r="AA135" s="236"/>
      <c r="AB135" s="236"/>
      <c r="AC135" s="236"/>
      <c r="AD135" s="236"/>
      <c r="AE135" s="236"/>
      <c r="AF135" s="236"/>
      <c r="AG135" s="237">
        <f t="shared" si="77"/>
        <v>0</v>
      </c>
      <c r="AH135" s="235"/>
      <c r="AI135" s="236"/>
      <c r="AJ135" s="236"/>
      <c r="AK135" s="236"/>
      <c r="AL135" s="236"/>
      <c r="AM135" s="236">
        <f t="shared" si="78"/>
        <v>0</v>
      </c>
      <c r="AN135" s="236"/>
      <c r="AO135" s="236"/>
      <c r="AP135" s="236"/>
      <c r="AQ135" s="236"/>
      <c r="AR135" s="236"/>
      <c r="AS135" s="237"/>
      <c r="AT135" s="238"/>
      <c r="AU135" s="236"/>
      <c r="AV135" s="236"/>
      <c r="AW135" s="236"/>
      <c r="AX135" s="236"/>
      <c r="AY135" s="236"/>
      <c r="AZ135" s="236"/>
      <c r="BA135" s="236"/>
      <c r="BB135" s="236"/>
      <c r="BC135" s="236"/>
      <c r="BD135" s="236"/>
      <c r="BE135" s="237"/>
      <c r="BF135" s="238"/>
      <c r="BG135" s="236"/>
      <c r="BH135" s="236"/>
      <c r="BI135" s="236"/>
      <c r="BJ135" s="236"/>
      <c r="BK135" s="236"/>
      <c r="BL135" s="236"/>
      <c r="BM135" s="236"/>
      <c r="BN135" s="236"/>
      <c r="BO135" s="236"/>
      <c r="BP135" s="236"/>
      <c r="BQ135" s="237"/>
      <c r="BR135" s="238"/>
      <c r="BS135" s="236"/>
      <c r="BT135" s="236"/>
      <c r="BU135" s="236"/>
      <c r="BV135" s="236"/>
      <c r="BW135" s="236"/>
      <c r="BX135" s="236"/>
      <c r="BY135" s="236"/>
      <c r="BZ135" s="236"/>
      <c r="CA135" s="236"/>
      <c r="CB135" s="236"/>
      <c r="CC135" s="237">
        <f t="shared" si="67"/>
        <v>0</v>
      </c>
      <c r="CE135" s="115"/>
    </row>
    <row r="136" spans="1:83" ht="27" customHeight="1">
      <c r="A136" s="141"/>
      <c r="B136" s="61" t="s">
        <v>251</v>
      </c>
      <c r="C136" s="66" t="s">
        <v>252</v>
      </c>
      <c r="D136" s="74" t="s">
        <v>128</v>
      </c>
      <c r="E136" s="74">
        <v>1</v>
      </c>
      <c r="F136" s="303"/>
      <c r="G136" s="152">
        <f t="shared" si="75"/>
        <v>0</v>
      </c>
      <c r="H136" s="120"/>
      <c r="I136" s="13"/>
      <c r="J136" s="235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7">
        <f t="shared" si="76"/>
        <v>0</v>
      </c>
      <c r="V136" s="238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7">
        <f t="shared" si="77"/>
        <v>0</v>
      </c>
      <c r="AH136" s="235"/>
      <c r="AI136" s="236"/>
      <c r="AJ136" s="236"/>
      <c r="AK136" s="236"/>
      <c r="AL136" s="236"/>
      <c r="AM136" s="236">
        <f t="shared" si="78"/>
        <v>0</v>
      </c>
      <c r="AN136" s="236"/>
      <c r="AO136" s="236"/>
      <c r="AP136" s="236"/>
      <c r="AQ136" s="236"/>
      <c r="AR136" s="236"/>
      <c r="AS136" s="237"/>
      <c r="AT136" s="238"/>
      <c r="AU136" s="236"/>
      <c r="AV136" s="236"/>
      <c r="AW136" s="236"/>
      <c r="AX136" s="236"/>
      <c r="AY136" s="236"/>
      <c r="AZ136" s="236"/>
      <c r="BA136" s="236"/>
      <c r="BB136" s="236"/>
      <c r="BC136" s="236"/>
      <c r="BD136" s="236"/>
      <c r="BE136" s="237"/>
      <c r="BF136" s="238"/>
      <c r="BG136" s="236"/>
      <c r="BH136" s="236"/>
      <c r="BI136" s="236"/>
      <c r="BJ136" s="236"/>
      <c r="BK136" s="236"/>
      <c r="BL136" s="236"/>
      <c r="BM136" s="236"/>
      <c r="BN136" s="236"/>
      <c r="BO136" s="236"/>
      <c r="BP136" s="236"/>
      <c r="BQ136" s="237"/>
      <c r="BR136" s="238"/>
      <c r="BS136" s="236"/>
      <c r="BT136" s="236"/>
      <c r="BU136" s="236"/>
      <c r="BV136" s="236"/>
      <c r="BW136" s="236"/>
      <c r="BX136" s="236"/>
      <c r="BY136" s="236"/>
      <c r="BZ136" s="236"/>
      <c r="CA136" s="236"/>
      <c r="CB136" s="236"/>
      <c r="CC136" s="237">
        <f t="shared" si="67"/>
        <v>0</v>
      </c>
      <c r="CE136" s="115"/>
    </row>
    <row r="137" spans="1:83">
      <c r="A137" s="141"/>
      <c r="B137" s="61" t="s">
        <v>253</v>
      </c>
      <c r="C137" s="66" t="s">
        <v>254</v>
      </c>
      <c r="D137" s="74" t="s">
        <v>128</v>
      </c>
      <c r="E137" s="74">
        <v>1</v>
      </c>
      <c r="F137" s="303"/>
      <c r="G137" s="152">
        <f t="shared" si="75"/>
        <v>0</v>
      </c>
      <c r="H137" s="120"/>
      <c r="I137" s="13"/>
      <c r="J137" s="235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7">
        <f t="shared" si="76"/>
        <v>0</v>
      </c>
      <c r="V137" s="238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7">
        <f t="shared" si="77"/>
        <v>0</v>
      </c>
      <c r="AH137" s="235"/>
      <c r="AI137" s="236"/>
      <c r="AJ137" s="236"/>
      <c r="AK137" s="236"/>
      <c r="AL137" s="236"/>
      <c r="AM137" s="236">
        <f t="shared" si="78"/>
        <v>0</v>
      </c>
      <c r="AN137" s="236"/>
      <c r="AO137" s="236"/>
      <c r="AP137" s="236"/>
      <c r="AQ137" s="236"/>
      <c r="AR137" s="236"/>
      <c r="AS137" s="237"/>
      <c r="AT137" s="238"/>
      <c r="AU137" s="236"/>
      <c r="AV137" s="236"/>
      <c r="AW137" s="236"/>
      <c r="AX137" s="236"/>
      <c r="AY137" s="236"/>
      <c r="AZ137" s="236"/>
      <c r="BA137" s="236"/>
      <c r="BB137" s="236"/>
      <c r="BC137" s="236"/>
      <c r="BD137" s="236"/>
      <c r="BE137" s="237"/>
      <c r="BF137" s="238"/>
      <c r="BG137" s="236"/>
      <c r="BH137" s="236"/>
      <c r="BI137" s="236"/>
      <c r="BJ137" s="236"/>
      <c r="BK137" s="236"/>
      <c r="BL137" s="236"/>
      <c r="BM137" s="236"/>
      <c r="BN137" s="236"/>
      <c r="BO137" s="236"/>
      <c r="BP137" s="236"/>
      <c r="BQ137" s="237"/>
      <c r="BR137" s="238"/>
      <c r="BS137" s="236"/>
      <c r="BT137" s="236"/>
      <c r="BU137" s="236"/>
      <c r="BV137" s="236"/>
      <c r="BW137" s="236"/>
      <c r="BX137" s="236"/>
      <c r="BY137" s="236"/>
      <c r="BZ137" s="236"/>
      <c r="CA137" s="236"/>
      <c r="CB137" s="236"/>
      <c r="CC137" s="237">
        <f t="shared" si="67"/>
        <v>0</v>
      </c>
      <c r="CE137" s="115"/>
    </row>
    <row r="138" spans="1:83">
      <c r="A138" s="141"/>
      <c r="B138" s="61" t="s">
        <v>255</v>
      </c>
      <c r="C138" s="66" t="s">
        <v>256</v>
      </c>
      <c r="D138" s="74" t="s">
        <v>128</v>
      </c>
      <c r="E138" s="74">
        <v>1</v>
      </c>
      <c r="F138" s="303"/>
      <c r="G138" s="152">
        <f t="shared" si="75"/>
        <v>0</v>
      </c>
      <c r="H138" s="120"/>
      <c r="I138" s="13"/>
      <c r="J138" s="235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7">
        <f t="shared" si="76"/>
        <v>0</v>
      </c>
      <c r="V138" s="238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7">
        <f t="shared" si="77"/>
        <v>0</v>
      </c>
      <c r="AH138" s="235"/>
      <c r="AI138" s="236"/>
      <c r="AJ138" s="236"/>
      <c r="AK138" s="236"/>
      <c r="AL138" s="236"/>
      <c r="AM138" s="236">
        <f t="shared" si="78"/>
        <v>0</v>
      </c>
      <c r="AN138" s="236"/>
      <c r="AO138" s="236"/>
      <c r="AP138" s="236"/>
      <c r="AQ138" s="236"/>
      <c r="AR138" s="236"/>
      <c r="AS138" s="237"/>
      <c r="AT138" s="238"/>
      <c r="AU138" s="236"/>
      <c r="AV138" s="236"/>
      <c r="AW138" s="236"/>
      <c r="AX138" s="236"/>
      <c r="AY138" s="236"/>
      <c r="AZ138" s="236"/>
      <c r="BA138" s="236"/>
      <c r="BB138" s="236"/>
      <c r="BC138" s="236"/>
      <c r="BD138" s="236"/>
      <c r="BE138" s="237"/>
      <c r="BF138" s="238"/>
      <c r="BG138" s="236"/>
      <c r="BH138" s="236"/>
      <c r="BI138" s="236"/>
      <c r="BJ138" s="236"/>
      <c r="BK138" s="236"/>
      <c r="BL138" s="236"/>
      <c r="BM138" s="236"/>
      <c r="BN138" s="236"/>
      <c r="BO138" s="236"/>
      <c r="BP138" s="236"/>
      <c r="BQ138" s="237"/>
      <c r="BR138" s="238"/>
      <c r="BS138" s="236"/>
      <c r="BT138" s="236"/>
      <c r="BU138" s="236"/>
      <c r="BV138" s="236"/>
      <c r="BW138" s="236"/>
      <c r="BX138" s="236"/>
      <c r="BY138" s="236"/>
      <c r="BZ138" s="236"/>
      <c r="CA138" s="236"/>
      <c r="CB138" s="236"/>
      <c r="CC138" s="237">
        <f t="shared" si="67"/>
        <v>0</v>
      </c>
      <c r="CE138" s="115"/>
    </row>
    <row r="139" spans="1:83">
      <c r="A139" s="141"/>
      <c r="B139" s="61" t="s">
        <v>257</v>
      </c>
      <c r="C139" s="66" t="s">
        <v>258</v>
      </c>
      <c r="D139" s="74" t="s">
        <v>128</v>
      </c>
      <c r="E139" s="74">
        <v>1</v>
      </c>
      <c r="F139" s="303"/>
      <c r="G139" s="152">
        <f t="shared" si="75"/>
        <v>0</v>
      </c>
      <c r="H139" s="120"/>
      <c r="I139" s="13"/>
      <c r="J139" s="235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7">
        <f t="shared" si="76"/>
        <v>0</v>
      </c>
      <c r="V139" s="238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7">
        <f t="shared" si="77"/>
        <v>0</v>
      </c>
      <c r="AH139" s="238"/>
      <c r="AI139" s="236"/>
      <c r="AJ139" s="236"/>
      <c r="AK139" s="236"/>
      <c r="AL139" s="236"/>
      <c r="AM139" s="236">
        <f t="shared" si="78"/>
        <v>0</v>
      </c>
      <c r="AN139" s="236"/>
      <c r="AO139" s="236"/>
      <c r="AP139" s="236"/>
      <c r="AQ139" s="236"/>
      <c r="AR139" s="236"/>
      <c r="AS139" s="237"/>
      <c r="AT139" s="238"/>
      <c r="AU139" s="236"/>
      <c r="AV139" s="236"/>
      <c r="AW139" s="236"/>
      <c r="AX139" s="236"/>
      <c r="AY139" s="236"/>
      <c r="AZ139" s="236"/>
      <c r="BA139" s="236"/>
      <c r="BB139" s="236"/>
      <c r="BC139" s="236"/>
      <c r="BD139" s="236"/>
      <c r="BE139" s="237"/>
      <c r="BF139" s="238"/>
      <c r="BG139" s="236"/>
      <c r="BH139" s="236"/>
      <c r="BI139" s="236"/>
      <c r="BJ139" s="236"/>
      <c r="BK139" s="236"/>
      <c r="BL139" s="236"/>
      <c r="BM139" s="236"/>
      <c r="BN139" s="236"/>
      <c r="BO139" s="236"/>
      <c r="BP139" s="236"/>
      <c r="BQ139" s="237"/>
      <c r="BR139" s="238"/>
      <c r="BS139" s="236"/>
      <c r="BT139" s="236"/>
      <c r="BU139" s="236"/>
      <c r="BV139" s="236"/>
      <c r="BW139" s="236"/>
      <c r="BX139" s="236"/>
      <c r="BY139" s="236"/>
      <c r="BZ139" s="236"/>
      <c r="CA139" s="236"/>
      <c r="CB139" s="236"/>
      <c r="CC139" s="237">
        <f t="shared" si="67"/>
        <v>0</v>
      </c>
      <c r="CE139" s="115"/>
    </row>
    <row r="140" spans="1:83">
      <c r="A140" s="141"/>
      <c r="B140" s="193" t="s">
        <v>260</v>
      </c>
      <c r="C140" s="197" t="s">
        <v>261</v>
      </c>
      <c r="D140" s="196" t="s">
        <v>262</v>
      </c>
      <c r="E140" s="196">
        <v>0</v>
      </c>
      <c r="F140" s="252"/>
      <c r="G140" s="253">
        <f t="shared" si="75"/>
        <v>0</v>
      </c>
      <c r="H140" s="120"/>
      <c r="I140" s="13"/>
      <c r="J140" s="235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7"/>
      <c r="V140" s="238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7"/>
      <c r="AH140" s="238"/>
      <c r="AI140" s="236"/>
      <c r="AJ140" s="236"/>
      <c r="AK140" s="236"/>
      <c r="AL140" s="236"/>
      <c r="AM140" s="236"/>
      <c r="AN140" s="236"/>
      <c r="AO140" s="236"/>
      <c r="AP140" s="236"/>
      <c r="AQ140" s="236"/>
      <c r="AR140" s="236"/>
      <c r="AS140" s="237"/>
      <c r="AT140" s="238"/>
      <c r="AU140" s="236"/>
      <c r="AV140" s="236"/>
      <c r="AW140" s="236"/>
      <c r="AX140" s="236"/>
      <c r="AY140" s="236"/>
      <c r="AZ140" s="236"/>
      <c r="BA140" s="236"/>
      <c r="BB140" s="236"/>
      <c r="BC140" s="236"/>
      <c r="BD140" s="236"/>
      <c r="BE140" s="237"/>
      <c r="BF140" s="238"/>
      <c r="BG140" s="236"/>
      <c r="BH140" s="236"/>
      <c r="BI140" s="236"/>
      <c r="BJ140" s="236"/>
      <c r="BK140" s="236"/>
      <c r="BL140" s="236"/>
      <c r="BM140" s="236"/>
      <c r="BN140" s="236"/>
      <c r="BO140" s="236"/>
      <c r="BP140" s="236"/>
      <c r="BQ140" s="237"/>
      <c r="BR140" s="238"/>
      <c r="BS140" s="236"/>
      <c r="BT140" s="236"/>
      <c r="BU140" s="236"/>
      <c r="BV140" s="236"/>
      <c r="BW140" s="236"/>
      <c r="BX140" s="236"/>
      <c r="BY140" s="236"/>
      <c r="BZ140" s="236"/>
      <c r="CA140" s="236"/>
      <c r="CB140" s="236"/>
      <c r="CC140" s="237"/>
      <c r="CE140" s="115"/>
    </row>
    <row r="141" spans="1:83">
      <c r="A141" s="251"/>
      <c r="B141" s="194" t="s">
        <v>263</v>
      </c>
      <c r="C141" s="195" t="s">
        <v>264</v>
      </c>
      <c r="D141" s="196" t="s">
        <v>128</v>
      </c>
      <c r="E141" s="296">
        <v>0</v>
      </c>
      <c r="F141" s="262"/>
      <c r="G141" s="263">
        <f>E141*F141</f>
        <v>0</v>
      </c>
      <c r="H141" s="254"/>
      <c r="I141" s="255"/>
      <c r="J141" s="256"/>
      <c r="K141" s="257"/>
      <c r="L141" s="257"/>
      <c r="M141" s="257"/>
      <c r="N141" s="257"/>
      <c r="O141" s="257"/>
      <c r="P141" s="257"/>
      <c r="Q141" s="257"/>
      <c r="R141" s="257"/>
      <c r="S141" s="257"/>
      <c r="T141" s="257"/>
      <c r="U141" s="258"/>
      <c r="V141" s="259"/>
      <c r="W141" s="257"/>
      <c r="X141" s="257"/>
      <c r="Y141" s="257"/>
      <c r="Z141" s="257"/>
      <c r="AA141" s="257"/>
      <c r="AB141" s="257"/>
      <c r="AC141" s="257"/>
      <c r="AD141" s="257"/>
      <c r="AE141" s="257"/>
      <c r="AF141" s="257"/>
      <c r="AG141" s="258"/>
      <c r="AH141" s="259"/>
      <c r="AI141" s="257"/>
      <c r="AJ141" s="257"/>
      <c r="AK141" s="257"/>
      <c r="AL141" s="257"/>
      <c r="AM141" s="257"/>
      <c r="AN141" s="257"/>
      <c r="AO141" s="257"/>
      <c r="AP141" s="257"/>
      <c r="AQ141" s="257"/>
      <c r="AR141" s="257"/>
      <c r="AS141" s="258"/>
      <c r="AT141" s="259"/>
      <c r="AU141" s="257"/>
      <c r="AV141" s="257"/>
      <c r="AW141" s="257"/>
      <c r="AX141" s="257"/>
      <c r="AY141" s="257"/>
      <c r="AZ141" s="257"/>
      <c r="BA141" s="257"/>
      <c r="BB141" s="257"/>
      <c r="BC141" s="257"/>
      <c r="BD141" s="257"/>
      <c r="BE141" s="258"/>
      <c r="BF141" s="259"/>
      <c r="BG141" s="257"/>
      <c r="BH141" s="257"/>
      <c r="BI141" s="257"/>
      <c r="BJ141" s="257"/>
      <c r="BK141" s="257"/>
      <c r="BL141" s="257"/>
      <c r="BM141" s="257"/>
      <c r="BN141" s="257"/>
      <c r="BO141" s="257"/>
      <c r="BP141" s="257"/>
      <c r="BQ141" s="258"/>
      <c r="BR141" s="259"/>
      <c r="BS141" s="257"/>
      <c r="BT141" s="257"/>
      <c r="BU141" s="257"/>
      <c r="BV141" s="257"/>
      <c r="BW141" s="257"/>
      <c r="BX141" s="257"/>
      <c r="BY141" s="257"/>
      <c r="BZ141" s="257"/>
      <c r="CA141" s="257"/>
      <c r="CB141" s="257"/>
      <c r="CC141" s="237"/>
      <c r="CE141" s="115"/>
    </row>
    <row r="142" spans="1:83">
      <c r="A142" s="251"/>
      <c r="B142" s="194" t="s">
        <v>265</v>
      </c>
      <c r="C142" s="195" t="s">
        <v>266</v>
      </c>
      <c r="D142" s="196" t="s">
        <v>128</v>
      </c>
      <c r="E142" s="296">
        <v>0</v>
      </c>
      <c r="F142" s="262"/>
      <c r="G142" s="263">
        <f>E142*F142</f>
        <v>0</v>
      </c>
      <c r="H142" s="254"/>
      <c r="I142" s="255"/>
      <c r="J142" s="256"/>
      <c r="K142" s="257"/>
      <c r="L142" s="257"/>
      <c r="M142" s="257"/>
      <c r="N142" s="257"/>
      <c r="O142" s="257"/>
      <c r="P142" s="257"/>
      <c r="Q142" s="257"/>
      <c r="R142" s="257"/>
      <c r="S142" s="257"/>
      <c r="T142" s="257"/>
      <c r="U142" s="258"/>
      <c r="V142" s="259"/>
      <c r="W142" s="257"/>
      <c r="X142" s="257"/>
      <c r="Y142" s="257"/>
      <c r="Z142" s="257"/>
      <c r="AA142" s="257"/>
      <c r="AB142" s="257"/>
      <c r="AC142" s="257"/>
      <c r="AD142" s="257"/>
      <c r="AE142" s="257"/>
      <c r="AF142" s="257"/>
      <c r="AG142" s="258"/>
      <c r="AH142" s="259"/>
      <c r="AI142" s="257"/>
      <c r="AJ142" s="257"/>
      <c r="AK142" s="257"/>
      <c r="AL142" s="257"/>
      <c r="AM142" s="257"/>
      <c r="AN142" s="257"/>
      <c r="AO142" s="257"/>
      <c r="AP142" s="257"/>
      <c r="AQ142" s="257"/>
      <c r="AR142" s="257"/>
      <c r="AS142" s="258"/>
      <c r="AT142" s="259"/>
      <c r="AU142" s="257"/>
      <c r="AV142" s="257"/>
      <c r="AW142" s="257"/>
      <c r="AX142" s="257"/>
      <c r="AY142" s="257"/>
      <c r="AZ142" s="257"/>
      <c r="BA142" s="257"/>
      <c r="BB142" s="257"/>
      <c r="BC142" s="257"/>
      <c r="BD142" s="257"/>
      <c r="BE142" s="258"/>
      <c r="BF142" s="259"/>
      <c r="BG142" s="257"/>
      <c r="BH142" s="257"/>
      <c r="BI142" s="257"/>
      <c r="BJ142" s="257"/>
      <c r="BK142" s="257"/>
      <c r="BL142" s="257"/>
      <c r="BM142" s="257"/>
      <c r="BN142" s="257"/>
      <c r="BO142" s="257"/>
      <c r="BP142" s="257"/>
      <c r="BQ142" s="258"/>
      <c r="BR142" s="259"/>
      <c r="BS142" s="257"/>
      <c r="BT142" s="257"/>
      <c r="BU142" s="257"/>
      <c r="BV142" s="257"/>
      <c r="BW142" s="257"/>
      <c r="BX142" s="257"/>
      <c r="BY142" s="257"/>
      <c r="BZ142" s="257"/>
      <c r="CA142" s="257"/>
      <c r="CB142" s="257"/>
      <c r="CC142" s="237"/>
      <c r="CE142" s="115"/>
    </row>
    <row r="143" spans="1:83">
      <c r="A143" s="141"/>
      <c r="B143" s="61" t="s">
        <v>267</v>
      </c>
      <c r="C143" s="66" t="s">
        <v>268</v>
      </c>
      <c r="D143" s="74" t="s">
        <v>128</v>
      </c>
      <c r="E143" s="74">
        <v>1</v>
      </c>
      <c r="F143" s="303"/>
      <c r="G143" s="152">
        <f>+E143*F143</f>
        <v>0</v>
      </c>
      <c r="H143" s="120"/>
      <c r="I143" s="13"/>
      <c r="J143" s="235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7">
        <f>G143/2.5</f>
        <v>0</v>
      </c>
      <c r="V143" s="238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7">
        <f>G143/2.5</f>
        <v>0</v>
      </c>
      <c r="AH143" s="238"/>
      <c r="AI143" s="236"/>
      <c r="AJ143" s="236"/>
      <c r="AK143" s="236"/>
      <c r="AL143" s="236"/>
      <c r="AM143" s="236">
        <f>G143-SUM(J143:AL143)</f>
        <v>0</v>
      </c>
      <c r="AN143" s="236"/>
      <c r="AO143" s="236"/>
      <c r="AP143" s="236"/>
      <c r="AQ143" s="236"/>
      <c r="AR143" s="236"/>
      <c r="AS143" s="237"/>
      <c r="AT143" s="238"/>
      <c r="AU143" s="236"/>
      <c r="AV143" s="236"/>
      <c r="AW143" s="236"/>
      <c r="AX143" s="236"/>
      <c r="AY143" s="236"/>
      <c r="AZ143" s="236"/>
      <c r="BA143" s="236"/>
      <c r="BB143" s="236"/>
      <c r="BC143" s="236"/>
      <c r="BD143" s="236"/>
      <c r="BE143" s="237"/>
      <c r="BF143" s="238"/>
      <c r="BG143" s="236"/>
      <c r="BH143" s="236"/>
      <c r="BI143" s="236"/>
      <c r="BJ143" s="236"/>
      <c r="BK143" s="236"/>
      <c r="BL143" s="236"/>
      <c r="BM143" s="236"/>
      <c r="BN143" s="236"/>
      <c r="BO143" s="236"/>
      <c r="BP143" s="236"/>
      <c r="BQ143" s="237"/>
      <c r="BR143" s="238"/>
      <c r="BS143" s="236"/>
      <c r="BT143" s="236"/>
      <c r="BU143" s="236"/>
      <c r="BV143" s="236"/>
      <c r="BW143" s="236"/>
      <c r="BX143" s="236"/>
      <c r="BY143" s="236"/>
      <c r="BZ143" s="236"/>
      <c r="CA143" s="236"/>
      <c r="CB143" s="236"/>
      <c r="CC143" s="237">
        <f t="shared" si="67"/>
        <v>0</v>
      </c>
      <c r="CE143" s="115"/>
    </row>
    <row r="144" spans="1:83">
      <c r="A144" s="141">
        <v>5</v>
      </c>
      <c r="B144" s="193" t="s">
        <v>269</v>
      </c>
      <c r="C144" s="197" t="s">
        <v>270</v>
      </c>
      <c r="D144" s="196" t="s">
        <v>128</v>
      </c>
      <c r="E144" s="196">
        <v>0</v>
      </c>
      <c r="F144" s="252"/>
      <c r="G144" s="253">
        <f>E144*F144</f>
        <v>0</v>
      </c>
      <c r="H144" s="120"/>
      <c r="I144" s="13"/>
      <c r="J144" s="235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7"/>
      <c r="V144" s="238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7"/>
      <c r="AH144" s="238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7"/>
      <c r="AT144" s="238"/>
      <c r="AU144" s="236"/>
      <c r="AV144" s="236"/>
      <c r="AW144" s="236"/>
      <c r="AX144" s="236"/>
      <c r="AY144" s="236"/>
      <c r="AZ144" s="236"/>
      <c r="BA144" s="236"/>
      <c r="BB144" s="236"/>
      <c r="BC144" s="236"/>
      <c r="BD144" s="236"/>
      <c r="BE144" s="237"/>
      <c r="BF144" s="235"/>
      <c r="BG144" s="236"/>
      <c r="BH144" s="236"/>
      <c r="BI144" s="236"/>
      <c r="BJ144" s="236"/>
      <c r="BK144" s="236"/>
      <c r="BL144" s="236"/>
      <c r="BM144" s="236"/>
      <c r="BN144" s="236"/>
      <c r="BO144" s="236"/>
      <c r="BP144" s="236"/>
      <c r="BQ144" s="237"/>
      <c r="BR144" s="238"/>
      <c r="BS144" s="236"/>
      <c r="BT144" s="236"/>
      <c r="BU144" s="236"/>
      <c r="BV144" s="236"/>
      <c r="BW144" s="236"/>
      <c r="BX144" s="236"/>
      <c r="BY144" s="236"/>
      <c r="BZ144" s="236"/>
      <c r="CA144" s="236"/>
      <c r="CB144" s="236"/>
      <c r="CC144" s="237"/>
      <c r="CE144" s="115"/>
    </row>
    <row r="145" spans="1:83">
      <c r="A145" s="141"/>
      <c r="B145" s="193" t="s">
        <v>271</v>
      </c>
      <c r="C145" s="197" t="s">
        <v>272</v>
      </c>
      <c r="D145" s="196" t="s">
        <v>53</v>
      </c>
      <c r="E145" s="196">
        <v>0</v>
      </c>
      <c r="F145" s="252"/>
      <c r="G145" s="234">
        <f t="shared" ref="G145" si="79">+SUM(H145:CC145)</f>
        <v>0</v>
      </c>
      <c r="H145" s="120"/>
      <c r="I145" s="13"/>
      <c r="J145" s="120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3"/>
      <c r="V145" s="14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3"/>
      <c r="AH145" s="14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3"/>
      <c r="AT145" s="14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3"/>
      <c r="BF145" s="14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3"/>
      <c r="BR145" s="14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3"/>
      <c r="CE145" s="115"/>
    </row>
    <row r="146" spans="1:83">
      <c r="A146" s="141">
        <v>5</v>
      </c>
      <c r="B146" s="193" t="s">
        <v>273</v>
      </c>
      <c r="C146" s="197" t="s">
        <v>274</v>
      </c>
      <c r="D146" s="196" t="s">
        <v>128</v>
      </c>
      <c r="E146" s="196">
        <v>0</v>
      </c>
      <c r="F146" s="252"/>
      <c r="G146" s="253">
        <f>E146*F146</f>
        <v>0</v>
      </c>
      <c r="H146" s="120"/>
      <c r="I146" s="13"/>
      <c r="J146" s="235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7"/>
      <c r="V146" s="238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7"/>
      <c r="AH146" s="238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7"/>
      <c r="AT146" s="238"/>
      <c r="AU146" s="236"/>
      <c r="AV146" s="236"/>
      <c r="AW146" s="236"/>
      <c r="AX146" s="236"/>
      <c r="AY146" s="236"/>
      <c r="AZ146" s="236"/>
      <c r="BA146" s="236"/>
      <c r="BB146" s="236"/>
      <c r="BC146" s="236"/>
      <c r="BD146" s="236"/>
      <c r="BE146" s="237"/>
      <c r="BF146" s="235"/>
      <c r="BG146" s="236"/>
      <c r="BH146" s="236"/>
      <c r="BI146" s="236"/>
      <c r="BJ146" s="236"/>
      <c r="BK146" s="236"/>
      <c r="BL146" s="236"/>
      <c r="BM146" s="236"/>
      <c r="BN146" s="236"/>
      <c r="BO146" s="236"/>
      <c r="BP146" s="236"/>
      <c r="BQ146" s="237"/>
      <c r="BR146" s="238"/>
      <c r="BS146" s="236"/>
      <c r="BT146" s="236"/>
      <c r="BU146" s="236"/>
      <c r="BV146" s="236"/>
      <c r="BW146" s="236"/>
      <c r="BX146" s="236"/>
      <c r="BY146" s="236"/>
      <c r="BZ146" s="236"/>
      <c r="CA146" s="236"/>
      <c r="CB146" s="236"/>
      <c r="CC146" s="237"/>
      <c r="CE146" s="115"/>
    </row>
    <row r="147" spans="1:83">
      <c r="A147" s="141">
        <v>5</v>
      </c>
      <c r="B147" s="193" t="s">
        <v>275</v>
      </c>
      <c r="C147" s="197" t="s">
        <v>276</v>
      </c>
      <c r="D147" s="196" t="s">
        <v>128</v>
      </c>
      <c r="E147" s="196">
        <v>0</v>
      </c>
      <c r="F147" s="252"/>
      <c r="G147" s="253">
        <f t="shared" ref="G147" si="80">E147*F147</f>
        <v>0</v>
      </c>
      <c r="H147" s="120"/>
      <c r="I147" s="13"/>
      <c r="J147" s="235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7"/>
      <c r="V147" s="238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7"/>
      <c r="AH147" s="238"/>
      <c r="AI147" s="236"/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7"/>
      <c r="AT147" s="238"/>
      <c r="AU147" s="236"/>
      <c r="AV147" s="236"/>
      <c r="AW147" s="236"/>
      <c r="AX147" s="236"/>
      <c r="AY147" s="236"/>
      <c r="AZ147" s="236"/>
      <c r="BA147" s="236"/>
      <c r="BB147" s="236"/>
      <c r="BC147" s="236"/>
      <c r="BD147" s="236"/>
      <c r="BE147" s="237"/>
      <c r="BF147" s="235"/>
      <c r="BG147" s="236"/>
      <c r="BH147" s="236"/>
      <c r="BI147" s="236"/>
      <c r="BJ147" s="236"/>
      <c r="BK147" s="236"/>
      <c r="BL147" s="236"/>
      <c r="BM147" s="236"/>
      <c r="BN147" s="236"/>
      <c r="BO147" s="236"/>
      <c r="BP147" s="236"/>
      <c r="BQ147" s="237"/>
      <c r="BR147" s="238"/>
      <c r="BS147" s="236"/>
      <c r="BT147" s="236"/>
      <c r="BU147" s="236"/>
      <c r="BV147" s="236"/>
      <c r="BW147" s="236"/>
      <c r="BX147" s="236"/>
      <c r="BY147" s="236"/>
      <c r="BZ147" s="236"/>
      <c r="CA147" s="236"/>
      <c r="CB147" s="236"/>
      <c r="CC147" s="237"/>
      <c r="CE147" s="115"/>
    </row>
    <row r="148" spans="1:83">
      <c r="A148" s="260"/>
      <c r="B148" s="193" t="s">
        <v>277</v>
      </c>
      <c r="C148" s="197" t="s">
        <v>278</v>
      </c>
      <c r="D148" s="198" t="s">
        <v>128</v>
      </c>
      <c r="E148" s="261">
        <v>0</v>
      </c>
      <c r="F148" s="262"/>
      <c r="G148" s="263">
        <f>E148*F148</f>
        <v>0</v>
      </c>
      <c r="H148" s="120"/>
      <c r="I148" s="13"/>
      <c r="J148" s="235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7"/>
      <c r="V148" s="238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7"/>
      <c r="AH148" s="238"/>
      <c r="AI148" s="236"/>
      <c r="AJ148" s="236"/>
      <c r="AK148" s="236"/>
      <c r="AL148" s="236"/>
      <c r="AM148" s="236"/>
      <c r="AN148" s="236"/>
      <c r="AO148" s="236"/>
      <c r="AP148" s="236"/>
      <c r="AQ148" s="236"/>
      <c r="AR148" s="236"/>
      <c r="AS148" s="237"/>
      <c r="AT148" s="238"/>
      <c r="AU148" s="236"/>
      <c r="AV148" s="236"/>
      <c r="AW148" s="236"/>
      <c r="AX148" s="236"/>
      <c r="AY148" s="236"/>
      <c r="AZ148" s="236"/>
      <c r="BA148" s="236"/>
      <c r="BB148" s="236"/>
      <c r="BC148" s="236"/>
      <c r="BD148" s="236"/>
      <c r="BE148" s="237"/>
      <c r="BF148" s="238"/>
      <c r="BG148" s="236"/>
      <c r="BH148" s="236"/>
      <c r="BI148" s="236"/>
      <c r="BJ148" s="236"/>
      <c r="BK148" s="236"/>
      <c r="BL148" s="236"/>
      <c r="BM148" s="236"/>
      <c r="BN148" s="236"/>
      <c r="BO148" s="236"/>
      <c r="BP148" s="236"/>
      <c r="BQ148" s="237"/>
      <c r="BR148" s="238"/>
      <c r="BS148" s="236"/>
      <c r="BT148" s="236"/>
      <c r="BU148" s="236"/>
      <c r="BV148" s="236"/>
      <c r="BW148" s="236"/>
      <c r="BX148" s="236"/>
      <c r="BY148" s="236"/>
      <c r="BZ148" s="236"/>
      <c r="CA148" s="236"/>
      <c r="CB148" s="236"/>
      <c r="CC148" s="237"/>
      <c r="CE148" s="115"/>
    </row>
    <row r="149" spans="1:83" ht="30">
      <c r="A149" s="260"/>
      <c r="B149" s="199" t="s">
        <v>279</v>
      </c>
      <c r="C149" s="200" t="s">
        <v>280</v>
      </c>
      <c r="D149" s="201" t="s">
        <v>262</v>
      </c>
      <c r="E149" s="264">
        <v>0</v>
      </c>
      <c r="F149" s="262"/>
      <c r="G149" s="263">
        <f>+E149*F149</f>
        <v>0</v>
      </c>
      <c r="H149" s="120"/>
      <c r="I149" s="13"/>
      <c r="J149" s="235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7"/>
      <c r="V149" s="238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7"/>
      <c r="AH149" s="238"/>
      <c r="AI149" s="236"/>
      <c r="AJ149" s="236"/>
      <c r="AK149" s="236"/>
      <c r="AL149" s="236"/>
      <c r="AM149" s="236"/>
      <c r="AN149" s="236"/>
      <c r="AO149" s="236"/>
      <c r="AP149" s="236"/>
      <c r="AQ149" s="236"/>
      <c r="AR149" s="236"/>
      <c r="AS149" s="237"/>
      <c r="AT149" s="238"/>
      <c r="AU149" s="236"/>
      <c r="AV149" s="236"/>
      <c r="AW149" s="236"/>
      <c r="AX149" s="236"/>
      <c r="AY149" s="236"/>
      <c r="AZ149" s="236"/>
      <c r="BA149" s="236"/>
      <c r="BB149" s="236"/>
      <c r="BC149" s="236"/>
      <c r="BD149" s="236"/>
      <c r="BE149" s="237"/>
      <c r="BF149" s="238"/>
      <c r="BG149" s="236"/>
      <c r="BH149" s="236"/>
      <c r="BI149" s="236"/>
      <c r="BJ149" s="236"/>
      <c r="BK149" s="236"/>
      <c r="BL149" s="236"/>
      <c r="BM149" s="236"/>
      <c r="BN149" s="236"/>
      <c r="BO149" s="236"/>
      <c r="BP149" s="236"/>
      <c r="BQ149" s="237"/>
      <c r="BR149" s="238"/>
      <c r="BS149" s="236"/>
      <c r="BT149" s="236"/>
      <c r="BU149" s="236"/>
      <c r="BV149" s="236"/>
      <c r="BW149" s="236"/>
      <c r="BX149" s="236"/>
      <c r="BY149" s="236"/>
      <c r="BZ149" s="236"/>
      <c r="CA149" s="236"/>
      <c r="CB149" s="236"/>
      <c r="CC149" s="237"/>
      <c r="CE149" s="115"/>
    </row>
    <row r="150" spans="1:83">
      <c r="A150" s="15"/>
      <c r="B150" s="55" t="s">
        <v>281</v>
      </c>
      <c r="C150" s="56" t="s">
        <v>282</v>
      </c>
      <c r="D150" s="71"/>
      <c r="E150" s="71"/>
      <c r="F150" s="229"/>
      <c r="G150" s="169">
        <f t="shared" ref="G150:AL150" si="81">+SUM(G151:G165)</f>
        <v>0</v>
      </c>
      <c r="H150" s="123">
        <f t="shared" si="81"/>
        <v>0</v>
      </c>
      <c r="I150" s="20">
        <f t="shared" si="81"/>
        <v>0</v>
      </c>
      <c r="J150" s="123">
        <f t="shared" si="81"/>
        <v>0</v>
      </c>
      <c r="K150" s="19">
        <f t="shared" si="81"/>
        <v>0</v>
      </c>
      <c r="L150" s="19">
        <f t="shared" si="81"/>
        <v>0</v>
      </c>
      <c r="M150" s="19">
        <f t="shared" si="81"/>
        <v>0</v>
      </c>
      <c r="N150" s="19">
        <f t="shared" si="81"/>
        <v>0</v>
      </c>
      <c r="O150" s="19">
        <f t="shared" si="81"/>
        <v>0</v>
      </c>
      <c r="P150" s="19">
        <f t="shared" si="81"/>
        <v>0</v>
      </c>
      <c r="Q150" s="19">
        <f t="shared" si="81"/>
        <v>0</v>
      </c>
      <c r="R150" s="19">
        <f t="shared" si="81"/>
        <v>0</v>
      </c>
      <c r="S150" s="19">
        <f t="shared" si="81"/>
        <v>0</v>
      </c>
      <c r="T150" s="19">
        <f t="shared" si="81"/>
        <v>0</v>
      </c>
      <c r="U150" s="20">
        <f t="shared" si="81"/>
        <v>0</v>
      </c>
      <c r="V150" s="21">
        <f t="shared" si="81"/>
        <v>0</v>
      </c>
      <c r="W150" s="19">
        <f t="shared" si="81"/>
        <v>0</v>
      </c>
      <c r="X150" s="19">
        <f t="shared" si="81"/>
        <v>0</v>
      </c>
      <c r="Y150" s="19">
        <f t="shared" si="81"/>
        <v>0</v>
      </c>
      <c r="Z150" s="19">
        <f t="shared" si="81"/>
        <v>0</v>
      </c>
      <c r="AA150" s="19">
        <f t="shared" si="81"/>
        <v>0</v>
      </c>
      <c r="AB150" s="19">
        <f t="shared" si="81"/>
        <v>0</v>
      </c>
      <c r="AC150" s="19">
        <f t="shared" si="81"/>
        <v>0</v>
      </c>
      <c r="AD150" s="19">
        <f t="shared" si="81"/>
        <v>0</v>
      </c>
      <c r="AE150" s="19">
        <f t="shared" si="81"/>
        <v>0</v>
      </c>
      <c r="AF150" s="19">
        <f t="shared" si="81"/>
        <v>0</v>
      </c>
      <c r="AG150" s="20">
        <f t="shared" si="81"/>
        <v>0</v>
      </c>
      <c r="AH150" s="21">
        <f t="shared" si="81"/>
        <v>0</v>
      </c>
      <c r="AI150" s="19">
        <f t="shared" si="81"/>
        <v>0</v>
      </c>
      <c r="AJ150" s="19">
        <f t="shared" si="81"/>
        <v>0</v>
      </c>
      <c r="AK150" s="19">
        <f t="shared" si="81"/>
        <v>0</v>
      </c>
      <c r="AL150" s="19">
        <f t="shared" si="81"/>
        <v>0</v>
      </c>
      <c r="AM150" s="19">
        <f t="shared" ref="AM150:BR150" si="82">+SUM(AM151:AM165)</f>
        <v>0</v>
      </c>
      <c r="AN150" s="19">
        <f t="shared" si="82"/>
        <v>0</v>
      </c>
      <c r="AO150" s="19">
        <f t="shared" si="82"/>
        <v>0</v>
      </c>
      <c r="AP150" s="19">
        <f t="shared" si="82"/>
        <v>0</v>
      </c>
      <c r="AQ150" s="19">
        <f t="shared" si="82"/>
        <v>0</v>
      </c>
      <c r="AR150" s="19">
        <f t="shared" si="82"/>
        <v>0</v>
      </c>
      <c r="AS150" s="20">
        <f t="shared" si="82"/>
        <v>0</v>
      </c>
      <c r="AT150" s="21">
        <f t="shared" si="82"/>
        <v>0</v>
      </c>
      <c r="AU150" s="19">
        <f t="shared" si="82"/>
        <v>0</v>
      </c>
      <c r="AV150" s="19">
        <f t="shared" si="82"/>
        <v>0</v>
      </c>
      <c r="AW150" s="19">
        <f t="shared" si="82"/>
        <v>0</v>
      </c>
      <c r="AX150" s="19">
        <f t="shared" si="82"/>
        <v>0</v>
      </c>
      <c r="AY150" s="19">
        <f t="shared" si="82"/>
        <v>0</v>
      </c>
      <c r="AZ150" s="19">
        <f t="shared" si="82"/>
        <v>0</v>
      </c>
      <c r="BA150" s="19">
        <f t="shared" si="82"/>
        <v>0</v>
      </c>
      <c r="BB150" s="19">
        <f t="shared" si="82"/>
        <v>0</v>
      </c>
      <c r="BC150" s="19">
        <f t="shared" si="82"/>
        <v>0</v>
      </c>
      <c r="BD150" s="19">
        <f t="shared" si="82"/>
        <v>0</v>
      </c>
      <c r="BE150" s="20">
        <f t="shared" si="82"/>
        <v>0</v>
      </c>
      <c r="BF150" s="21">
        <f t="shared" si="82"/>
        <v>0</v>
      </c>
      <c r="BG150" s="19">
        <f t="shared" si="82"/>
        <v>0</v>
      </c>
      <c r="BH150" s="19">
        <f t="shared" si="82"/>
        <v>0</v>
      </c>
      <c r="BI150" s="19">
        <f t="shared" si="82"/>
        <v>0</v>
      </c>
      <c r="BJ150" s="19">
        <f t="shared" si="82"/>
        <v>0</v>
      </c>
      <c r="BK150" s="19">
        <f t="shared" si="82"/>
        <v>0</v>
      </c>
      <c r="BL150" s="19">
        <f t="shared" si="82"/>
        <v>0</v>
      </c>
      <c r="BM150" s="19">
        <f t="shared" si="82"/>
        <v>0</v>
      </c>
      <c r="BN150" s="19">
        <f t="shared" si="82"/>
        <v>0</v>
      </c>
      <c r="BO150" s="19">
        <f t="shared" si="82"/>
        <v>0</v>
      </c>
      <c r="BP150" s="19">
        <f t="shared" si="82"/>
        <v>0</v>
      </c>
      <c r="BQ150" s="20">
        <f t="shared" si="82"/>
        <v>0</v>
      </c>
      <c r="BR150" s="21">
        <f t="shared" si="82"/>
        <v>0</v>
      </c>
      <c r="BS150" s="19">
        <f t="shared" ref="BS150:CC150" si="83">+SUM(BS151:BS165)</f>
        <v>0</v>
      </c>
      <c r="BT150" s="19">
        <f t="shared" si="83"/>
        <v>0</v>
      </c>
      <c r="BU150" s="19">
        <f t="shared" si="83"/>
        <v>0</v>
      </c>
      <c r="BV150" s="19">
        <f t="shared" si="83"/>
        <v>0</v>
      </c>
      <c r="BW150" s="19">
        <f t="shared" si="83"/>
        <v>0</v>
      </c>
      <c r="BX150" s="19">
        <f t="shared" si="83"/>
        <v>0</v>
      </c>
      <c r="BY150" s="19">
        <f t="shared" si="83"/>
        <v>0</v>
      </c>
      <c r="BZ150" s="19">
        <f t="shared" si="83"/>
        <v>0</v>
      </c>
      <c r="CA150" s="19">
        <f t="shared" si="83"/>
        <v>0</v>
      </c>
      <c r="CB150" s="19">
        <f t="shared" si="83"/>
        <v>0</v>
      </c>
      <c r="CC150" s="20">
        <f t="shared" si="83"/>
        <v>0</v>
      </c>
      <c r="CE150" s="115"/>
    </row>
    <row r="151" spans="1:83">
      <c r="A151" s="141"/>
      <c r="B151" s="57" t="s">
        <v>283</v>
      </c>
      <c r="C151" s="100" t="s">
        <v>398</v>
      </c>
      <c r="D151" s="72" t="s">
        <v>232</v>
      </c>
      <c r="E151" s="72">
        <v>7</v>
      </c>
      <c r="F151" s="306"/>
      <c r="G151" s="122">
        <f t="shared" ref="G151:G164" si="84">+E151*F151</f>
        <v>0</v>
      </c>
      <c r="H151" s="120"/>
      <c r="I151" s="13"/>
      <c r="J151" s="120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3">
        <f>G151/2.5</f>
        <v>0</v>
      </c>
      <c r="V151" s="14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3">
        <f>G151/2.5</f>
        <v>0</v>
      </c>
      <c r="AH151" s="14"/>
      <c r="AI151" s="12"/>
      <c r="AJ151" s="12"/>
      <c r="AK151" s="12"/>
      <c r="AL151" s="12"/>
      <c r="AM151" s="12">
        <f>G151-SUM(H151:AL151)</f>
        <v>0</v>
      </c>
      <c r="AN151" s="12"/>
      <c r="AO151" s="12"/>
      <c r="AP151" s="12"/>
      <c r="AQ151" s="12"/>
      <c r="AR151" s="12"/>
      <c r="AS151" s="13"/>
      <c r="AT151" s="14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3"/>
      <c r="BF151" s="14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3"/>
      <c r="BR151" s="14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237">
        <f t="shared" si="67"/>
        <v>0</v>
      </c>
      <c r="CE151" s="115"/>
    </row>
    <row r="152" spans="1:83">
      <c r="A152" s="141"/>
      <c r="B152" s="57" t="s">
        <v>285</v>
      </c>
      <c r="C152" s="100" t="s">
        <v>286</v>
      </c>
      <c r="D152" s="72" t="s">
        <v>232</v>
      </c>
      <c r="E152" s="72">
        <v>7</v>
      </c>
      <c r="F152" s="306"/>
      <c r="G152" s="122">
        <f t="shared" si="84"/>
        <v>0</v>
      </c>
      <c r="H152" s="120"/>
      <c r="I152" s="13"/>
      <c r="J152" s="120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3">
        <f>G152/2.5</f>
        <v>0</v>
      </c>
      <c r="V152" s="14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3">
        <f>G152/2.5</f>
        <v>0</v>
      </c>
      <c r="AH152" s="14"/>
      <c r="AI152" s="12"/>
      <c r="AJ152" s="12"/>
      <c r="AK152" s="12"/>
      <c r="AL152" s="12"/>
      <c r="AM152" s="12">
        <f t="shared" ref="AM152:AM164" si="85">G152-SUM(H152:AL152)</f>
        <v>0</v>
      </c>
      <c r="AN152" s="12"/>
      <c r="AO152" s="12"/>
      <c r="AP152" s="12"/>
      <c r="AQ152" s="12"/>
      <c r="AR152" s="12"/>
      <c r="AS152" s="13"/>
      <c r="AT152" s="14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3"/>
      <c r="BF152" s="14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3"/>
      <c r="BR152" s="14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237">
        <f t="shared" si="67"/>
        <v>0</v>
      </c>
      <c r="CE152" s="115"/>
    </row>
    <row r="153" spans="1:83">
      <c r="A153" s="141"/>
      <c r="B153" s="193" t="s">
        <v>287</v>
      </c>
      <c r="C153" s="197" t="s">
        <v>288</v>
      </c>
      <c r="D153" s="196" t="s">
        <v>232</v>
      </c>
      <c r="E153" s="196">
        <v>0</v>
      </c>
      <c r="F153" s="252"/>
      <c r="G153" s="263">
        <f>+E153*F153</f>
        <v>0</v>
      </c>
      <c r="H153" s="120"/>
      <c r="I153" s="13"/>
      <c r="J153" s="120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3"/>
      <c r="V153" s="14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3"/>
      <c r="AH153" s="14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3"/>
      <c r="AT153" s="14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3"/>
      <c r="BF153" s="14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3"/>
      <c r="BR153" s="14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237"/>
      <c r="CE153" s="115"/>
    </row>
    <row r="154" spans="1:83">
      <c r="A154" s="141"/>
      <c r="B154" s="57" t="s">
        <v>289</v>
      </c>
      <c r="C154" s="100" t="s">
        <v>290</v>
      </c>
      <c r="D154" s="72" t="s">
        <v>232</v>
      </c>
      <c r="E154" s="72">
        <v>2</v>
      </c>
      <c r="F154" s="306"/>
      <c r="G154" s="122">
        <f t="shared" si="84"/>
        <v>0</v>
      </c>
      <c r="H154" s="120"/>
      <c r="I154" s="13"/>
      <c r="J154" s="120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3">
        <f>G154/2.5</f>
        <v>0</v>
      </c>
      <c r="V154" s="14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3">
        <f>G154/2.5</f>
        <v>0</v>
      </c>
      <c r="AH154" s="14"/>
      <c r="AI154" s="12"/>
      <c r="AJ154" s="12"/>
      <c r="AK154" s="12"/>
      <c r="AL154" s="12"/>
      <c r="AM154" s="12">
        <f t="shared" si="85"/>
        <v>0</v>
      </c>
      <c r="AN154" s="12"/>
      <c r="AO154" s="12"/>
      <c r="AP154" s="12"/>
      <c r="AQ154" s="12"/>
      <c r="AR154" s="12"/>
      <c r="AS154" s="13"/>
      <c r="AT154" s="14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3"/>
      <c r="BF154" s="14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3"/>
      <c r="BR154" s="14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237">
        <f t="shared" si="67"/>
        <v>0</v>
      </c>
      <c r="CE154" s="115"/>
    </row>
    <row r="155" spans="1:83">
      <c r="A155" s="141"/>
      <c r="B155" s="57" t="s">
        <v>291</v>
      </c>
      <c r="C155" s="100" t="s">
        <v>292</v>
      </c>
      <c r="D155" s="72" t="s">
        <v>232</v>
      </c>
      <c r="E155" s="72">
        <v>1</v>
      </c>
      <c r="F155" s="306"/>
      <c r="G155" s="122">
        <f t="shared" si="84"/>
        <v>0</v>
      </c>
      <c r="H155" s="120"/>
      <c r="I155" s="13"/>
      <c r="J155" s="120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3">
        <f t="shared" ref="U155:U162" si="86">G155/2.5</f>
        <v>0</v>
      </c>
      <c r="V155" s="14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3">
        <f t="shared" ref="AG155:AG162" si="87">G155/2.5</f>
        <v>0</v>
      </c>
      <c r="AH155" s="14"/>
      <c r="AI155" s="12"/>
      <c r="AJ155" s="12"/>
      <c r="AK155" s="12"/>
      <c r="AL155" s="12"/>
      <c r="AM155" s="12">
        <f t="shared" si="85"/>
        <v>0</v>
      </c>
      <c r="AN155" s="12"/>
      <c r="AO155" s="12"/>
      <c r="AP155" s="12"/>
      <c r="AQ155" s="12"/>
      <c r="AR155" s="12"/>
      <c r="AS155" s="13"/>
      <c r="AT155" s="14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3"/>
      <c r="BF155" s="14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3"/>
      <c r="BR155" s="14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237">
        <f t="shared" si="67"/>
        <v>0</v>
      </c>
      <c r="CE155" s="115"/>
    </row>
    <row r="156" spans="1:83">
      <c r="A156" s="141"/>
      <c r="B156" s="57" t="s">
        <v>293</v>
      </c>
      <c r="C156" s="100" t="s">
        <v>294</v>
      </c>
      <c r="D156" s="72" t="s">
        <v>128</v>
      </c>
      <c r="E156" s="72">
        <v>1</v>
      </c>
      <c r="F156" s="303"/>
      <c r="G156" s="122">
        <f t="shared" si="84"/>
        <v>0</v>
      </c>
      <c r="H156" s="120"/>
      <c r="I156" s="13"/>
      <c r="J156" s="120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3">
        <f t="shared" si="86"/>
        <v>0</v>
      </c>
      <c r="V156" s="14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3">
        <f t="shared" si="87"/>
        <v>0</v>
      </c>
      <c r="AH156" s="14"/>
      <c r="AI156" s="12"/>
      <c r="AJ156" s="12"/>
      <c r="AK156" s="12"/>
      <c r="AL156" s="12"/>
      <c r="AM156" s="12">
        <f t="shared" si="85"/>
        <v>0</v>
      </c>
      <c r="AN156" s="12"/>
      <c r="AO156" s="12"/>
      <c r="AP156" s="12"/>
      <c r="AQ156" s="12"/>
      <c r="AR156" s="12"/>
      <c r="AS156" s="13"/>
      <c r="AT156" s="14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3"/>
      <c r="BF156" s="14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3"/>
      <c r="BR156" s="14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237">
        <f t="shared" si="67"/>
        <v>0</v>
      </c>
      <c r="CE156" s="115"/>
    </row>
    <row r="157" spans="1:83">
      <c r="A157" s="141"/>
      <c r="B157" s="57" t="s">
        <v>295</v>
      </c>
      <c r="C157" s="100" t="s">
        <v>296</v>
      </c>
      <c r="D157" s="72" t="s">
        <v>128</v>
      </c>
      <c r="E157" s="72">
        <v>1</v>
      </c>
      <c r="F157" s="303"/>
      <c r="G157" s="122">
        <f t="shared" si="84"/>
        <v>0</v>
      </c>
      <c r="H157" s="120"/>
      <c r="I157" s="13"/>
      <c r="J157" s="120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3">
        <f t="shared" si="86"/>
        <v>0</v>
      </c>
      <c r="V157" s="14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3">
        <f t="shared" si="87"/>
        <v>0</v>
      </c>
      <c r="AH157" s="14"/>
      <c r="AI157" s="12"/>
      <c r="AJ157" s="12"/>
      <c r="AK157" s="12"/>
      <c r="AL157" s="12"/>
      <c r="AM157" s="12">
        <f t="shared" si="85"/>
        <v>0</v>
      </c>
      <c r="AN157" s="12"/>
      <c r="AO157" s="12"/>
      <c r="AP157" s="12"/>
      <c r="AQ157" s="12"/>
      <c r="AR157" s="12"/>
      <c r="AS157" s="13"/>
      <c r="AT157" s="14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3"/>
      <c r="BF157" s="14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3"/>
      <c r="BR157" s="14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237">
        <f t="shared" si="67"/>
        <v>0</v>
      </c>
      <c r="CE157" s="115"/>
    </row>
    <row r="158" spans="1:83">
      <c r="A158" s="141"/>
      <c r="B158" s="57" t="s">
        <v>297</v>
      </c>
      <c r="C158" s="100" t="s">
        <v>298</v>
      </c>
      <c r="D158" s="72" t="s">
        <v>128</v>
      </c>
      <c r="E158" s="72">
        <v>1</v>
      </c>
      <c r="F158" s="303"/>
      <c r="G158" s="122">
        <f t="shared" si="84"/>
        <v>0</v>
      </c>
      <c r="H158" s="120"/>
      <c r="I158" s="13"/>
      <c r="J158" s="120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3">
        <f t="shared" si="86"/>
        <v>0</v>
      </c>
      <c r="V158" s="14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3">
        <f t="shared" si="87"/>
        <v>0</v>
      </c>
      <c r="AH158" s="14"/>
      <c r="AI158" s="12"/>
      <c r="AJ158" s="12"/>
      <c r="AK158" s="12"/>
      <c r="AL158" s="12"/>
      <c r="AM158" s="12">
        <f t="shared" si="85"/>
        <v>0</v>
      </c>
      <c r="AN158" s="12"/>
      <c r="AO158" s="12"/>
      <c r="AP158" s="12"/>
      <c r="AQ158" s="12"/>
      <c r="AR158" s="12"/>
      <c r="AS158" s="13"/>
      <c r="AT158" s="14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3"/>
      <c r="BF158" s="14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3"/>
      <c r="BR158" s="14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237">
        <f t="shared" ref="CC158:CC164" si="88">G158-SUM(H158:CB158)</f>
        <v>0</v>
      </c>
      <c r="CE158" s="115"/>
    </row>
    <row r="159" spans="1:83" ht="30">
      <c r="A159" s="266"/>
      <c r="B159" s="193" t="s">
        <v>299</v>
      </c>
      <c r="C159" s="197" t="s">
        <v>300</v>
      </c>
      <c r="D159" s="196" t="s">
        <v>232</v>
      </c>
      <c r="E159" s="196">
        <v>0</v>
      </c>
      <c r="F159" s="252"/>
      <c r="G159" s="253">
        <f t="shared" si="84"/>
        <v>0</v>
      </c>
      <c r="H159" s="120"/>
      <c r="I159" s="13"/>
      <c r="J159" s="120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3"/>
      <c r="V159" s="14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3"/>
      <c r="AH159" s="14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3"/>
      <c r="AT159" s="14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3"/>
      <c r="BF159" s="14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3"/>
      <c r="BR159" s="14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237"/>
      <c r="CE159" s="115"/>
    </row>
    <row r="160" spans="1:83">
      <c r="A160" s="217"/>
      <c r="B160" s="193" t="s">
        <v>301</v>
      </c>
      <c r="C160" s="197" t="s">
        <v>302</v>
      </c>
      <c r="D160" s="196" t="s">
        <v>232</v>
      </c>
      <c r="E160" s="196">
        <v>0</v>
      </c>
      <c r="F160" s="252"/>
      <c r="G160" s="253">
        <f t="shared" si="84"/>
        <v>0</v>
      </c>
      <c r="H160" s="120"/>
      <c r="I160" s="13"/>
      <c r="J160" s="120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3"/>
      <c r="V160" s="14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3"/>
      <c r="AH160" s="14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3"/>
      <c r="AT160" s="14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3"/>
      <c r="BF160" s="14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3"/>
      <c r="BR160" s="14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237"/>
      <c r="CE160" s="115"/>
    </row>
    <row r="161" spans="1:83">
      <c r="A161" s="217"/>
      <c r="B161" s="193" t="s">
        <v>303</v>
      </c>
      <c r="C161" s="197" t="s">
        <v>304</v>
      </c>
      <c r="D161" s="196" t="s">
        <v>232</v>
      </c>
      <c r="E161" s="196">
        <v>0</v>
      </c>
      <c r="F161" s="252"/>
      <c r="G161" s="253">
        <f t="shared" si="84"/>
        <v>0</v>
      </c>
      <c r="H161" s="272"/>
      <c r="I161" s="273"/>
      <c r="J161" s="272"/>
      <c r="K161" s="274"/>
      <c r="L161" s="274"/>
      <c r="M161" s="274"/>
      <c r="N161" s="274"/>
      <c r="O161" s="274"/>
      <c r="P161" s="274"/>
      <c r="Q161" s="274"/>
      <c r="R161" s="274"/>
      <c r="S161" s="274"/>
      <c r="T161" s="274"/>
      <c r="U161" s="273"/>
      <c r="V161" s="275"/>
      <c r="W161" s="274"/>
      <c r="X161" s="274"/>
      <c r="Y161" s="274"/>
      <c r="Z161" s="274"/>
      <c r="AA161" s="274"/>
      <c r="AB161" s="274"/>
      <c r="AC161" s="274"/>
      <c r="AD161" s="274"/>
      <c r="AE161" s="274"/>
      <c r="AF161" s="274"/>
      <c r="AG161" s="273"/>
      <c r="AH161" s="275"/>
      <c r="AI161" s="274"/>
      <c r="AJ161" s="274"/>
      <c r="AK161" s="274"/>
      <c r="AL161" s="274"/>
      <c r="AM161" s="12"/>
      <c r="AN161" s="274"/>
      <c r="AO161" s="274"/>
      <c r="AP161" s="274"/>
      <c r="AQ161" s="274"/>
      <c r="AR161" s="274"/>
      <c r="AS161" s="273"/>
      <c r="AT161" s="275"/>
      <c r="AU161" s="274"/>
      <c r="AV161" s="274"/>
      <c r="AW161" s="274"/>
      <c r="AX161" s="274"/>
      <c r="AY161" s="274"/>
      <c r="AZ161" s="274"/>
      <c r="BA161" s="274"/>
      <c r="BB161" s="274"/>
      <c r="BC161" s="274"/>
      <c r="BD161" s="274"/>
      <c r="BE161" s="273"/>
      <c r="BF161" s="275"/>
      <c r="BG161" s="274"/>
      <c r="BH161" s="274"/>
      <c r="BI161" s="274"/>
      <c r="BJ161" s="274"/>
      <c r="BK161" s="274"/>
      <c r="BL161" s="274"/>
      <c r="BM161" s="274"/>
      <c r="BN161" s="274"/>
      <c r="BO161" s="274"/>
      <c r="BP161" s="274"/>
      <c r="BQ161" s="273"/>
      <c r="BR161" s="275"/>
      <c r="BS161" s="274"/>
      <c r="BT161" s="274"/>
      <c r="BU161" s="274"/>
      <c r="BV161" s="274"/>
      <c r="BW161" s="274"/>
      <c r="BX161" s="274"/>
      <c r="BY161" s="274"/>
      <c r="BZ161" s="274"/>
      <c r="CA161" s="274"/>
      <c r="CB161" s="274"/>
      <c r="CC161" s="237"/>
      <c r="CE161" s="115"/>
    </row>
    <row r="162" spans="1:83" ht="30">
      <c r="A162" s="124"/>
      <c r="B162" s="57" t="s">
        <v>305</v>
      </c>
      <c r="C162" s="175" t="s">
        <v>306</v>
      </c>
      <c r="D162" s="72" t="s">
        <v>232</v>
      </c>
      <c r="E162" s="72">
        <v>2</v>
      </c>
      <c r="F162" s="306"/>
      <c r="G162" s="271">
        <f t="shared" si="84"/>
        <v>0</v>
      </c>
      <c r="H162" s="272"/>
      <c r="I162" s="273"/>
      <c r="J162" s="272"/>
      <c r="K162" s="274"/>
      <c r="L162" s="274"/>
      <c r="M162" s="274"/>
      <c r="N162" s="274"/>
      <c r="O162" s="274"/>
      <c r="P162" s="274"/>
      <c r="Q162" s="274"/>
      <c r="R162" s="274"/>
      <c r="S162" s="274"/>
      <c r="T162" s="274"/>
      <c r="U162" s="273">
        <f t="shared" si="86"/>
        <v>0</v>
      </c>
      <c r="V162" s="275"/>
      <c r="W162" s="274"/>
      <c r="X162" s="274"/>
      <c r="Y162" s="274"/>
      <c r="Z162" s="274"/>
      <c r="AA162" s="274"/>
      <c r="AB162" s="274"/>
      <c r="AC162" s="274"/>
      <c r="AD162" s="274"/>
      <c r="AE162" s="274"/>
      <c r="AF162" s="274"/>
      <c r="AG162" s="273">
        <f t="shared" si="87"/>
        <v>0</v>
      </c>
      <c r="AH162" s="275"/>
      <c r="AI162" s="274"/>
      <c r="AJ162" s="274"/>
      <c r="AK162" s="274"/>
      <c r="AL162" s="274"/>
      <c r="AM162" s="12">
        <f t="shared" si="85"/>
        <v>0</v>
      </c>
      <c r="AN162" s="274"/>
      <c r="AO162" s="274"/>
      <c r="AP162" s="274"/>
      <c r="AQ162" s="274"/>
      <c r="AR162" s="274"/>
      <c r="AS162" s="273"/>
      <c r="AT162" s="275"/>
      <c r="AU162" s="274"/>
      <c r="AV162" s="274"/>
      <c r="AW162" s="274"/>
      <c r="AX162" s="274"/>
      <c r="AY162" s="274"/>
      <c r="AZ162" s="274"/>
      <c r="BA162" s="274"/>
      <c r="BB162" s="274"/>
      <c r="BC162" s="274"/>
      <c r="BD162" s="274"/>
      <c r="BE162" s="273"/>
      <c r="BF162" s="275"/>
      <c r="BG162" s="274"/>
      <c r="BH162" s="274"/>
      <c r="BI162" s="274"/>
      <c r="BJ162" s="274"/>
      <c r="BK162" s="274"/>
      <c r="BL162" s="274"/>
      <c r="BM162" s="274"/>
      <c r="BN162" s="274"/>
      <c r="BO162" s="274"/>
      <c r="BP162" s="274"/>
      <c r="BQ162" s="273"/>
      <c r="BR162" s="275"/>
      <c r="BS162" s="274"/>
      <c r="BT162" s="274"/>
      <c r="BU162" s="274"/>
      <c r="BV162" s="274"/>
      <c r="BW162" s="274"/>
      <c r="BX162" s="274"/>
      <c r="BY162" s="274"/>
      <c r="BZ162" s="274"/>
      <c r="CA162" s="274"/>
      <c r="CB162" s="274"/>
      <c r="CC162" s="237">
        <f t="shared" si="88"/>
        <v>0</v>
      </c>
      <c r="CE162" s="115"/>
    </row>
    <row r="163" spans="1:83">
      <c r="A163" s="124"/>
      <c r="B163" s="57" t="s">
        <v>307</v>
      </c>
      <c r="C163" s="175" t="s">
        <v>308</v>
      </c>
      <c r="D163" s="121" t="s">
        <v>128</v>
      </c>
      <c r="E163" s="270">
        <v>1</v>
      </c>
      <c r="F163" s="303"/>
      <c r="G163" s="239">
        <f t="shared" si="84"/>
        <v>0</v>
      </c>
      <c r="H163" s="272"/>
      <c r="I163" s="273"/>
      <c r="J163" s="272"/>
      <c r="K163" s="274"/>
      <c r="L163" s="274"/>
      <c r="M163" s="274"/>
      <c r="N163" s="274"/>
      <c r="O163" s="274"/>
      <c r="P163" s="274"/>
      <c r="Q163" s="274"/>
      <c r="R163" s="274"/>
      <c r="S163" s="274"/>
      <c r="T163" s="274"/>
      <c r="U163" s="273">
        <f>G163/2.5</f>
        <v>0</v>
      </c>
      <c r="V163" s="275"/>
      <c r="W163" s="274"/>
      <c r="X163" s="274"/>
      <c r="Y163" s="274"/>
      <c r="Z163" s="274"/>
      <c r="AA163" s="274"/>
      <c r="AB163" s="274"/>
      <c r="AC163" s="274"/>
      <c r="AD163" s="274"/>
      <c r="AE163" s="274"/>
      <c r="AF163" s="274"/>
      <c r="AG163" s="273">
        <f>G163/2.5</f>
        <v>0</v>
      </c>
      <c r="AH163" s="275"/>
      <c r="AI163" s="274"/>
      <c r="AJ163" s="274"/>
      <c r="AK163" s="274"/>
      <c r="AL163" s="274"/>
      <c r="AM163" s="12">
        <f t="shared" si="85"/>
        <v>0</v>
      </c>
      <c r="AN163" s="274"/>
      <c r="AO163" s="274"/>
      <c r="AP163" s="274"/>
      <c r="AQ163" s="274"/>
      <c r="AR163" s="274"/>
      <c r="AS163" s="273"/>
      <c r="AT163" s="272"/>
      <c r="AU163" s="274"/>
      <c r="AV163" s="274"/>
      <c r="AW163" s="274"/>
      <c r="AX163" s="274"/>
      <c r="AY163" s="274"/>
      <c r="AZ163" s="274"/>
      <c r="BA163" s="274"/>
      <c r="BB163" s="274"/>
      <c r="BC163" s="274"/>
      <c r="BD163" s="274"/>
      <c r="BE163" s="273"/>
      <c r="BF163" s="275"/>
      <c r="BG163" s="274"/>
      <c r="BH163" s="274"/>
      <c r="BI163" s="274"/>
      <c r="BJ163" s="274"/>
      <c r="BK163" s="274"/>
      <c r="BL163" s="274"/>
      <c r="BM163" s="274"/>
      <c r="BN163" s="274"/>
      <c r="BO163" s="274"/>
      <c r="BP163" s="274"/>
      <c r="BQ163" s="273"/>
      <c r="BR163" s="275"/>
      <c r="BS163" s="274"/>
      <c r="BT163" s="274"/>
      <c r="BU163" s="274"/>
      <c r="BV163" s="274"/>
      <c r="BW163" s="274"/>
      <c r="BX163" s="274"/>
      <c r="BY163" s="274"/>
      <c r="BZ163" s="274"/>
      <c r="CA163" s="274"/>
      <c r="CB163" s="274"/>
      <c r="CC163" s="237">
        <f t="shared" si="88"/>
        <v>0</v>
      </c>
      <c r="CE163" s="115"/>
    </row>
    <row r="164" spans="1:83">
      <c r="A164" s="141"/>
      <c r="B164" s="57" t="s">
        <v>309</v>
      </c>
      <c r="C164" s="100" t="s">
        <v>310</v>
      </c>
      <c r="D164" s="72" t="s">
        <v>128</v>
      </c>
      <c r="E164" s="72">
        <v>1</v>
      </c>
      <c r="F164" s="303"/>
      <c r="G164" s="122">
        <f t="shared" si="84"/>
        <v>0</v>
      </c>
      <c r="H164" s="120"/>
      <c r="I164" s="13"/>
      <c r="J164" s="120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3">
        <f>G164/2.5</f>
        <v>0</v>
      </c>
      <c r="V164" s="14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3">
        <f>G164/2.5</f>
        <v>0</v>
      </c>
      <c r="AH164" s="14"/>
      <c r="AI164" s="12"/>
      <c r="AJ164" s="12"/>
      <c r="AK164" s="12"/>
      <c r="AL164" s="12"/>
      <c r="AM164" s="12">
        <f t="shared" si="85"/>
        <v>0</v>
      </c>
      <c r="AN164" s="12"/>
      <c r="AO164" s="12"/>
      <c r="AP164" s="12"/>
      <c r="AQ164" s="12"/>
      <c r="AR164" s="12"/>
      <c r="AS164" s="13"/>
      <c r="AT164" s="14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3"/>
      <c r="BF164" s="14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3"/>
      <c r="BR164" s="14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237">
        <f t="shared" si="88"/>
        <v>0</v>
      </c>
      <c r="CE164" s="115"/>
    </row>
    <row r="165" spans="1:83">
      <c r="A165" s="141"/>
      <c r="B165" s="193" t="s">
        <v>311</v>
      </c>
      <c r="C165" s="197" t="s">
        <v>312</v>
      </c>
      <c r="D165" s="196" t="s">
        <v>232</v>
      </c>
      <c r="E165" s="196">
        <v>0</v>
      </c>
      <c r="F165" s="252"/>
      <c r="G165" s="263">
        <f>+E165*F165</f>
        <v>0</v>
      </c>
      <c r="H165" s="318"/>
      <c r="I165" s="320"/>
      <c r="J165" s="318"/>
      <c r="K165" s="319"/>
      <c r="L165" s="319"/>
      <c r="M165" s="319"/>
      <c r="N165" s="319"/>
      <c r="O165" s="319"/>
      <c r="P165" s="319"/>
      <c r="Q165" s="319"/>
      <c r="R165" s="319"/>
      <c r="S165" s="319"/>
      <c r="T165" s="319"/>
      <c r="U165" s="13"/>
      <c r="V165" s="321"/>
      <c r="W165" s="319"/>
      <c r="X165" s="319"/>
      <c r="Y165" s="319"/>
      <c r="Z165" s="319"/>
      <c r="AA165" s="319"/>
      <c r="AB165" s="274"/>
      <c r="AC165" s="274"/>
      <c r="AD165" s="319"/>
      <c r="AE165" s="319"/>
      <c r="AF165" s="274"/>
      <c r="AG165" s="13"/>
      <c r="AH165" s="275"/>
      <c r="AI165" s="319"/>
      <c r="AJ165" s="319"/>
      <c r="AK165" s="319"/>
      <c r="AL165" s="319"/>
      <c r="AM165" s="12"/>
      <c r="AN165" s="319"/>
      <c r="AO165" s="319"/>
      <c r="AP165" s="319"/>
      <c r="AQ165" s="319"/>
      <c r="AR165" s="319"/>
      <c r="AS165" s="320"/>
      <c r="AT165" s="321"/>
      <c r="AU165" s="319"/>
      <c r="AV165" s="319"/>
      <c r="AW165" s="319"/>
      <c r="AX165" s="319"/>
      <c r="AY165" s="319"/>
      <c r="AZ165" s="319"/>
      <c r="BA165" s="319"/>
      <c r="BB165" s="319"/>
      <c r="BC165" s="319"/>
      <c r="BD165" s="319"/>
      <c r="BE165" s="273"/>
      <c r="BF165" s="321"/>
      <c r="BG165" s="319"/>
      <c r="BH165" s="319"/>
      <c r="BI165" s="319"/>
      <c r="BJ165" s="319"/>
      <c r="BK165" s="319"/>
      <c r="BL165" s="274"/>
      <c r="BM165" s="274"/>
      <c r="BN165" s="319"/>
      <c r="BO165" s="319"/>
      <c r="BP165" s="274"/>
      <c r="BQ165" s="273"/>
      <c r="BR165" s="275"/>
      <c r="BS165" s="319"/>
      <c r="BT165" s="319"/>
      <c r="BU165" s="319"/>
      <c r="BV165" s="319"/>
      <c r="BW165" s="319"/>
      <c r="BX165" s="319"/>
      <c r="BY165" s="319"/>
      <c r="BZ165" s="319"/>
      <c r="CA165" s="319"/>
      <c r="CB165" s="319"/>
      <c r="CC165" s="237"/>
      <c r="CE165" s="115"/>
    </row>
    <row r="166" spans="1:83">
      <c r="A166" s="15"/>
      <c r="B166" s="55" t="s">
        <v>313</v>
      </c>
      <c r="C166" s="56" t="s">
        <v>40</v>
      </c>
      <c r="D166" s="71"/>
      <c r="E166" s="276"/>
      <c r="F166" s="229"/>
      <c r="G166" s="169">
        <f>SUM(G167:G172)</f>
        <v>2200000</v>
      </c>
      <c r="H166" s="123">
        <f t="shared" ref="H166:AL166" si="89">SUM(H167:H172)</f>
        <v>0</v>
      </c>
      <c r="I166" s="20">
        <f t="shared" si="89"/>
        <v>0</v>
      </c>
      <c r="J166" s="123">
        <f t="shared" si="89"/>
        <v>0</v>
      </c>
      <c r="K166" s="19">
        <f t="shared" si="89"/>
        <v>0</v>
      </c>
      <c r="L166" s="19">
        <f t="shared" si="89"/>
        <v>0</v>
      </c>
      <c r="M166" s="19">
        <f t="shared" si="89"/>
        <v>0</v>
      </c>
      <c r="N166" s="19">
        <f t="shared" si="89"/>
        <v>0</v>
      </c>
      <c r="O166" s="19">
        <f t="shared" si="89"/>
        <v>0</v>
      </c>
      <c r="P166" s="19">
        <f t="shared" si="89"/>
        <v>0</v>
      </c>
      <c r="Q166" s="19">
        <f t="shared" si="89"/>
        <v>0</v>
      </c>
      <c r="R166" s="19">
        <f t="shared" si="89"/>
        <v>0</v>
      </c>
      <c r="S166" s="19">
        <f t="shared" si="89"/>
        <v>0</v>
      </c>
      <c r="T166" s="19">
        <f t="shared" si="89"/>
        <v>0</v>
      </c>
      <c r="U166" s="20">
        <f t="shared" si="89"/>
        <v>0</v>
      </c>
      <c r="V166" s="21">
        <f t="shared" si="89"/>
        <v>0</v>
      </c>
      <c r="W166" s="19">
        <f t="shared" si="89"/>
        <v>0</v>
      </c>
      <c r="X166" s="19">
        <f t="shared" si="89"/>
        <v>0</v>
      </c>
      <c r="Y166" s="19">
        <f t="shared" si="89"/>
        <v>0</v>
      </c>
      <c r="Z166" s="19">
        <f t="shared" si="89"/>
        <v>0</v>
      </c>
      <c r="AA166" s="19">
        <f t="shared" si="89"/>
        <v>0</v>
      </c>
      <c r="AB166" s="19">
        <f t="shared" si="89"/>
        <v>0</v>
      </c>
      <c r="AC166" s="19">
        <f t="shared" si="89"/>
        <v>0</v>
      </c>
      <c r="AD166" s="19">
        <f t="shared" si="89"/>
        <v>0</v>
      </c>
      <c r="AE166" s="19">
        <f t="shared" si="89"/>
        <v>0</v>
      </c>
      <c r="AF166" s="19">
        <f t="shared" si="89"/>
        <v>0</v>
      </c>
      <c r="AG166" s="20">
        <f t="shared" si="89"/>
        <v>260000</v>
      </c>
      <c r="AH166" s="21">
        <f t="shared" si="89"/>
        <v>0</v>
      </c>
      <c r="AI166" s="19">
        <f t="shared" si="89"/>
        <v>0</v>
      </c>
      <c r="AJ166" s="19">
        <f t="shared" si="89"/>
        <v>0</v>
      </c>
      <c r="AK166" s="19">
        <f t="shared" si="89"/>
        <v>0</v>
      </c>
      <c r="AL166" s="19">
        <f t="shared" si="89"/>
        <v>0</v>
      </c>
      <c r="AM166" s="19">
        <f t="shared" ref="AM166:BR166" si="90">SUM(AM167:AM172)</f>
        <v>0</v>
      </c>
      <c r="AN166" s="19">
        <f t="shared" si="90"/>
        <v>0</v>
      </c>
      <c r="AO166" s="19">
        <f t="shared" si="90"/>
        <v>0</v>
      </c>
      <c r="AP166" s="19">
        <f t="shared" si="90"/>
        <v>0</v>
      </c>
      <c r="AQ166" s="19">
        <f t="shared" si="90"/>
        <v>0</v>
      </c>
      <c r="AR166" s="19">
        <f t="shared" si="90"/>
        <v>0</v>
      </c>
      <c r="AS166" s="20">
        <f t="shared" si="90"/>
        <v>260000</v>
      </c>
      <c r="AT166" s="21">
        <f t="shared" si="90"/>
        <v>0</v>
      </c>
      <c r="AU166" s="19">
        <f t="shared" si="90"/>
        <v>0</v>
      </c>
      <c r="AV166" s="19">
        <f t="shared" si="90"/>
        <v>0</v>
      </c>
      <c r="AW166" s="19">
        <f t="shared" si="90"/>
        <v>0</v>
      </c>
      <c r="AX166" s="19">
        <f t="shared" si="90"/>
        <v>0</v>
      </c>
      <c r="AY166" s="19">
        <f t="shared" si="90"/>
        <v>0</v>
      </c>
      <c r="AZ166" s="19">
        <f t="shared" si="90"/>
        <v>0</v>
      </c>
      <c r="BA166" s="19">
        <f t="shared" si="90"/>
        <v>0</v>
      </c>
      <c r="BB166" s="19">
        <f t="shared" si="90"/>
        <v>0</v>
      </c>
      <c r="BC166" s="19">
        <f t="shared" si="90"/>
        <v>0</v>
      </c>
      <c r="BD166" s="19">
        <f t="shared" si="90"/>
        <v>0</v>
      </c>
      <c r="BE166" s="20">
        <f t="shared" si="90"/>
        <v>460000</v>
      </c>
      <c r="BF166" s="21">
        <f t="shared" si="90"/>
        <v>0</v>
      </c>
      <c r="BG166" s="19">
        <f t="shared" si="90"/>
        <v>0</v>
      </c>
      <c r="BH166" s="19">
        <f t="shared" si="90"/>
        <v>0</v>
      </c>
      <c r="BI166" s="19">
        <f t="shared" si="90"/>
        <v>0</v>
      </c>
      <c r="BJ166" s="19">
        <f t="shared" si="90"/>
        <v>0</v>
      </c>
      <c r="BK166" s="19">
        <f t="shared" si="90"/>
        <v>0</v>
      </c>
      <c r="BL166" s="19">
        <f t="shared" si="90"/>
        <v>0</v>
      </c>
      <c r="BM166" s="19">
        <f t="shared" si="90"/>
        <v>0</v>
      </c>
      <c r="BN166" s="19">
        <f t="shared" si="90"/>
        <v>0</v>
      </c>
      <c r="BO166" s="19">
        <f t="shared" si="90"/>
        <v>0</v>
      </c>
      <c r="BP166" s="19">
        <f t="shared" si="90"/>
        <v>0</v>
      </c>
      <c r="BQ166" s="20">
        <f t="shared" si="90"/>
        <v>710000</v>
      </c>
      <c r="BR166" s="21">
        <f t="shared" si="90"/>
        <v>0</v>
      </c>
      <c r="BS166" s="19">
        <f t="shared" ref="BS166:CC166" si="91">SUM(BS167:BS172)</f>
        <v>0</v>
      </c>
      <c r="BT166" s="19">
        <f t="shared" si="91"/>
        <v>0</v>
      </c>
      <c r="BU166" s="19">
        <f t="shared" si="91"/>
        <v>0</v>
      </c>
      <c r="BV166" s="19">
        <f t="shared" si="91"/>
        <v>0</v>
      </c>
      <c r="BW166" s="19">
        <f t="shared" si="91"/>
        <v>0</v>
      </c>
      <c r="BX166" s="19">
        <f t="shared" si="91"/>
        <v>0</v>
      </c>
      <c r="BY166" s="19">
        <f t="shared" si="91"/>
        <v>0</v>
      </c>
      <c r="BZ166" s="19">
        <f t="shared" si="91"/>
        <v>0</v>
      </c>
      <c r="CA166" s="19">
        <f t="shared" si="91"/>
        <v>0</v>
      </c>
      <c r="CB166" s="19">
        <f t="shared" si="91"/>
        <v>0</v>
      </c>
      <c r="CC166" s="20">
        <f t="shared" si="91"/>
        <v>510000</v>
      </c>
      <c r="CE166" s="115"/>
    </row>
    <row r="167" spans="1:83" ht="30">
      <c r="A167" s="17"/>
      <c r="B167" s="61" t="s">
        <v>314</v>
      </c>
      <c r="C167" s="66" t="str">
        <f>"Provision for the Installation and Upgrade of Toll System Assets - Provision for the installation and upgrade of Toll System Assets (" &amp; TEXT(F167,"### ###") &amp;")"</f>
        <v>Provision for the Installation and Upgrade of Toll System Assets - Provision for the installation and upgrade of Toll System Assets (1 300 000)</v>
      </c>
      <c r="D167" s="74" t="s">
        <v>156</v>
      </c>
      <c r="E167" s="72">
        <v>1</v>
      </c>
      <c r="F167" s="250">
        <v>1300000</v>
      </c>
      <c r="G167" s="152">
        <f t="shared" ref="G167:G172" si="92">+E167*F167</f>
        <v>1300000</v>
      </c>
      <c r="H167" s="120"/>
      <c r="I167" s="13"/>
      <c r="J167" s="120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3"/>
      <c r="V167" s="14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3">
        <f>$G167/5</f>
        <v>260000</v>
      </c>
      <c r="AH167" s="14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3">
        <f>$G167/5</f>
        <v>260000</v>
      </c>
      <c r="AT167" s="14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3">
        <f>$G167/5</f>
        <v>260000</v>
      </c>
      <c r="BF167" s="14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3">
        <f>$G167/5</f>
        <v>260000</v>
      </c>
      <c r="BR167" s="14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237">
        <f t="shared" ref="CC167:CC172" si="93">G167-SUM(H167:CB167)</f>
        <v>260000</v>
      </c>
      <c r="CE167" s="115"/>
    </row>
    <row r="168" spans="1:83" ht="28" customHeight="1">
      <c r="A168" s="142"/>
      <c r="B168" s="63" t="s">
        <v>315</v>
      </c>
      <c r="C168" s="65" t="str">
        <f>"Provision for the Installation and Upgrade of Toll System Assets - Overhead charges and profit in respect of B-6003a (" &amp; TEXT(F168,"###%") &amp; ")"</f>
        <v>Provision for the Installation and Upgrade of Toll System Assets - Overhead charges and profit in respect of B-6003a (%)</v>
      </c>
      <c r="D168" s="75" t="s">
        <v>158</v>
      </c>
      <c r="E168" s="246">
        <f>+F167</f>
        <v>1300000</v>
      </c>
      <c r="F168" s="219"/>
      <c r="G168" s="277">
        <f t="shared" si="92"/>
        <v>0</v>
      </c>
      <c r="H168" s="231"/>
      <c r="I168" s="232"/>
      <c r="J168" s="231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32"/>
      <c r="V168" s="248"/>
      <c r="W168" s="247"/>
      <c r="X168" s="247"/>
      <c r="Y168" s="247"/>
      <c r="Z168" s="247"/>
      <c r="AA168" s="247"/>
      <c r="AB168" s="247"/>
      <c r="AC168" s="247"/>
      <c r="AD168" s="247"/>
      <c r="AE168" s="247"/>
      <c r="AF168" s="247"/>
      <c r="AG168" s="232">
        <f>$G168/5</f>
        <v>0</v>
      </c>
      <c r="AH168" s="248"/>
      <c r="AI168" s="247"/>
      <c r="AJ168" s="247"/>
      <c r="AK168" s="247"/>
      <c r="AL168" s="247"/>
      <c r="AM168" s="247"/>
      <c r="AN168" s="247"/>
      <c r="AO168" s="247"/>
      <c r="AP168" s="247"/>
      <c r="AQ168" s="247"/>
      <c r="AR168" s="247"/>
      <c r="AS168" s="232">
        <f>$G168/5</f>
        <v>0</v>
      </c>
      <c r="AT168" s="248"/>
      <c r="AU168" s="247"/>
      <c r="AV168" s="247"/>
      <c r="AW168" s="247"/>
      <c r="AX168" s="247"/>
      <c r="AY168" s="247"/>
      <c r="AZ168" s="247"/>
      <c r="BA168" s="247"/>
      <c r="BB168" s="247"/>
      <c r="BC168" s="247"/>
      <c r="BD168" s="247"/>
      <c r="BE168" s="232">
        <f>$G168/5</f>
        <v>0</v>
      </c>
      <c r="BF168" s="248"/>
      <c r="BG168" s="247"/>
      <c r="BH168" s="247"/>
      <c r="BI168" s="247"/>
      <c r="BJ168" s="247"/>
      <c r="BK168" s="247"/>
      <c r="BL168" s="247"/>
      <c r="BM168" s="247"/>
      <c r="BN168" s="247"/>
      <c r="BO168" s="247"/>
      <c r="BP168" s="247"/>
      <c r="BQ168" s="232">
        <f>$G168/5</f>
        <v>0</v>
      </c>
      <c r="BR168" s="248"/>
      <c r="BS168" s="247"/>
      <c r="BT168" s="247"/>
      <c r="BU168" s="247"/>
      <c r="BV168" s="247"/>
      <c r="BW168" s="247"/>
      <c r="BX168" s="247"/>
      <c r="BY168" s="247"/>
      <c r="BZ168" s="247"/>
      <c r="CA168" s="247"/>
      <c r="CB168" s="247"/>
      <c r="CC168" s="237">
        <f t="shared" si="93"/>
        <v>0</v>
      </c>
      <c r="CE168" s="115"/>
    </row>
    <row r="169" spans="1:83">
      <c r="A169" s="17"/>
      <c r="B169" s="61" t="s">
        <v>317</v>
      </c>
      <c r="C169" s="308" t="str">
        <f>"Provision for an EMVCO card reader system, over and above B-3014 - Provisional Sum ("&amp; TEXT(F169,"### ###") &amp;")"</f>
        <v>Provision for an EMVCO card reader system, over and above B-3014 - Provisional Sum (400 000)</v>
      </c>
      <c r="D169" s="74" t="s">
        <v>156</v>
      </c>
      <c r="E169" s="278">
        <v>1</v>
      </c>
      <c r="F169" s="250">
        <v>400000</v>
      </c>
      <c r="G169" s="152">
        <f t="shared" si="92"/>
        <v>400000</v>
      </c>
      <c r="H169" s="120"/>
      <c r="I169" s="13"/>
      <c r="J169" s="120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3"/>
      <c r="V169" s="14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3"/>
      <c r="AH169" s="14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3"/>
      <c r="AT169" s="14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3">
        <f>$G169/2</f>
        <v>200000</v>
      </c>
      <c r="BF169" s="14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3">
        <f>$G169/2</f>
        <v>200000</v>
      </c>
      <c r="BR169" s="14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237">
        <f t="shared" si="93"/>
        <v>0</v>
      </c>
      <c r="CE169" s="115"/>
    </row>
    <row r="170" spans="1:83">
      <c r="A170" s="142"/>
      <c r="B170" s="63" t="s">
        <v>318</v>
      </c>
      <c r="C170" s="309" t="str">
        <f>"Provision for an EMVCO card reader system, over and above B-3014 - Overhead charges and Profit in respect of B-6009a ("&amp; TEXT(F170,"###%") &amp; ")"</f>
        <v>Provision for an EMVCO card reader system, over and above B-3014 - Overhead charges and Profit in respect of B-6009a (%)</v>
      </c>
      <c r="D170" s="75" t="s">
        <v>158</v>
      </c>
      <c r="E170" s="246">
        <f>+F169</f>
        <v>400000</v>
      </c>
      <c r="F170" s="219"/>
      <c r="G170" s="277">
        <f t="shared" si="92"/>
        <v>0</v>
      </c>
      <c r="H170" s="231"/>
      <c r="I170" s="232"/>
      <c r="J170" s="231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32"/>
      <c r="V170" s="248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32"/>
      <c r="AH170" s="248"/>
      <c r="AI170" s="247"/>
      <c r="AJ170" s="247"/>
      <c r="AK170" s="247"/>
      <c r="AL170" s="247"/>
      <c r="AM170" s="247"/>
      <c r="AN170" s="247"/>
      <c r="AO170" s="247"/>
      <c r="AP170" s="247"/>
      <c r="AQ170" s="247"/>
      <c r="AR170" s="247"/>
      <c r="AS170" s="232"/>
      <c r="AT170" s="248"/>
      <c r="AU170" s="247"/>
      <c r="AV170" s="247"/>
      <c r="AW170" s="247"/>
      <c r="AX170" s="247"/>
      <c r="AY170" s="247"/>
      <c r="AZ170" s="247"/>
      <c r="BA170" s="247"/>
      <c r="BB170" s="247"/>
      <c r="BC170" s="247"/>
      <c r="BD170" s="247"/>
      <c r="BE170" s="232">
        <f>$G170/2</f>
        <v>0</v>
      </c>
      <c r="BF170" s="248"/>
      <c r="BG170" s="247"/>
      <c r="BH170" s="247"/>
      <c r="BI170" s="247"/>
      <c r="BJ170" s="247"/>
      <c r="BK170" s="247"/>
      <c r="BL170" s="247"/>
      <c r="BM170" s="247"/>
      <c r="BN170" s="247"/>
      <c r="BO170" s="247"/>
      <c r="BP170" s="247"/>
      <c r="BQ170" s="232">
        <f>$G170/2</f>
        <v>0</v>
      </c>
      <c r="BR170" s="248"/>
      <c r="BS170" s="247"/>
      <c r="BT170" s="247"/>
      <c r="BU170" s="247"/>
      <c r="BV170" s="247"/>
      <c r="BW170" s="247"/>
      <c r="BX170" s="247"/>
      <c r="BY170" s="247"/>
      <c r="BZ170" s="247"/>
      <c r="CA170" s="247"/>
      <c r="CB170" s="247"/>
      <c r="CC170" s="237">
        <f t="shared" si="93"/>
        <v>0</v>
      </c>
      <c r="CE170" s="115"/>
    </row>
    <row r="171" spans="1:83" ht="30">
      <c r="A171" s="17"/>
      <c r="B171" s="61" t="s">
        <v>320</v>
      </c>
      <c r="C171" s="66" t="str">
        <f>"Provision for the design, modification, development, integration and installation to enable the Toll System to interface with to the Employer's MIS - Provisional Sum ("&amp; TEXT(G171,"# ### ###") &amp;")"</f>
        <v>Provision for the design, modification, development, integration and installation to enable the Toll System to interface with to the Employer's MIS - Provisional Sum (500 000)</v>
      </c>
      <c r="D171" s="74" t="s">
        <v>156</v>
      </c>
      <c r="E171" s="278">
        <v>1</v>
      </c>
      <c r="F171" s="250">
        <v>500000</v>
      </c>
      <c r="G171" s="152">
        <f t="shared" si="92"/>
        <v>500000</v>
      </c>
      <c r="H171" s="120"/>
      <c r="I171" s="13"/>
      <c r="J171" s="120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3"/>
      <c r="V171" s="14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3"/>
      <c r="AH171" s="14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3"/>
      <c r="AT171" s="14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3"/>
      <c r="BF171" s="14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3">
        <f>$G171/2</f>
        <v>250000</v>
      </c>
      <c r="BR171" s="14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237">
        <f t="shared" si="93"/>
        <v>250000</v>
      </c>
      <c r="CE171" s="115"/>
    </row>
    <row r="172" spans="1:83">
      <c r="A172" s="141"/>
      <c r="B172" s="279" t="s">
        <v>321</v>
      </c>
      <c r="C172" s="65" t="str">
        <f>"Provision for the interface to the SANRAL MIS - Overhead charges and Profit in respect of B-6010a ("&amp; TEXT(F172,"###%") &amp; ")"</f>
        <v>Provision for the interface to the SANRAL MIS - Overhead charges and Profit in respect of B-6010a (%)</v>
      </c>
      <c r="D172" s="75" t="s">
        <v>158</v>
      </c>
      <c r="E172" s="246">
        <f>+F171</f>
        <v>500000</v>
      </c>
      <c r="F172" s="219"/>
      <c r="G172" s="277">
        <f t="shared" si="92"/>
        <v>0</v>
      </c>
      <c r="H172" s="235"/>
      <c r="I172" s="237"/>
      <c r="J172" s="235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13"/>
      <c r="V172" s="238"/>
      <c r="W172" s="236"/>
      <c r="X172" s="236"/>
      <c r="Y172" s="236"/>
      <c r="Z172" s="236"/>
      <c r="AA172" s="236"/>
      <c r="AB172" s="12"/>
      <c r="AC172" s="12"/>
      <c r="AD172" s="236"/>
      <c r="AE172" s="236"/>
      <c r="AF172" s="12"/>
      <c r="AG172" s="13"/>
      <c r="AH172" s="14"/>
      <c r="AI172" s="236"/>
      <c r="AJ172" s="236"/>
      <c r="AK172" s="236"/>
      <c r="AL172" s="236"/>
      <c r="AM172" s="236"/>
      <c r="AN172" s="236"/>
      <c r="AO172" s="236"/>
      <c r="AP172" s="236"/>
      <c r="AQ172" s="236"/>
      <c r="AR172" s="236"/>
      <c r="AS172" s="237"/>
      <c r="AT172" s="14"/>
      <c r="AU172" s="236"/>
      <c r="AV172" s="236"/>
      <c r="AW172" s="236"/>
      <c r="AX172" s="236"/>
      <c r="AY172" s="236"/>
      <c r="AZ172" s="236"/>
      <c r="BA172" s="236"/>
      <c r="BB172" s="236"/>
      <c r="BC172" s="236"/>
      <c r="BD172" s="236"/>
      <c r="BE172" s="237"/>
      <c r="BF172" s="14"/>
      <c r="BG172" s="236"/>
      <c r="BH172" s="236"/>
      <c r="BI172" s="236"/>
      <c r="BJ172" s="236"/>
      <c r="BK172" s="236"/>
      <c r="BL172" s="236"/>
      <c r="BM172" s="236"/>
      <c r="BN172" s="236"/>
      <c r="BO172" s="236"/>
      <c r="BP172" s="236"/>
      <c r="BQ172" s="232">
        <f>$G172/2</f>
        <v>0</v>
      </c>
      <c r="BR172" s="14"/>
      <c r="BS172" s="247"/>
      <c r="BT172" s="247"/>
      <c r="BU172" s="247"/>
      <c r="BV172" s="236"/>
      <c r="BW172" s="236"/>
      <c r="BX172" s="236"/>
      <c r="BY172" s="236"/>
      <c r="BZ172" s="236"/>
      <c r="CA172" s="236"/>
      <c r="CB172" s="236"/>
      <c r="CC172" s="237">
        <f t="shared" si="93"/>
        <v>0</v>
      </c>
      <c r="CE172" s="115"/>
    </row>
    <row r="173" spans="1:83">
      <c r="A173" s="15"/>
      <c r="B173" s="30"/>
      <c r="C173" s="31"/>
      <c r="D173" s="76"/>
      <c r="E173" s="76"/>
      <c r="F173" s="76"/>
      <c r="G173" s="171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  <c r="CE173" s="115"/>
    </row>
    <row r="174" spans="1:83">
      <c r="A174" s="15"/>
      <c r="B174" s="53" t="s">
        <v>323</v>
      </c>
      <c r="C174" s="54" t="s">
        <v>324</v>
      </c>
      <c r="D174" s="70"/>
      <c r="E174" s="70"/>
      <c r="F174" s="228"/>
      <c r="G174" s="168">
        <f t="shared" ref="G174:AL174" si="94">SUM(G175:G207)</f>
        <v>700000</v>
      </c>
      <c r="H174" s="130">
        <f t="shared" si="94"/>
        <v>0</v>
      </c>
      <c r="I174" s="26">
        <f t="shared" si="94"/>
        <v>0</v>
      </c>
      <c r="J174" s="130">
        <f t="shared" si="94"/>
        <v>0</v>
      </c>
      <c r="K174" s="25">
        <f t="shared" si="94"/>
        <v>0</v>
      </c>
      <c r="L174" s="25">
        <f t="shared" si="94"/>
        <v>0</v>
      </c>
      <c r="M174" s="25">
        <f t="shared" si="94"/>
        <v>0</v>
      </c>
      <c r="N174" s="25">
        <f t="shared" si="94"/>
        <v>0</v>
      </c>
      <c r="O174" s="25">
        <f t="shared" si="94"/>
        <v>0</v>
      </c>
      <c r="P174" s="25">
        <f t="shared" si="94"/>
        <v>0</v>
      </c>
      <c r="Q174" s="25">
        <f t="shared" si="94"/>
        <v>0</v>
      </c>
      <c r="R174" s="25">
        <f t="shared" si="94"/>
        <v>0</v>
      </c>
      <c r="S174" s="25">
        <f t="shared" si="94"/>
        <v>0</v>
      </c>
      <c r="T174" s="25">
        <f t="shared" si="94"/>
        <v>0</v>
      </c>
      <c r="U174" s="26">
        <f t="shared" si="94"/>
        <v>116666.68</v>
      </c>
      <c r="V174" s="27">
        <f t="shared" si="94"/>
        <v>0</v>
      </c>
      <c r="W174" s="25">
        <f t="shared" si="94"/>
        <v>0</v>
      </c>
      <c r="X174" s="25">
        <f t="shared" si="94"/>
        <v>0</v>
      </c>
      <c r="Y174" s="25">
        <f t="shared" si="94"/>
        <v>0</v>
      </c>
      <c r="Z174" s="25">
        <f t="shared" si="94"/>
        <v>0</v>
      </c>
      <c r="AA174" s="25">
        <f t="shared" si="94"/>
        <v>0</v>
      </c>
      <c r="AB174" s="25">
        <f t="shared" si="94"/>
        <v>0</v>
      </c>
      <c r="AC174" s="25">
        <f t="shared" si="94"/>
        <v>0</v>
      </c>
      <c r="AD174" s="25">
        <f t="shared" si="94"/>
        <v>0</v>
      </c>
      <c r="AE174" s="25">
        <f t="shared" si="94"/>
        <v>0</v>
      </c>
      <c r="AF174" s="25">
        <f t="shared" si="94"/>
        <v>0</v>
      </c>
      <c r="AG174" s="26">
        <f t="shared" si="94"/>
        <v>116666.68</v>
      </c>
      <c r="AH174" s="27">
        <f t="shared" si="94"/>
        <v>0</v>
      </c>
      <c r="AI174" s="25">
        <f t="shared" si="94"/>
        <v>0</v>
      </c>
      <c r="AJ174" s="25">
        <f t="shared" si="94"/>
        <v>0</v>
      </c>
      <c r="AK174" s="25">
        <f t="shared" si="94"/>
        <v>0</v>
      </c>
      <c r="AL174" s="25">
        <f t="shared" si="94"/>
        <v>0</v>
      </c>
      <c r="AM174" s="25">
        <f t="shared" ref="AM174:BR174" si="95">SUM(AM175:AM207)</f>
        <v>0</v>
      </c>
      <c r="AN174" s="25">
        <f t="shared" si="95"/>
        <v>0</v>
      </c>
      <c r="AO174" s="25">
        <f t="shared" si="95"/>
        <v>0</v>
      </c>
      <c r="AP174" s="25">
        <f t="shared" si="95"/>
        <v>0</v>
      </c>
      <c r="AQ174" s="25">
        <f t="shared" si="95"/>
        <v>0</v>
      </c>
      <c r="AR174" s="25">
        <f t="shared" si="95"/>
        <v>0</v>
      </c>
      <c r="AS174" s="26">
        <f t="shared" si="95"/>
        <v>116666.68</v>
      </c>
      <c r="AT174" s="27">
        <f t="shared" si="95"/>
        <v>0</v>
      </c>
      <c r="AU174" s="25">
        <f t="shared" si="95"/>
        <v>0</v>
      </c>
      <c r="AV174" s="25">
        <f t="shared" si="95"/>
        <v>0</v>
      </c>
      <c r="AW174" s="25">
        <f t="shared" si="95"/>
        <v>0</v>
      </c>
      <c r="AX174" s="25">
        <f t="shared" si="95"/>
        <v>0</v>
      </c>
      <c r="AY174" s="25">
        <f t="shared" si="95"/>
        <v>0</v>
      </c>
      <c r="AZ174" s="25">
        <f t="shared" si="95"/>
        <v>0</v>
      </c>
      <c r="BA174" s="25">
        <f t="shared" si="95"/>
        <v>0</v>
      </c>
      <c r="BB174" s="25">
        <f t="shared" si="95"/>
        <v>0</v>
      </c>
      <c r="BC174" s="25">
        <f t="shared" si="95"/>
        <v>0</v>
      </c>
      <c r="BD174" s="25">
        <f t="shared" si="95"/>
        <v>0</v>
      </c>
      <c r="BE174" s="26">
        <f t="shared" si="95"/>
        <v>116666.68</v>
      </c>
      <c r="BF174" s="27">
        <f t="shared" si="95"/>
        <v>0</v>
      </c>
      <c r="BG174" s="25">
        <f t="shared" si="95"/>
        <v>0</v>
      </c>
      <c r="BH174" s="25">
        <f t="shared" si="95"/>
        <v>0</v>
      </c>
      <c r="BI174" s="25">
        <f t="shared" si="95"/>
        <v>0</v>
      </c>
      <c r="BJ174" s="25">
        <f t="shared" si="95"/>
        <v>0</v>
      </c>
      <c r="BK174" s="25">
        <f t="shared" si="95"/>
        <v>0</v>
      </c>
      <c r="BL174" s="25">
        <f t="shared" si="95"/>
        <v>0</v>
      </c>
      <c r="BM174" s="25">
        <f t="shared" si="95"/>
        <v>0</v>
      </c>
      <c r="BN174" s="25">
        <f t="shared" si="95"/>
        <v>0</v>
      </c>
      <c r="BO174" s="25">
        <f t="shared" si="95"/>
        <v>0</v>
      </c>
      <c r="BP174" s="25">
        <f t="shared" si="95"/>
        <v>0</v>
      </c>
      <c r="BQ174" s="26">
        <f t="shared" si="95"/>
        <v>116666.68</v>
      </c>
      <c r="BR174" s="27">
        <f t="shared" si="95"/>
        <v>0</v>
      </c>
      <c r="BS174" s="25">
        <f t="shared" ref="BS174:CC174" si="96">SUM(BS175:BS207)</f>
        <v>0</v>
      </c>
      <c r="BT174" s="25">
        <f t="shared" si="96"/>
        <v>0</v>
      </c>
      <c r="BU174" s="25">
        <f t="shared" si="96"/>
        <v>0</v>
      </c>
      <c r="BV174" s="25">
        <f t="shared" si="96"/>
        <v>0</v>
      </c>
      <c r="BW174" s="25">
        <f t="shared" si="96"/>
        <v>0</v>
      </c>
      <c r="BX174" s="25">
        <f t="shared" si="96"/>
        <v>0</v>
      </c>
      <c r="BY174" s="25">
        <f t="shared" si="96"/>
        <v>0</v>
      </c>
      <c r="BZ174" s="25">
        <f t="shared" si="96"/>
        <v>0</v>
      </c>
      <c r="CA174" s="25">
        <f t="shared" si="96"/>
        <v>0</v>
      </c>
      <c r="CB174" s="25">
        <f t="shared" si="96"/>
        <v>0</v>
      </c>
      <c r="CC174" s="26">
        <f t="shared" si="96"/>
        <v>116666.6</v>
      </c>
      <c r="CE174" s="115"/>
    </row>
    <row r="175" spans="1:83">
      <c r="A175" s="15"/>
      <c r="B175" s="182" t="s">
        <v>325</v>
      </c>
      <c r="C175" s="183" t="s">
        <v>326</v>
      </c>
      <c r="D175" s="186" t="s">
        <v>327</v>
      </c>
      <c r="E175" s="280">
        <v>1</v>
      </c>
      <c r="F175" s="361">
        <v>300000</v>
      </c>
      <c r="G175" s="152">
        <f>+E175*F175</f>
        <v>300000</v>
      </c>
      <c r="H175" s="120"/>
      <c r="I175" s="13"/>
      <c r="J175" s="272"/>
      <c r="K175" s="274"/>
      <c r="L175" s="274"/>
      <c r="M175" s="274"/>
      <c r="N175" s="274"/>
      <c r="O175" s="274"/>
      <c r="P175" s="274"/>
      <c r="Q175" s="274"/>
      <c r="R175" s="274"/>
      <c r="S175" s="274"/>
      <c r="T175" s="274"/>
      <c r="U175" s="273">
        <f>G175/6</f>
        <v>50000</v>
      </c>
      <c r="V175" s="275"/>
      <c r="W175" s="274"/>
      <c r="X175" s="274"/>
      <c r="Y175" s="274"/>
      <c r="Z175" s="274"/>
      <c r="AA175" s="274"/>
      <c r="AB175" s="274"/>
      <c r="AC175" s="274"/>
      <c r="AD175" s="274"/>
      <c r="AE175" s="274"/>
      <c r="AF175" s="274"/>
      <c r="AG175" s="273">
        <f>G175/6</f>
        <v>50000</v>
      </c>
      <c r="AH175" s="275"/>
      <c r="AI175" s="274"/>
      <c r="AJ175" s="274"/>
      <c r="AK175" s="274"/>
      <c r="AL175" s="274"/>
      <c r="AM175" s="274"/>
      <c r="AN175" s="274"/>
      <c r="AO175" s="274"/>
      <c r="AP175" s="274"/>
      <c r="AQ175" s="274"/>
      <c r="AR175" s="274"/>
      <c r="AS175" s="273">
        <f>G175/6</f>
        <v>50000</v>
      </c>
      <c r="AT175" s="275"/>
      <c r="AU175" s="274"/>
      <c r="AV175" s="274"/>
      <c r="AW175" s="274"/>
      <c r="AX175" s="274"/>
      <c r="AY175" s="274"/>
      <c r="AZ175" s="274"/>
      <c r="BA175" s="274"/>
      <c r="BB175" s="274"/>
      <c r="BC175" s="274"/>
      <c r="BD175" s="274"/>
      <c r="BE175" s="273">
        <f>G175/6</f>
        <v>50000</v>
      </c>
      <c r="BF175" s="275"/>
      <c r="BG175" s="274"/>
      <c r="BH175" s="274"/>
      <c r="BI175" s="274"/>
      <c r="BJ175" s="274"/>
      <c r="BK175" s="274"/>
      <c r="BL175" s="274"/>
      <c r="BM175" s="274"/>
      <c r="BN175" s="274"/>
      <c r="BO175" s="274"/>
      <c r="BP175" s="274"/>
      <c r="BQ175" s="273">
        <f>G175/6</f>
        <v>50000</v>
      </c>
      <c r="BR175" s="275"/>
      <c r="BS175" s="274"/>
      <c r="BT175" s="274"/>
      <c r="BU175" s="274"/>
      <c r="BV175" s="274"/>
      <c r="BW175" s="274"/>
      <c r="BX175" s="274"/>
      <c r="BY175" s="274"/>
      <c r="BZ175" s="274"/>
      <c r="CA175" s="274"/>
      <c r="CB175" s="274"/>
      <c r="CC175" s="237">
        <f t="shared" ref="CC175" si="97">G175-SUM(H175:CB175)</f>
        <v>50000</v>
      </c>
      <c r="CE175" s="115"/>
    </row>
    <row r="176" spans="1:83">
      <c r="A176" s="15"/>
      <c r="B176" s="180" t="s">
        <v>328</v>
      </c>
      <c r="C176" s="181" t="s">
        <v>329</v>
      </c>
      <c r="D176" s="202"/>
      <c r="E176" s="287"/>
      <c r="F176" s="250"/>
      <c r="G176" s="263"/>
      <c r="H176" s="120"/>
      <c r="I176" s="13"/>
      <c r="J176" s="272"/>
      <c r="K176" s="274"/>
      <c r="L176" s="274"/>
      <c r="M176" s="274"/>
      <c r="N176" s="274"/>
      <c r="O176" s="274"/>
      <c r="P176" s="274"/>
      <c r="Q176" s="274"/>
      <c r="R176" s="274"/>
      <c r="S176" s="274"/>
      <c r="T176" s="274"/>
      <c r="U176" s="273"/>
      <c r="V176" s="272"/>
      <c r="W176" s="274"/>
      <c r="X176" s="274"/>
      <c r="Y176" s="274"/>
      <c r="Z176" s="274"/>
      <c r="AA176" s="274"/>
      <c r="AB176" s="274"/>
      <c r="AC176" s="274"/>
      <c r="AD176" s="274"/>
      <c r="AE176" s="274"/>
      <c r="AF176" s="274"/>
      <c r="AG176" s="273"/>
      <c r="AH176" s="275"/>
      <c r="AI176" s="274"/>
      <c r="AJ176" s="274"/>
      <c r="AK176" s="274"/>
      <c r="AL176" s="274"/>
      <c r="AM176" s="274"/>
      <c r="AN176" s="274"/>
      <c r="AO176" s="274"/>
      <c r="AP176" s="274"/>
      <c r="AQ176" s="274"/>
      <c r="AR176" s="274"/>
      <c r="AS176" s="273"/>
      <c r="AT176" s="275"/>
      <c r="AU176" s="274"/>
      <c r="AV176" s="274"/>
      <c r="AW176" s="274"/>
      <c r="AX176" s="274"/>
      <c r="AY176" s="274"/>
      <c r="AZ176" s="274"/>
      <c r="BA176" s="274"/>
      <c r="BB176" s="274"/>
      <c r="BC176" s="274"/>
      <c r="BD176" s="274"/>
      <c r="BE176" s="273"/>
      <c r="BF176" s="275"/>
      <c r="BG176" s="274"/>
      <c r="BH176" s="274"/>
      <c r="BI176" s="274"/>
      <c r="BJ176" s="274"/>
      <c r="BK176" s="274"/>
      <c r="BL176" s="274"/>
      <c r="BM176" s="274"/>
      <c r="BN176" s="274"/>
      <c r="BO176" s="274"/>
      <c r="BP176" s="274"/>
      <c r="BQ176" s="273"/>
      <c r="BR176" s="275"/>
      <c r="BS176" s="274"/>
      <c r="BT176" s="274"/>
      <c r="BU176" s="274"/>
      <c r="BV176" s="274"/>
      <c r="BW176" s="274"/>
      <c r="BX176" s="274"/>
      <c r="BY176" s="274"/>
      <c r="BZ176" s="274"/>
      <c r="CA176" s="274"/>
      <c r="CB176" s="274"/>
      <c r="CC176" s="273"/>
    </row>
    <row r="177" spans="1:83">
      <c r="A177" s="15"/>
      <c r="B177" s="180" t="s">
        <v>331</v>
      </c>
      <c r="C177" s="181" t="s">
        <v>332</v>
      </c>
      <c r="D177" s="202" t="s">
        <v>327</v>
      </c>
      <c r="E177" s="287">
        <v>0</v>
      </c>
      <c r="F177" s="250"/>
      <c r="G177" s="263">
        <f>+E177*F177</f>
        <v>0</v>
      </c>
      <c r="H177" s="120"/>
      <c r="I177" s="13"/>
      <c r="J177" s="272"/>
      <c r="K177" s="274"/>
      <c r="L177" s="274"/>
      <c r="M177" s="274"/>
      <c r="N177" s="274"/>
      <c r="O177" s="274"/>
      <c r="P177" s="274"/>
      <c r="Q177" s="274"/>
      <c r="R177" s="274"/>
      <c r="S177" s="274"/>
      <c r="T177" s="274"/>
      <c r="U177" s="273"/>
      <c r="V177" s="275"/>
      <c r="W177" s="274"/>
      <c r="X177" s="274"/>
      <c r="Y177" s="274"/>
      <c r="Z177" s="274"/>
      <c r="AA177" s="274"/>
      <c r="AB177" s="274"/>
      <c r="AC177" s="274"/>
      <c r="AD177" s="274"/>
      <c r="AE177" s="274"/>
      <c r="AF177" s="274"/>
      <c r="AG177" s="273"/>
      <c r="AH177" s="275"/>
      <c r="AI177" s="274"/>
      <c r="AJ177" s="274"/>
      <c r="AK177" s="274"/>
      <c r="AL177" s="274"/>
      <c r="AM177" s="274"/>
      <c r="AN177" s="274"/>
      <c r="AO177" s="274"/>
      <c r="AP177" s="274"/>
      <c r="AQ177" s="274"/>
      <c r="AR177" s="274"/>
      <c r="AS177" s="273"/>
      <c r="AT177" s="275"/>
      <c r="AU177" s="274"/>
      <c r="AV177" s="274"/>
      <c r="AW177" s="274"/>
      <c r="AX177" s="274"/>
      <c r="AY177" s="274"/>
      <c r="AZ177" s="274"/>
      <c r="BA177" s="274"/>
      <c r="BB177" s="274"/>
      <c r="BC177" s="274"/>
      <c r="BD177" s="274"/>
      <c r="BE177" s="273"/>
      <c r="BF177" s="275"/>
      <c r="BG177" s="274"/>
      <c r="BH177" s="274"/>
      <c r="BI177" s="274"/>
      <c r="BJ177" s="274"/>
      <c r="BK177" s="274"/>
      <c r="BL177" s="274"/>
      <c r="BM177" s="274"/>
      <c r="BN177" s="274"/>
      <c r="BO177" s="274"/>
      <c r="BP177" s="274"/>
      <c r="BQ177" s="273"/>
      <c r="BR177" s="275"/>
      <c r="BS177" s="274"/>
      <c r="BT177" s="274"/>
      <c r="BU177" s="274"/>
      <c r="BV177" s="274"/>
      <c r="BW177" s="274"/>
      <c r="BX177" s="274"/>
      <c r="BY177" s="274"/>
      <c r="BZ177" s="274"/>
      <c r="CA177" s="274"/>
      <c r="CB177" s="274"/>
      <c r="CC177" s="237"/>
    </row>
    <row r="178" spans="1:83">
      <c r="A178" s="15"/>
      <c r="B178" s="180" t="s">
        <v>333</v>
      </c>
      <c r="C178" s="181" t="str">
        <f>"Handling cost and profit in respect of sub-item D10.02(a) ("&amp; TEXT(F178,"###%") &amp; ")"</f>
        <v>Handling cost and profit in respect of sub-item D10.02(a) (%)</v>
      </c>
      <c r="D178" s="202" t="s">
        <v>158</v>
      </c>
      <c r="E178" s="287">
        <f>+F177</f>
        <v>0</v>
      </c>
      <c r="F178" s="250"/>
      <c r="G178" s="353">
        <f>+E178*F178</f>
        <v>0</v>
      </c>
      <c r="H178" s="120"/>
      <c r="I178" s="13"/>
      <c r="J178" s="272"/>
      <c r="K178" s="274"/>
      <c r="L178" s="274"/>
      <c r="M178" s="274"/>
      <c r="N178" s="274"/>
      <c r="O178" s="274"/>
      <c r="P178" s="274"/>
      <c r="Q178" s="274"/>
      <c r="R178" s="274"/>
      <c r="S178" s="274"/>
      <c r="T178" s="274"/>
      <c r="U178" s="273"/>
      <c r="V178" s="275"/>
      <c r="W178" s="274"/>
      <c r="X178" s="274"/>
      <c r="Y178" s="274"/>
      <c r="Z178" s="274"/>
      <c r="AA178" s="274"/>
      <c r="AB178" s="274"/>
      <c r="AC178" s="274"/>
      <c r="AD178" s="274"/>
      <c r="AE178" s="274"/>
      <c r="AF178" s="274"/>
      <c r="AG178" s="273"/>
      <c r="AH178" s="275"/>
      <c r="AI178" s="274"/>
      <c r="AJ178" s="274"/>
      <c r="AK178" s="274"/>
      <c r="AL178" s="274"/>
      <c r="AM178" s="274"/>
      <c r="AN178" s="274"/>
      <c r="AO178" s="274"/>
      <c r="AP178" s="274"/>
      <c r="AQ178" s="274"/>
      <c r="AR178" s="274"/>
      <c r="AS178" s="273"/>
      <c r="AT178" s="275"/>
      <c r="AU178" s="274"/>
      <c r="AV178" s="274"/>
      <c r="AW178" s="274"/>
      <c r="AX178" s="274"/>
      <c r="AY178" s="274"/>
      <c r="AZ178" s="274"/>
      <c r="BA178" s="274"/>
      <c r="BB178" s="274"/>
      <c r="BC178" s="274"/>
      <c r="BD178" s="274"/>
      <c r="BE178" s="273"/>
      <c r="BF178" s="275"/>
      <c r="BG178" s="274"/>
      <c r="BH178" s="274"/>
      <c r="BI178" s="274"/>
      <c r="BJ178" s="274"/>
      <c r="BK178" s="274"/>
      <c r="BL178" s="274"/>
      <c r="BM178" s="274"/>
      <c r="BN178" s="274"/>
      <c r="BO178" s="274"/>
      <c r="BP178" s="274"/>
      <c r="BQ178" s="273"/>
      <c r="BR178" s="275"/>
      <c r="BS178" s="274"/>
      <c r="BT178" s="274"/>
      <c r="BU178" s="274"/>
      <c r="BV178" s="274"/>
      <c r="BW178" s="274"/>
      <c r="BX178" s="274"/>
      <c r="BY178" s="274"/>
      <c r="BZ178" s="274"/>
      <c r="CA178" s="274"/>
      <c r="CB178" s="274"/>
      <c r="CC178" s="237"/>
    </row>
    <row r="179" spans="1:83">
      <c r="A179" s="15"/>
      <c r="B179" s="182" t="s">
        <v>335</v>
      </c>
      <c r="C179" s="183" t="s">
        <v>336</v>
      </c>
      <c r="D179" s="186"/>
      <c r="E179" s="281"/>
      <c r="F179" s="230"/>
      <c r="G179" s="355"/>
      <c r="H179" s="120"/>
      <c r="I179" s="13"/>
      <c r="J179" s="272"/>
      <c r="K179" s="274"/>
      <c r="L179" s="274"/>
      <c r="M179" s="274"/>
      <c r="N179" s="274"/>
      <c r="O179" s="274"/>
      <c r="P179" s="274"/>
      <c r="Q179" s="274"/>
      <c r="R179" s="274"/>
      <c r="S179" s="274"/>
      <c r="T179" s="274"/>
      <c r="U179" s="273"/>
      <c r="V179" s="272"/>
      <c r="W179" s="274"/>
      <c r="X179" s="274"/>
      <c r="Y179" s="274"/>
      <c r="Z179" s="274"/>
      <c r="AA179" s="274"/>
      <c r="AB179" s="274"/>
      <c r="AC179" s="274"/>
      <c r="AD179" s="274"/>
      <c r="AE179" s="274"/>
      <c r="AF179" s="274"/>
      <c r="AG179" s="273"/>
      <c r="AH179" s="275"/>
      <c r="AI179" s="274"/>
      <c r="AJ179" s="274"/>
      <c r="AK179" s="274"/>
      <c r="AL179" s="274"/>
      <c r="AM179" s="274"/>
      <c r="AN179" s="274"/>
      <c r="AO179" s="274"/>
      <c r="AP179" s="274"/>
      <c r="AQ179" s="274"/>
      <c r="AR179" s="274"/>
      <c r="AS179" s="273"/>
      <c r="AT179" s="275"/>
      <c r="AU179" s="274"/>
      <c r="AV179" s="274"/>
      <c r="AW179" s="274"/>
      <c r="AX179" s="274"/>
      <c r="AY179" s="274"/>
      <c r="AZ179" s="274"/>
      <c r="BA179" s="274"/>
      <c r="BB179" s="274"/>
      <c r="BC179" s="274"/>
      <c r="BD179" s="274"/>
      <c r="BE179" s="273"/>
      <c r="BF179" s="275"/>
      <c r="BG179" s="274"/>
      <c r="BH179" s="274"/>
      <c r="BI179" s="274"/>
      <c r="BJ179" s="274"/>
      <c r="BK179" s="274"/>
      <c r="BL179" s="274"/>
      <c r="BM179" s="274"/>
      <c r="BN179" s="274"/>
      <c r="BO179" s="274"/>
      <c r="BP179" s="274"/>
      <c r="BQ179" s="273"/>
      <c r="BR179" s="275"/>
      <c r="BS179" s="274"/>
      <c r="BT179" s="274"/>
      <c r="BU179" s="274"/>
      <c r="BV179" s="274"/>
      <c r="BW179" s="274"/>
      <c r="BX179" s="274"/>
      <c r="BY179" s="274"/>
      <c r="BZ179" s="274"/>
      <c r="CA179" s="274"/>
      <c r="CB179" s="274"/>
      <c r="CC179" s="232"/>
      <c r="CE179" s="115"/>
    </row>
    <row r="180" spans="1:83">
      <c r="A180" s="15"/>
      <c r="B180" s="182" t="s">
        <v>337</v>
      </c>
      <c r="C180" s="183" t="s">
        <v>338</v>
      </c>
      <c r="D180" s="186"/>
      <c r="E180" s="281"/>
      <c r="F180" s="230"/>
      <c r="G180" s="355"/>
      <c r="H180" s="120"/>
      <c r="I180" s="13"/>
      <c r="J180" s="272"/>
      <c r="K180" s="274"/>
      <c r="L180" s="274"/>
      <c r="M180" s="274"/>
      <c r="N180" s="274"/>
      <c r="O180" s="274"/>
      <c r="P180" s="274"/>
      <c r="Q180" s="274"/>
      <c r="R180" s="274"/>
      <c r="S180" s="274"/>
      <c r="T180" s="274"/>
      <c r="U180" s="273"/>
      <c r="V180" s="272"/>
      <c r="W180" s="274"/>
      <c r="X180" s="274"/>
      <c r="Y180" s="274"/>
      <c r="Z180" s="274"/>
      <c r="AA180" s="274"/>
      <c r="AB180" s="274"/>
      <c r="AC180" s="274"/>
      <c r="AD180" s="274"/>
      <c r="AE180" s="274"/>
      <c r="AF180" s="274"/>
      <c r="AG180" s="273"/>
      <c r="AH180" s="275"/>
      <c r="AI180" s="274"/>
      <c r="AJ180" s="274"/>
      <c r="AK180" s="274"/>
      <c r="AL180" s="274"/>
      <c r="AM180" s="274"/>
      <c r="AN180" s="274"/>
      <c r="AO180" s="274"/>
      <c r="AP180" s="274"/>
      <c r="AQ180" s="274"/>
      <c r="AR180" s="274"/>
      <c r="AS180" s="273"/>
      <c r="AT180" s="275"/>
      <c r="AU180" s="274"/>
      <c r="AV180" s="274"/>
      <c r="AW180" s="274"/>
      <c r="AX180" s="274"/>
      <c r="AY180" s="274"/>
      <c r="AZ180" s="274"/>
      <c r="BA180" s="274"/>
      <c r="BB180" s="274"/>
      <c r="BC180" s="274"/>
      <c r="BD180" s="274"/>
      <c r="BE180" s="273"/>
      <c r="BF180" s="275"/>
      <c r="BG180" s="274"/>
      <c r="BH180" s="274"/>
      <c r="BI180" s="274"/>
      <c r="BJ180" s="274"/>
      <c r="BK180" s="274"/>
      <c r="BL180" s="274"/>
      <c r="BM180" s="274"/>
      <c r="BN180" s="274"/>
      <c r="BO180" s="274"/>
      <c r="BP180" s="274"/>
      <c r="BQ180" s="273"/>
      <c r="BR180" s="275"/>
      <c r="BS180" s="274"/>
      <c r="BT180" s="274"/>
      <c r="BU180" s="274"/>
      <c r="BV180" s="274"/>
      <c r="BW180" s="274"/>
      <c r="BX180" s="274"/>
      <c r="BY180" s="274"/>
      <c r="BZ180" s="274"/>
      <c r="CA180" s="274"/>
      <c r="CB180" s="274"/>
      <c r="CC180" s="232"/>
      <c r="CE180" s="115"/>
    </row>
    <row r="181" spans="1:83">
      <c r="A181" s="214" t="s">
        <v>395</v>
      </c>
      <c r="B181" s="182" t="s">
        <v>339</v>
      </c>
      <c r="C181" s="183" t="s">
        <v>340</v>
      </c>
      <c r="D181" s="186" t="s">
        <v>232</v>
      </c>
      <c r="E181" s="281">
        <v>2</v>
      </c>
      <c r="F181" s="306"/>
      <c r="G181" s="356">
        <f>+E181*F181</f>
        <v>0</v>
      </c>
      <c r="H181" s="282"/>
      <c r="I181" s="283"/>
      <c r="J181" s="272"/>
      <c r="K181" s="274"/>
      <c r="L181" s="274"/>
      <c r="M181" s="274"/>
      <c r="N181" s="274"/>
      <c r="O181" s="274"/>
      <c r="P181" s="274"/>
      <c r="Q181" s="274"/>
      <c r="R181" s="274"/>
      <c r="S181" s="274"/>
      <c r="T181" s="274"/>
      <c r="U181" s="273">
        <f>G181/6</f>
        <v>0</v>
      </c>
      <c r="V181" s="275"/>
      <c r="W181" s="274"/>
      <c r="X181" s="274"/>
      <c r="Y181" s="274"/>
      <c r="Z181" s="274"/>
      <c r="AA181" s="274"/>
      <c r="AB181" s="274"/>
      <c r="AC181" s="274"/>
      <c r="AD181" s="274"/>
      <c r="AE181" s="274"/>
      <c r="AF181" s="274"/>
      <c r="AG181" s="273">
        <f>G181/6</f>
        <v>0</v>
      </c>
      <c r="AH181" s="275"/>
      <c r="AI181" s="274"/>
      <c r="AJ181" s="274"/>
      <c r="AK181" s="274"/>
      <c r="AL181" s="274"/>
      <c r="AM181" s="274"/>
      <c r="AN181" s="274"/>
      <c r="AO181" s="274"/>
      <c r="AP181" s="274"/>
      <c r="AQ181" s="274"/>
      <c r="AR181" s="274"/>
      <c r="AS181" s="273">
        <f>G181/6</f>
        <v>0</v>
      </c>
      <c r="AT181" s="275"/>
      <c r="AU181" s="274"/>
      <c r="AV181" s="274"/>
      <c r="AW181" s="274"/>
      <c r="AX181" s="274"/>
      <c r="AY181" s="274"/>
      <c r="AZ181" s="274"/>
      <c r="BA181" s="274"/>
      <c r="BB181" s="274"/>
      <c r="BC181" s="274"/>
      <c r="BD181" s="274"/>
      <c r="BE181" s="273">
        <f>G181/6</f>
        <v>0</v>
      </c>
      <c r="BF181" s="275"/>
      <c r="BG181" s="274"/>
      <c r="BH181" s="274"/>
      <c r="BI181" s="274"/>
      <c r="BJ181" s="274"/>
      <c r="BK181" s="274"/>
      <c r="BL181" s="274"/>
      <c r="BM181" s="274"/>
      <c r="BN181" s="274"/>
      <c r="BO181" s="274"/>
      <c r="BP181" s="274"/>
      <c r="BQ181" s="273">
        <f>G181/6</f>
        <v>0</v>
      </c>
      <c r="BR181" s="275"/>
      <c r="BS181" s="274"/>
      <c r="BT181" s="274"/>
      <c r="BU181" s="274"/>
      <c r="BV181" s="274"/>
      <c r="BW181" s="274"/>
      <c r="BX181" s="274"/>
      <c r="BY181" s="274"/>
      <c r="BZ181" s="274"/>
      <c r="CA181" s="274"/>
      <c r="CB181" s="274"/>
      <c r="CC181" s="237">
        <f t="shared" ref="CC181:CC184" si="98">G181-SUM(H181:CB181)</f>
        <v>0</v>
      </c>
      <c r="CE181" s="115"/>
    </row>
    <row r="182" spans="1:83">
      <c r="A182" s="214" t="s">
        <v>395</v>
      </c>
      <c r="B182" s="182" t="s">
        <v>341</v>
      </c>
      <c r="C182" s="183" t="s">
        <v>342</v>
      </c>
      <c r="D182" s="186" t="s">
        <v>232</v>
      </c>
      <c r="E182" s="281">
        <v>1</v>
      </c>
      <c r="F182" s="306"/>
      <c r="G182" s="356">
        <f>+E182*F182</f>
        <v>0</v>
      </c>
      <c r="H182" s="282"/>
      <c r="I182" s="283"/>
      <c r="J182" s="272"/>
      <c r="K182" s="274"/>
      <c r="L182" s="274"/>
      <c r="M182" s="274"/>
      <c r="N182" s="274"/>
      <c r="O182" s="274"/>
      <c r="P182" s="274"/>
      <c r="Q182" s="274"/>
      <c r="R182" s="274"/>
      <c r="S182" s="274"/>
      <c r="T182" s="274"/>
      <c r="U182" s="273">
        <f>G182/6</f>
        <v>0</v>
      </c>
      <c r="V182" s="275"/>
      <c r="W182" s="274"/>
      <c r="X182" s="274"/>
      <c r="Y182" s="274"/>
      <c r="Z182" s="274"/>
      <c r="AA182" s="274"/>
      <c r="AB182" s="274"/>
      <c r="AC182" s="274"/>
      <c r="AD182" s="274"/>
      <c r="AE182" s="274"/>
      <c r="AF182" s="274"/>
      <c r="AG182" s="273">
        <f>G182/6</f>
        <v>0</v>
      </c>
      <c r="AH182" s="275"/>
      <c r="AI182" s="274"/>
      <c r="AJ182" s="274"/>
      <c r="AK182" s="274"/>
      <c r="AL182" s="274"/>
      <c r="AM182" s="274"/>
      <c r="AN182" s="274"/>
      <c r="AO182" s="274"/>
      <c r="AP182" s="274"/>
      <c r="AQ182" s="274"/>
      <c r="AR182" s="274"/>
      <c r="AS182" s="273">
        <f>G182/6</f>
        <v>0</v>
      </c>
      <c r="AT182" s="275"/>
      <c r="AU182" s="274"/>
      <c r="AV182" s="274"/>
      <c r="AW182" s="274"/>
      <c r="AX182" s="274"/>
      <c r="AY182" s="274"/>
      <c r="AZ182" s="274"/>
      <c r="BA182" s="274"/>
      <c r="BB182" s="274"/>
      <c r="BC182" s="274"/>
      <c r="BD182" s="274"/>
      <c r="BE182" s="273">
        <f>G182/6</f>
        <v>0</v>
      </c>
      <c r="BF182" s="275"/>
      <c r="BG182" s="274"/>
      <c r="BH182" s="274"/>
      <c r="BI182" s="274"/>
      <c r="BJ182" s="274"/>
      <c r="BK182" s="274"/>
      <c r="BL182" s="274"/>
      <c r="BM182" s="274"/>
      <c r="BN182" s="274"/>
      <c r="BO182" s="274"/>
      <c r="BP182" s="274"/>
      <c r="BQ182" s="273">
        <f>G182/6</f>
        <v>0</v>
      </c>
      <c r="BR182" s="275"/>
      <c r="BS182" s="274"/>
      <c r="BT182" s="274"/>
      <c r="BU182" s="274"/>
      <c r="BV182" s="274"/>
      <c r="BW182" s="274"/>
      <c r="BX182" s="274"/>
      <c r="BY182" s="274"/>
      <c r="BZ182" s="274"/>
      <c r="CA182" s="274"/>
      <c r="CB182" s="274"/>
      <c r="CC182" s="237">
        <f t="shared" si="98"/>
        <v>0</v>
      </c>
      <c r="CE182" s="115"/>
    </row>
    <row r="183" spans="1:83">
      <c r="A183" s="214" t="s">
        <v>395</v>
      </c>
      <c r="B183" s="182" t="s">
        <v>343</v>
      </c>
      <c r="C183" s="183" t="s">
        <v>344</v>
      </c>
      <c r="D183" s="186" t="s">
        <v>232</v>
      </c>
      <c r="E183" s="281">
        <v>1</v>
      </c>
      <c r="F183" s="306"/>
      <c r="G183" s="356">
        <f>+E183*F183</f>
        <v>0</v>
      </c>
      <c r="H183" s="282"/>
      <c r="I183" s="283"/>
      <c r="J183" s="272"/>
      <c r="K183" s="274"/>
      <c r="L183" s="274"/>
      <c r="M183" s="274"/>
      <c r="N183" s="274"/>
      <c r="O183" s="274"/>
      <c r="P183" s="274"/>
      <c r="Q183" s="274"/>
      <c r="R183" s="274"/>
      <c r="S183" s="274"/>
      <c r="T183" s="274"/>
      <c r="U183" s="273">
        <f>G183/6</f>
        <v>0</v>
      </c>
      <c r="V183" s="275"/>
      <c r="W183" s="274"/>
      <c r="X183" s="274"/>
      <c r="Y183" s="274"/>
      <c r="Z183" s="274"/>
      <c r="AA183" s="274"/>
      <c r="AB183" s="274"/>
      <c r="AC183" s="274"/>
      <c r="AD183" s="274"/>
      <c r="AE183" s="274"/>
      <c r="AF183" s="274"/>
      <c r="AG183" s="273">
        <f>G183/6</f>
        <v>0</v>
      </c>
      <c r="AH183" s="275"/>
      <c r="AI183" s="274"/>
      <c r="AJ183" s="274"/>
      <c r="AK183" s="274"/>
      <c r="AL183" s="274"/>
      <c r="AM183" s="274"/>
      <c r="AN183" s="274"/>
      <c r="AO183" s="274"/>
      <c r="AP183" s="274"/>
      <c r="AQ183" s="274"/>
      <c r="AR183" s="274"/>
      <c r="AS183" s="273">
        <f>G183/6</f>
        <v>0</v>
      </c>
      <c r="AT183" s="275"/>
      <c r="AU183" s="274"/>
      <c r="AV183" s="274"/>
      <c r="AW183" s="274"/>
      <c r="AX183" s="274"/>
      <c r="AY183" s="274"/>
      <c r="AZ183" s="274"/>
      <c r="BA183" s="274"/>
      <c r="BB183" s="274"/>
      <c r="BC183" s="274"/>
      <c r="BD183" s="274"/>
      <c r="BE183" s="273">
        <f>G183/6</f>
        <v>0</v>
      </c>
      <c r="BF183" s="275"/>
      <c r="BG183" s="274"/>
      <c r="BH183" s="274"/>
      <c r="BI183" s="274"/>
      <c r="BJ183" s="274"/>
      <c r="BK183" s="274"/>
      <c r="BL183" s="274"/>
      <c r="BM183" s="274"/>
      <c r="BN183" s="274"/>
      <c r="BO183" s="274"/>
      <c r="BP183" s="274"/>
      <c r="BQ183" s="273">
        <f>G183/6</f>
        <v>0</v>
      </c>
      <c r="BR183" s="275"/>
      <c r="BS183" s="274"/>
      <c r="BT183" s="274"/>
      <c r="BU183" s="274"/>
      <c r="BV183" s="274"/>
      <c r="BW183" s="274"/>
      <c r="BX183" s="274"/>
      <c r="BY183" s="274"/>
      <c r="BZ183" s="274"/>
      <c r="CA183" s="274"/>
      <c r="CB183" s="274"/>
      <c r="CC183" s="237">
        <f t="shared" si="98"/>
        <v>0</v>
      </c>
      <c r="CE183" s="115"/>
    </row>
    <row r="184" spans="1:83">
      <c r="A184" s="15" t="s">
        <v>395</v>
      </c>
      <c r="B184" s="182" t="s">
        <v>345</v>
      </c>
      <c r="C184" s="183" t="s">
        <v>346</v>
      </c>
      <c r="D184" s="186" t="s">
        <v>232</v>
      </c>
      <c r="E184" s="281">
        <v>1</v>
      </c>
      <c r="F184" s="306"/>
      <c r="G184" s="356">
        <f>+E184*F184</f>
        <v>0</v>
      </c>
      <c r="H184" s="120"/>
      <c r="I184" s="13"/>
      <c r="J184" s="272"/>
      <c r="K184" s="274"/>
      <c r="L184" s="274"/>
      <c r="M184" s="274"/>
      <c r="N184" s="274"/>
      <c r="O184" s="274"/>
      <c r="P184" s="274"/>
      <c r="Q184" s="274"/>
      <c r="R184" s="274"/>
      <c r="S184" s="274"/>
      <c r="T184" s="274"/>
      <c r="U184" s="273">
        <f>G184/6</f>
        <v>0</v>
      </c>
      <c r="V184" s="275"/>
      <c r="W184" s="274"/>
      <c r="X184" s="274"/>
      <c r="Y184" s="274"/>
      <c r="Z184" s="274"/>
      <c r="AA184" s="274"/>
      <c r="AB184" s="274"/>
      <c r="AC184" s="274"/>
      <c r="AD184" s="274"/>
      <c r="AE184" s="274"/>
      <c r="AF184" s="274"/>
      <c r="AG184" s="273">
        <f>G184/6</f>
        <v>0</v>
      </c>
      <c r="AH184" s="275"/>
      <c r="AI184" s="274"/>
      <c r="AJ184" s="274"/>
      <c r="AK184" s="274"/>
      <c r="AL184" s="274"/>
      <c r="AM184" s="274"/>
      <c r="AN184" s="274"/>
      <c r="AO184" s="274"/>
      <c r="AP184" s="274"/>
      <c r="AQ184" s="274"/>
      <c r="AR184" s="274"/>
      <c r="AS184" s="273">
        <f>G184/6</f>
        <v>0</v>
      </c>
      <c r="AT184" s="275"/>
      <c r="AU184" s="274"/>
      <c r="AV184" s="274"/>
      <c r="AW184" s="274"/>
      <c r="AX184" s="274"/>
      <c r="AY184" s="274"/>
      <c r="AZ184" s="274"/>
      <c r="BA184" s="274"/>
      <c r="BB184" s="274"/>
      <c r="BC184" s="274"/>
      <c r="BD184" s="274"/>
      <c r="BE184" s="273">
        <f>G184/6</f>
        <v>0</v>
      </c>
      <c r="BF184" s="275"/>
      <c r="BG184" s="274"/>
      <c r="BH184" s="274"/>
      <c r="BI184" s="274"/>
      <c r="BJ184" s="274"/>
      <c r="BK184" s="274"/>
      <c r="BL184" s="274"/>
      <c r="BM184" s="274"/>
      <c r="BN184" s="274"/>
      <c r="BO184" s="274"/>
      <c r="BP184" s="274"/>
      <c r="BQ184" s="273">
        <f>G184/6</f>
        <v>0</v>
      </c>
      <c r="BR184" s="275"/>
      <c r="BS184" s="274"/>
      <c r="BT184" s="274"/>
      <c r="BU184" s="274"/>
      <c r="BV184" s="274"/>
      <c r="BW184" s="274"/>
      <c r="BX184" s="274"/>
      <c r="BY184" s="274"/>
      <c r="BZ184" s="274"/>
      <c r="CA184" s="274"/>
      <c r="CB184" s="274"/>
      <c r="CC184" s="237">
        <f t="shared" si="98"/>
        <v>0</v>
      </c>
      <c r="CE184" s="115"/>
    </row>
    <row r="185" spans="1:83">
      <c r="A185" s="17"/>
      <c r="B185" s="180" t="s">
        <v>347</v>
      </c>
      <c r="C185" s="181" t="s">
        <v>348</v>
      </c>
      <c r="D185" s="202" t="s">
        <v>53</v>
      </c>
      <c r="E185" s="287">
        <v>0</v>
      </c>
      <c r="F185" s="250"/>
      <c r="G185" s="353">
        <f>+SUM(H185:CC185)</f>
        <v>0</v>
      </c>
      <c r="H185" s="120"/>
      <c r="I185" s="13"/>
      <c r="J185" s="288"/>
      <c r="K185" s="289"/>
      <c r="L185" s="289"/>
      <c r="M185" s="289"/>
      <c r="N185" s="289"/>
      <c r="O185" s="289"/>
      <c r="P185" s="289"/>
      <c r="Q185" s="289"/>
      <c r="R185" s="289"/>
      <c r="S185" s="289"/>
      <c r="T185" s="289"/>
      <c r="U185" s="290"/>
      <c r="V185" s="288"/>
      <c r="W185" s="289"/>
      <c r="X185" s="289"/>
      <c r="Y185" s="289"/>
      <c r="Z185" s="289"/>
      <c r="AA185" s="289"/>
      <c r="AB185" s="289"/>
      <c r="AC185" s="289"/>
      <c r="AD185" s="289"/>
      <c r="AE185" s="289"/>
      <c r="AF185" s="289"/>
      <c r="AG185" s="290"/>
      <c r="AH185" s="291"/>
      <c r="AI185" s="289"/>
      <c r="AJ185" s="289"/>
      <c r="AK185" s="289"/>
      <c r="AL185" s="289"/>
      <c r="AM185" s="289"/>
      <c r="AN185" s="289"/>
      <c r="AO185" s="289"/>
      <c r="AP185" s="289"/>
      <c r="AQ185" s="289"/>
      <c r="AR185" s="289"/>
      <c r="AS185" s="290"/>
      <c r="AT185" s="291"/>
      <c r="AU185" s="289"/>
      <c r="AV185" s="289"/>
      <c r="AW185" s="289"/>
      <c r="AX185" s="289"/>
      <c r="AY185" s="289"/>
      <c r="AZ185" s="289"/>
      <c r="BA185" s="289"/>
      <c r="BB185" s="289"/>
      <c r="BC185" s="289"/>
      <c r="BD185" s="289"/>
      <c r="BE185" s="290"/>
      <c r="BF185" s="291"/>
      <c r="BG185" s="289"/>
      <c r="BH185" s="289"/>
      <c r="BI185" s="289"/>
      <c r="BJ185" s="289"/>
      <c r="BK185" s="289"/>
      <c r="BL185" s="289"/>
      <c r="BM185" s="289"/>
      <c r="BN185" s="289"/>
      <c r="BO185" s="289"/>
      <c r="BP185" s="289"/>
      <c r="BQ185" s="290"/>
      <c r="BR185" s="291"/>
      <c r="BS185" s="289"/>
      <c r="BT185" s="289"/>
      <c r="BU185" s="289"/>
      <c r="BV185" s="289"/>
      <c r="BW185" s="289"/>
      <c r="BX185" s="289"/>
      <c r="BY185" s="289"/>
      <c r="BZ185" s="289"/>
      <c r="CA185" s="289"/>
      <c r="CB185" s="289"/>
      <c r="CC185" s="13"/>
    </row>
    <row r="186" spans="1:83">
      <c r="A186" s="17"/>
      <c r="B186" s="61" t="s">
        <v>349</v>
      </c>
      <c r="C186" s="66" t="s">
        <v>350</v>
      </c>
      <c r="D186" s="186"/>
      <c r="E186" s="281"/>
      <c r="F186" s="230"/>
      <c r="G186" s="355"/>
      <c r="H186" s="272"/>
      <c r="I186" s="273"/>
      <c r="J186" s="235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7"/>
      <c r="V186" s="238"/>
      <c r="W186" s="236"/>
      <c r="X186" s="236"/>
      <c r="Y186" s="236"/>
      <c r="Z186" s="236"/>
      <c r="AA186" s="236"/>
      <c r="AB186" s="236"/>
      <c r="AC186" s="236"/>
      <c r="AD186" s="236"/>
      <c r="AE186" s="236"/>
      <c r="AF186" s="236"/>
      <c r="AG186" s="237"/>
      <c r="AH186" s="238"/>
      <c r="AI186" s="236"/>
      <c r="AJ186" s="236"/>
      <c r="AK186" s="236"/>
      <c r="AL186" s="236"/>
      <c r="AM186" s="236"/>
      <c r="AN186" s="236"/>
      <c r="AO186" s="236"/>
      <c r="AP186" s="236"/>
      <c r="AQ186" s="236"/>
      <c r="AR186" s="236"/>
      <c r="AS186" s="237"/>
      <c r="AT186" s="238"/>
      <c r="AU186" s="236"/>
      <c r="AV186" s="236"/>
      <c r="AW186" s="236"/>
      <c r="AX186" s="236"/>
      <c r="AY186" s="236"/>
      <c r="AZ186" s="236"/>
      <c r="BA186" s="236"/>
      <c r="BB186" s="236"/>
      <c r="BC186" s="236"/>
      <c r="BD186" s="236"/>
      <c r="BE186" s="237"/>
      <c r="BF186" s="238"/>
      <c r="BG186" s="236"/>
      <c r="BH186" s="236"/>
      <c r="BI186" s="236"/>
      <c r="BJ186" s="236"/>
      <c r="BK186" s="236"/>
      <c r="BL186" s="236"/>
      <c r="BM186" s="236"/>
      <c r="BN186" s="236"/>
      <c r="BO186" s="236"/>
      <c r="BP186" s="236"/>
      <c r="BQ186" s="237"/>
      <c r="BR186" s="238"/>
      <c r="BS186" s="236"/>
      <c r="BT186" s="236"/>
      <c r="BU186" s="236"/>
      <c r="BV186" s="236"/>
      <c r="BW186" s="236"/>
      <c r="BX186" s="236"/>
      <c r="BY186" s="236"/>
      <c r="BZ186" s="236"/>
      <c r="CA186" s="236"/>
      <c r="CB186" s="236"/>
      <c r="CC186" s="232"/>
      <c r="CE186" s="115"/>
    </row>
    <row r="187" spans="1:83" ht="30">
      <c r="A187" s="17"/>
      <c r="B187" s="61" t="s">
        <v>351</v>
      </c>
      <c r="C187" s="66" t="s">
        <v>352</v>
      </c>
      <c r="D187" s="72" t="s">
        <v>53</v>
      </c>
      <c r="E187" s="72">
        <v>72</v>
      </c>
      <c r="F187" s="230"/>
      <c r="G187" s="356">
        <f>+SUM(H187:CC187)</f>
        <v>0</v>
      </c>
      <c r="H187" s="272"/>
      <c r="I187" s="273"/>
      <c r="J187" s="299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1"/>
      <c r="V187" s="302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  <c r="AG187" s="301"/>
      <c r="AH187" s="302"/>
      <c r="AI187" s="300"/>
      <c r="AJ187" s="300"/>
      <c r="AK187" s="300"/>
      <c r="AL187" s="300"/>
      <c r="AM187" s="300"/>
      <c r="AN187" s="300"/>
      <c r="AO187" s="300"/>
      <c r="AP187" s="300"/>
      <c r="AQ187" s="300"/>
      <c r="AR187" s="300"/>
      <c r="AS187" s="301"/>
      <c r="AT187" s="302"/>
      <c r="AU187" s="300"/>
      <c r="AV187" s="300"/>
      <c r="AW187" s="300"/>
      <c r="AX187" s="300"/>
      <c r="AY187" s="300"/>
      <c r="AZ187" s="300"/>
      <c r="BA187" s="300"/>
      <c r="BB187" s="300"/>
      <c r="BC187" s="300"/>
      <c r="BD187" s="300"/>
      <c r="BE187" s="301"/>
      <c r="BF187" s="302"/>
      <c r="BG187" s="300"/>
      <c r="BH187" s="300"/>
      <c r="BI187" s="300"/>
      <c r="BJ187" s="300"/>
      <c r="BK187" s="300"/>
      <c r="BL187" s="300"/>
      <c r="BM187" s="300"/>
      <c r="BN187" s="300"/>
      <c r="BO187" s="300"/>
      <c r="BP187" s="300"/>
      <c r="BQ187" s="301"/>
      <c r="BR187" s="302"/>
      <c r="BS187" s="300"/>
      <c r="BT187" s="300"/>
      <c r="BU187" s="300"/>
      <c r="BV187" s="300"/>
      <c r="BW187" s="300"/>
      <c r="BX187" s="300"/>
      <c r="BY187" s="300"/>
      <c r="BZ187" s="300"/>
      <c r="CA187" s="300"/>
      <c r="CB187" s="300"/>
      <c r="CC187" s="301"/>
      <c r="CE187" s="115"/>
    </row>
    <row r="188" spans="1:83">
      <c r="A188" s="15"/>
      <c r="B188" s="180" t="s">
        <v>353</v>
      </c>
      <c r="C188" s="181" t="s">
        <v>399</v>
      </c>
      <c r="D188" s="202" t="s">
        <v>355</v>
      </c>
      <c r="E188" s="287">
        <v>0</v>
      </c>
      <c r="F188" s="250"/>
      <c r="G188" s="353">
        <f>+SUM(H188:CC188)</f>
        <v>0</v>
      </c>
      <c r="H188" s="120"/>
      <c r="I188" s="13"/>
      <c r="J188" s="288"/>
      <c r="K188" s="289"/>
      <c r="L188" s="289"/>
      <c r="M188" s="289"/>
      <c r="N188" s="289"/>
      <c r="O188" s="289"/>
      <c r="P188" s="289"/>
      <c r="Q188" s="289"/>
      <c r="R188" s="289"/>
      <c r="S188" s="289"/>
      <c r="T188" s="289"/>
      <c r="U188" s="290"/>
      <c r="V188" s="288"/>
      <c r="W188" s="289"/>
      <c r="X188" s="289"/>
      <c r="Y188" s="289"/>
      <c r="Z188" s="289"/>
      <c r="AA188" s="289"/>
      <c r="AB188" s="289"/>
      <c r="AC188" s="289"/>
      <c r="AD188" s="289"/>
      <c r="AE188" s="289"/>
      <c r="AF188" s="289"/>
      <c r="AG188" s="290"/>
      <c r="AH188" s="291"/>
      <c r="AI188" s="289"/>
      <c r="AJ188" s="289"/>
      <c r="AK188" s="289"/>
      <c r="AL188" s="289"/>
      <c r="AM188" s="289"/>
      <c r="AN188" s="289"/>
      <c r="AO188" s="289"/>
      <c r="AP188" s="289"/>
      <c r="AQ188" s="289"/>
      <c r="AR188" s="289"/>
      <c r="AS188" s="290"/>
      <c r="AT188" s="291"/>
      <c r="AU188" s="289"/>
      <c r="AV188" s="289"/>
      <c r="AW188" s="289"/>
      <c r="AX188" s="289"/>
      <c r="AY188" s="289"/>
      <c r="AZ188" s="289"/>
      <c r="BA188" s="289"/>
      <c r="BB188" s="289"/>
      <c r="BC188" s="289"/>
      <c r="BD188" s="289"/>
      <c r="BE188" s="290"/>
      <c r="BF188" s="291"/>
      <c r="BG188" s="289"/>
      <c r="BH188" s="289"/>
      <c r="BI188" s="289"/>
      <c r="BJ188" s="289"/>
      <c r="BK188" s="289"/>
      <c r="BL188" s="289"/>
      <c r="BM188" s="289"/>
      <c r="BN188" s="289"/>
      <c r="BO188" s="289"/>
      <c r="BP188" s="289"/>
      <c r="BQ188" s="290"/>
      <c r="BR188" s="291"/>
      <c r="BS188" s="289"/>
      <c r="BT188" s="289"/>
      <c r="BU188" s="289"/>
      <c r="BV188" s="289"/>
      <c r="BW188" s="289"/>
      <c r="BX188" s="289"/>
      <c r="BY188" s="289"/>
      <c r="BZ188" s="289"/>
      <c r="CA188" s="289"/>
      <c r="CB188" s="289"/>
      <c r="CC188" s="13"/>
    </row>
    <row r="189" spans="1:83">
      <c r="A189" s="15"/>
      <c r="B189" s="180" t="s">
        <v>356</v>
      </c>
      <c r="C189" s="181" t="s">
        <v>357</v>
      </c>
      <c r="D189" s="202" t="s">
        <v>355</v>
      </c>
      <c r="E189" s="287">
        <v>0</v>
      </c>
      <c r="F189" s="250"/>
      <c r="G189" s="353">
        <f>+SUM(H189:CC189)</f>
        <v>0</v>
      </c>
      <c r="H189" s="120"/>
      <c r="I189" s="13"/>
      <c r="J189" s="288"/>
      <c r="K189" s="289"/>
      <c r="L189" s="289"/>
      <c r="M189" s="289"/>
      <c r="N189" s="289"/>
      <c r="O189" s="289"/>
      <c r="P189" s="289"/>
      <c r="Q189" s="289"/>
      <c r="R189" s="289"/>
      <c r="S189" s="289"/>
      <c r="T189" s="289"/>
      <c r="U189" s="290"/>
      <c r="V189" s="288"/>
      <c r="W189" s="289"/>
      <c r="X189" s="289"/>
      <c r="Y189" s="289"/>
      <c r="Z189" s="289"/>
      <c r="AA189" s="289"/>
      <c r="AB189" s="289"/>
      <c r="AC189" s="289"/>
      <c r="AD189" s="289"/>
      <c r="AE189" s="289"/>
      <c r="AF189" s="289"/>
      <c r="AG189" s="290"/>
      <c r="AH189" s="291"/>
      <c r="AI189" s="289"/>
      <c r="AJ189" s="289"/>
      <c r="AK189" s="289"/>
      <c r="AL189" s="289"/>
      <c r="AM189" s="289"/>
      <c r="AN189" s="289"/>
      <c r="AO189" s="289"/>
      <c r="AP189" s="289"/>
      <c r="AQ189" s="289"/>
      <c r="AR189" s="289"/>
      <c r="AS189" s="290"/>
      <c r="AT189" s="291"/>
      <c r="AU189" s="289"/>
      <c r="AV189" s="289"/>
      <c r="AW189" s="289"/>
      <c r="AX189" s="289"/>
      <c r="AY189" s="289"/>
      <c r="AZ189" s="289"/>
      <c r="BA189" s="289"/>
      <c r="BB189" s="289"/>
      <c r="BC189" s="289"/>
      <c r="BD189" s="289"/>
      <c r="BE189" s="290"/>
      <c r="BF189" s="291"/>
      <c r="BG189" s="289"/>
      <c r="BH189" s="289"/>
      <c r="BI189" s="289"/>
      <c r="BJ189" s="289"/>
      <c r="BK189" s="289"/>
      <c r="BL189" s="289"/>
      <c r="BM189" s="289"/>
      <c r="BN189" s="289"/>
      <c r="BO189" s="289"/>
      <c r="BP189" s="289"/>
      <c r="BQ189" s="290"/>
      <c r="BR189" s="291"/>
      <c r="BS189" s="289"/>
      <c r="BT189" s="289"/>
      <c r="BU189" s="289"/>
      <c r="BV189" s="289"/>
      <c r="BW189" s="289"/>
      <c r="BX189" s="289"/>
      <c r="BY189" s="289"/>
      <c r="BZ189" s="289"/>
      <c r="CA189" s="289"/>
      <c r="CB189" s="289"/>
      <c r="CC189" s="13"/>
    </row>
    <row r="190" spans="1:83">
      <c r="A190" s="15"/>
      <c r="B190" s="180" t="s">
        <v>358</v>
      </c>
      <c r="C190" s="181" t="s">
        <v>359</v>
      </c>
      <c r="D190" s="202"/>
      <c r="E190" s="287"/>
      <c r="F190" s="250"/>
      <c r="G190" s="353"/>
      <c r="H190" s="120"/>
      <c r="I190" s="13"/>
      <c r="J190" s="288"/>
      <c r="K190" s="289"/>
      <c r="L190" s="289"/>
      <c r="M190" s="289"/>
      <c r="N190" s="289"/>
      <c r="O190" s="289"/>
      <c r="P190" s="289"/>
      <c r="Q190" s="289"/>
      <c r="R190" s="289"/>
      <c r="S190" s="289"/>
      <c r="T190" s="289"/>
      <c r="U190" s="290"/>
      <c r="V190" s="288"/>
      <c r="W190" s="289"/>
      <c r="X190" s="289"/>
      <c r="Y190" s="289"/>
      <c r="Z190" s="289"/>
      <c r="AA190" s="289"/>
      <c r="AB190" s="289"/>
      <c r="AC190" s="289"/>
      <c r="AD190" s="289"/>
      <c r="AE190" s="289"/>
      <c r="AF190" s="289"/>
      <c r="AG190" s="290"/>
      <c r="AH190" s="291"/>
      <c r="AI190" s="289"/>
      <c r="AJ190" s="289"/>
      <c r="AK190" s="289"/>
      <c r="AL190" s="289"/>
      <c r="AM190" s="289"/>
      <c r="AN190" s="289"/>
      <c r="AO190" s="289"/>
      <c r="AP190" s="289"/>
      <c r="AQ190" s="289"/>
      <c r="AR190" s="289"/>
      <c r="AS190" s="290"/>
      <c r="AT190" s="291"/>
      <c r="AU190" s="289"/>
      <c r="AV190" s="289"/>
      <c r="AW190" s="289"/>
      <c r="AX190" s="289"/>
      <c r="AY190" s="289"/>
      <c r="AZ190" s="289"/>
      <c r="BA190" s="289"/>
      <c r="BB190" s="289"/>
      <c r="BC190" s="289"/>
      <c r="BD190" s="289"/>
      <c r="BE190" s="290"/>
      <c r="BF190" s="291"/>
      <c r="BG190" s="289"/>
      <c r="BH190" s="289"/>
      <c r="BI190" s="289"/>
      <c r="BJ190" s="289"/>
      <c r="BK190" s="289"/>
      <c r="BL190" s="289"/>
      <c r="BM190" s="289"/>
      <c r="BN190" s="289"/>
      <c r="BO190" s="289"/>
      <c r="BP190" s="289"/>
      <c r="BQ190" s="290"/>
      <c r="BR190" s="291"/>
      <c r="BS190" s="289"/>
      <c r="BT190" s="289"/>
      <c r="BU190" s="289"/>
      <c r="BV190" s="289"/>
      <c r="BW190" s="289"/>
      <c r="BX190" s="289"/>
      <c r="BY190" s="289"/>
      <c r="BZ190" s="289"/>
      <c r="CA190" s="289"/>
      <c r="CB190" s="289"/>
      <c r="CC190" s="13"/>
    </row>
    <row r="191" spans="1:83" ht="30">
      <c r="A191" s="15"/>
      <c r="B191" s="180" t="s">
        <v>360</v>
      </c>
      <c r="C191" s="181" t="s">
        <v>361</v>
      </c>
      <c r="D191" s="202" t="s">
        <v>156</v>
      </c>
      <c r="E191" s="287">
        <v>0</v>
      </c>
      <c r="F191" s="250"/>
      <c r="G191" s="353">
        <f>+E191*F191</f>
        <v>0</v>
      </c>
      <c r="H191" s="120"/>
      <c r="I191" s="13"/>
      <c r="J191" s="288"/>
      <c r="K191" s="289"/>
      <c r="L191" s="289"/>
      <c r="M191" s="289"/>
      <c r="N191" s="289"/>
      <c r="O191" s="289"/>
      <c r="P191" s="289"/>
      <c r="Q191" s="289"/>
      <c r="R191" s="289"/>
      <c r="S191" s="289"/>
      <c r="T191" s="289"/>
      <c r="U191" s="290"/>
      <c r="V191" s="288"/>
      <c r="W191" s="289"/>
      <c r="X191" s="289"/>
      <c r="Y191" s="289"/>
      <c r="Z191" s="289"/>
      <c r="AA191" s="289"/>
      <c r="AB191" s="289"/>
      <c r="AC191" s="289"/>
      <c r="AD191" s="289"/>
      <c r="AE191" s="289"/>
      <c r="AF191" s="289"/>
      <c r="AG191" s="290"/>
      <c r="AH191" s="291"/>
      <c r="AI191" s="289"/>
      <c r="AJ191" s="289"/>
      <c r="AK191" s="289"/>
      <c r="AL191" s="289"/>
      <c r="AM191" s="289"/>
      <c r="AN191" s="289"/>
      <c r="AO191" s="289"/>
      <c r="AP191" s="289"/>
      <c r="AQ191" s="289"/>
      <c r="AR191" s="289"/>
      <c r="AS191" s="290"/>
      <c r="AT191" s="291"/>
      <c r="AU191" s="289"/>
      <c r="AV191" s="289"/>
      <c r="AW191" s="289"/>
      <c r="AX191" s="289"/>
      <c r="AY191" s="289"/>
      <c r="AZ191" s="289"/>
      <c r="BA191" s="289"/>
      <c r="BB191" s="289"/>
      <c r="BC191" s="289"/>
      <c r="BD191" s="289"/>
      <c r="BE191" s="290"/>
      <c r="BF191" s="291"/>
      <c r="BG191" s="289"/>
      <c r="BH191" s="289"/>
      <c r="BI191" s="289"/>
      <c r="BJ191" s="289"/>
      <c r="BK191" s="289"/>
      <c r="BL191" s="289"/>
      <c r="BM191" s="289"/>
      <c r="BN191" s="289"/>
      <c r="BO191" s="289"/>
      <c r="BP191" s="289"/>
      <c r="BQ191" s="290"/>
      <c r="BR191" s="291"/>
      <c r="BS191" s="289"/>
      <c r="BT191" s="289"/>
      <c r="BU191" s="289"/>
      <c r="BV191" s="289"/>
      <c r="BW191" s="289"/>
      <c r="BX191" s="289"/>
      <c r="BY191" s="289"/>
      <c r="BZ191" s="289"/>
      <c r="CA191" s="289"/>
      <c r="CB191" s="289"/>
      <c r="CC191" s="13"/>
    </row>
    <row r="192" spans="1:83">
      <c r="A192" s="15"/>
      <c r="B192" s="180" t="s">
        <v>362</v>
      </c>
      <c r="C192" s="181" t="str">
        <f>"Handling costs and profit in respect of payment associated with subitem D10.05(a). ("&amp; TEXT(F192,"###%") &amp; ")"</f>
        <v>Handling costs and profit in respect of payment associated with subitem D10.05(a). (%)</v>
      </c>
      <c r="D192" s="202" t="s">
        <v>158</v>
      </c>
      <c r="E192" s="287">
        <v>0</v>
      </c>
      <c r="F192" s="250"/>
      <c r="G192" s="353">
        <f>+E192*F192</f>
        <v>0</v>
      </c>
      <c r="H192" s="120"/>
      <c r="I192" s="13"/>
      <c r="J192" s="288"/>
      <c r="K192" s="289"/>
      <c r="L192" s="289"/>
      <c r="M192" s="289"/>
      <c r="N192" s="289"/>
      <c r="O192" s="289"/>
      <c r="P192" s="289"/>
      <c r="Q192" s="289"/>
      <c r="R192" s="289"/>
      <c r="S192" s="289"/>
      <c r="T192" s="289"/>
      <c r="U192" s="290"/>
      <c r="V192" s="288"/>
      <c r="W192" s="289"/>
      <c r="X192" s="289"/>
      <c r="Y192" s="289"/>
      <c r="Z192" s="289"/>
      <c r="AA192" s="289"/>
      <c r="AB192" s="289"/>
      <c r="AC192" s="289"/>
      <c r="AD192" s="289"/>
      <c r="AE192" s="289"/>
      <c r="AF192" s="289"/>
      <c r="AG192" s="290"/>
      <c r="AH192" s="291"/>
      <c r="AI192" s="289"/>
      <c r="AJ192" s="289"/>
      <c r="AK192" s="289"/>
      <c r="AL192" s="289"/>
      <c r="AM192" s="289"/>
      <c r="AN192" s="289"/>
      <c r="AO192" s="289"/>
      <c r="AP192" s="289"/>
      <c r="AQ192" s="289"/>
      <c r="AR192" s="289"/>
      <c r="AS192" s="290"/>
      <c r="AT192" s="291"/>
      <c r="AU192" s="289"/>
      <c r="AV192" s="289"/>
      <c r="AW192" s="289"/>
      <c r="AX192" s="289"/>
      <c r="AY192" s="289"/>
      <c r="AZ192" s="289"/>
      <c r="BA192" s="289"/>
      <c r="BB192" s="289"/>
      <c r="BC192" s="289"/>
      <c r="BD192" s="289"/>
      <c r="BE192" s="290"/>
      <c r="BF192" s="291"/>
      <c r="BG192" s="289"/>
      <c r="BH192" s="289"/>
      <c r="BI192" s="289"/>
      <c r="BJ192" s="289"/>
      <c r="BK192" s="289"/>
      <c r="BL192" s="289"/>
      <c r="BM192" s="289"/>
      <c r="BN192" s="289"/>
      <c r="BO192" s="289"/>
      <c r="BP192" s="289"/>
      <c r="BQ192" s="290"/>
      <c r="BR192" s="291"/>
      <c r="BS192" s="289"/>
      <c r="BT192" s="289"/>
      <c r="BU192" s="289"/>
      <c r="BV192" s="289"/>
      <c r="BW192" s="289"/>
      <c r="BX192" s="289"/>
      <c r="BY192" s="289"/>
      <c r="BZ192" s="289"/>
      <c r="CA192" s="289"/>
      <c r="CB192" s="289"/>
      <c r="CC192" s="13"/>
    </row>
    <row r="193" spans="1:83">
      <c r="A193" s="15" t="s">
        <v>395</v>
      </c>
      <c r="B193" s="180" t="s">
        <v>364</v>
      </c>
      <c r="C193" s="181" t="s">
        <v>365</v>
      </c>
      <c r="D193" s="202" t="s">
        <v>128</v>
      </c>
      <c r="E193" s="287">
        <v>0</v>
      </c>
      <c r="F193" s="250"/>
      <c r="G193" s="353">
        <f>+E193*F193</f>
        <v>0</v>
      </c>
      <c r="H193" s="120"/>
      <c r="I193" s="13"/>
      <c r="J193" s="288"/>
      <c r="K193" s="289"/>
      <c r="L193" s="289"/>
      <c r="M193" s="289"/>
      <c r="N193" s="289"/>
      <c r="O193" s="289"/>
      <c r="P193" s="289"/>
      <c r="Q193" s="289"/>
      <c r="R193" s="289"/>
      <c r="S193" s="289"/>
      <c r="T193" s="289"/>
      <c r="U193" s="290"/>
      <c r="V193" s="288"/>
      <c r="W193" s="289"/>
      <c r="X193" s="289"/>
      <c r="Y193" s="289"/>
      <c r="Z193" s="289"/>
      <c r="AA193" s="289"/>
      <c r="AB193" s="289"/>
      <c r="AC193" s="289"/>
      <c r="AD193" s="289"/>
      <c r="AE193" s="289"/>
      <c r="AF193" s="289"/>
      <c r="AG193" s="290"/>
      <c r="AH193" s="291"/>
      <c r="AI193" s="289"/>
      <c r="AJ193" s="289"/>
      <c r="AK193" s="289"/>
      <c r="AL193" s="289"/>
      <c r="AM193" s="289"/>
      <c r="AN193" s="289"/>
      <c r="AO193" s="289"/>
      <c r="AP193" s="289"/>
      <c r="AQ193" s="289"/>
      <c r="AR193" s="289"/>
      <c r="AS193" s="290"/>
      <c r="AT193" s="291"/>
      <c r="AU193" s="289"/>
      <c r="AV193" s="289"/>
      <c r="AW193" s="289"/>
      <c r="AX193" s="289"/>
      <c r="AY193" s="289"/>
      <c r="AZ193" s="289"/>
      <c r="BA193" s="289"/>
      <c r="BB193" s="289"/>
      <c r="BC193" s="289"/>
      <c r="BD193" s="289"/>
      <c r="BE193" s="290"/>
      <c r="BF193" s="291"/>
      <c r="BG193" s="289"/>
      <c r="BH193" s="289"/>
      <c r="BI193" s="289"/>
      <c r="BJ193" s="289"/>
      <c r="BK193" s="289"/>
      <c r="BL193" s="289"/>
      <c r="BM193" s="289"/>
      <c r="BN193" s="289"/>
      <c r="BO193" s="289"/>
      <c r="BP193" s="289"/>
      <c r="BQ193" s="290"/>
      <c r="BR193" s="291"/>
      <c r="BS193" s="289"/>
      <c r="BT193" s="289"/>
      <c r="BU193" s="289"/>
      <c r="BV193" s="289"/>
      <c r="BW193" s="289"/>
      <c r="BX193" s="289"/>
      <c r="BY193" s="289"/>
      <c r="BZ193" s="289"/>
      <c r="CA193" s="289"/>
      <c r="CB193" s="289"/>
      <c r="CC193" s="13"/>
    </row>
    <row r="194" spans="1:83">
      <c r="A194" s="15" t="s">
        <v>395</v>
      </c>
      <c r="B194" s="180" t="s">
        <v>366</v>
      </c>
      <c r="C194" s="181" t="s">
        <v>367</v>
      </c>
      <c r="D194" s="202" t="s">
        <v>128</v>
      </c>
      <c r="E194" s="287">
        <v>0</v>
      </c>
      <c r="F194" s="250"/>
      <c r="G194" s="353">
        <f>+E194*F194</f>
        <v>0</v>
      </c>
      <c r="H194" s="120"/>
      <c r="I194" s="13"/>
      <c r="J194" s="288"/>
      <c r="K194" s="289"/>
      <c r="L194" s="289"/>
      <c r="M194" s="289"/>
      <c r="N194" s="289"/>
      <c r="O194" s="289"/>
      <c r="P194" s="289"/>
      <c r="Q194" s="289"/>
      <c r="R194" s="289"/>
      <c r="S194" s="289"/>
      <c r="T194" s="289"/>
      <c r="U194" s="290"/>
      <c r="V194" s="288"/>
      <c r="W194" s="289"/>
      <c r="X194" s="289"/>
      <c r="Y194" s="289"/>
      <c r="Z194" s="289"/>
      <c r="AA194" s="289"/>
      <c r="AB194" s="289"/>
      <c r="AC194" s="289"/>
      <c r="AD194" s="289"/>
      <c r="AE194" s="289"/>
      <c r="AF194" s="289"/>
      <c r="AG194" s="290"/>
      <c r="AH194" s="291"/>
      <c r="AI194" s="289"/>
      <c r="AJ194" s="289"/>
      <c r="AK194" s="289"/>
      <c r="AL194" s="289"/>
      <c r="AM194" s="289"/>
      <c r="AN194" s="289"/>
      <c r="AO194" s="289"/>
      <c r="AP194" s="289"/>
      <c r="AQ194" s="289"/>
      <c r="AR194" s="289"/>
      <c r="AS194" s="290"/>
      <c r="AT194" s="291"/>
      <c r="AU194" s="289"/>
      <c r="AV194" s="289"/>
      <c r="AW194" s="289"/>
      <c r="AX194" s="289"/>
      <c r="AY194" s="289"/>
      <c r="AZ194" s="289"/>
      <c r="BA194" s="289"/>
      <c r="BB194" s="289"/>
      <c r="BC194" s="289"/>
      <c r="BD194" s="289"/>
      <c r="BE194" s="290"/>
      <c r="BF194" s="291"/>
      <c r="BG194" s="289"/>
      <c r="BH194" s="289"/>
      <c r="BI194" s="289"/>
      <c r="BJ194" s="289"/>
      <c r="BK194" s="289"/>
      <c r="BL194" s="289"/>
      <c r="BM194" s="289"/>
      <c r="BN194" s="289"/>
      <c r="BO194" s="289"/>
      <c r="BP194" s="289"/>
      <c r="BQ194" s="290"/>
      <c r="BR194" s="291"/>
      <c r="BS194" s="289"/>
      <c r="BT194" s="289"/>
      <c r="BU194" s="289"/>
      <c r="BV194" s="289"/>
      <c r="BW194" s="289"/>
      <c r="BX194" s="289"/>
      <c r="BY194" s="289"/>
      <c r="BZ194" s="289"/>
      <c r="CA194" s="289"/>
      <c r="CB194" s="289"/>
      <c r="CC194" s="13"/>
    </row>
    <row r="195" spans="1:83">
      <c r="A195" s="15"/>
      <c r="B195" s="182" t="s">
        <v>368</v>
      </c>
      <c r="C195" s="183" t="s">
        <v>369</v>
      </c>
      <c r="D195" s="186"/>
      <c r="E195" s="281"/>
      <c r="F195" s="230"/>
      <c r="G195" s="356"/>
      <c r="H195" s="120"/>
      <c r="I195" s="13"/>
      <c r="J195" s="272"/>
      <c r="K195" s="274"/>
      <c r="L195" s="274"/>
      <c r="M195" s="274"/>
      <c r="N195" s="274"/>
      <c r="O195" s="274"/>
      <c r="P195" s="274"/>
      <c r="Q195" s="274"/>
      <c r="R195" s="274"/>
      <c r="S195" s="274"/>
      <c r="T195" s="274"/>
      <c r="U195" s="273"/>
      <c r="V195" s="272"/>
      <c r="W195" s="274"/>
      <c r="X195" s="274"/>
      <c r="Y195" s="274"/>
      <c r="Z195" s="274"/>
      <c r="AA195" s="274"/>
      <c r="AB195" s="274"/>
      <c r="AC195" s="274"/>
      <c r="AD195" s="274"/>
      <c r="AE195" s="274"/>
      <c r="AF195" s="274"/>
      <c r="AG195" s="273"/>
      <c r="AH195" s="275"/>
      <c r="AI195" s="274"/>
      <c r="AJ195" s="274"/>
      <c r="AK195" s="274"/>
      <c r="AL195" s="274"/>
      <c r="AM195" s="274"/>
      <c r="AN195" s="274"/>
      <c r="AO195" s="274"/>
      <c r="AP195" s="274"/>
      <c r="AQ195" s="274"/>
      <c r="AR195" s="274"/>
      <c r="AS195" s="273"/>
      <c r="AT195" s="275"/>
      <c r="AU195" s="274"/>
      <c r="AV195" s="274"/>
      <c r="AW195" s="274"/>
      <c r="AX195" s="274"/>
      <c r="AY195" s="274"/>
      <c r="AZ195" s="274"/>
      <c r="BA195" s="274"/>
      <c r="BB195" s="274"/>
      <c r="BC195" s="274"/>
      <c r="BD195" s="274"/>
      <c r="BE195" s="273"/>
      <c r="BF195" s="275"/>
      <c r="BG195" s="274"/>
      <c r="BH195" s="274"/>
      <c r="BI195" s="274"/>
      <c r="BJ195" s="274"/>
      <c r="BK195" s="274"/>
      <c r="BL195" s="274"/>
      <c r="BM195" s="274"/>
      <c r="BN195" s="274"/>
      <c r="BO195" s="274"/>
      <c r="BP195" s="274"/>
      <c r="BQ195" s="273"/>
      <c r="BR195" s="275"/>
      <c r="BS195" s="274"/>
      <c r="BT195" s="274"/>
      <c r="BU195" s="274"/>
      <c r="BV195" s="274"/>
      <c r="BW195" s="274"/>
      <c r="BX195" s="274"/>
      <c r="BY195" s="274"/>
      <c r="BZ195" s="274"/>
      <c r="CA195" s="274"/>
      <c r="CB195" s="274"/>
      <c r="CC195" s="232"/>
      <c r="CE195" s="115"/>
    </row>
    <row r="196" spans="1:83">
      <c r="A196" s="15"/>
      <c r="B196" s="182" t="s">
        <v>370</v>
      </c>
      <c r="C196" s="183" t="s">
        <v>371</v>
      </c>
      <c r="D196" s="186"/>
      <c r="E196" s="281"/>
      <c r="F196" s="230"/>
      <c r="G196" s="356"/>
      <c r="H196" s="120"/>
      <c r="I196" s="13"/>
      <c r="J196" s="272"/>
      <c r="K196" s="274"/>
      <c r="L196" s="274"/>
      <c r="M196" s="274"/>
      <c r="N196" s="274"/>
      <c r="O196" s="274"/>
      <c r="P196" s="274"/>
      <c r="Q196" s="274"/>
      <c r="R196" s="274"/>
      <c r="S196" s="274"/>
      <c r="T196" s="274"/>
      <c r="U196" s="273"/>
      <c r="V196" s="272"/>
      <c r="W196" s="274"/>
      <c r="X196" s="274"/>
      <c r="Y196" s="274"/>
      <c r="Z196" s="274"/>
      <c r="AA196" s="274"/>
      <c r="AB196" s="274"/>
      <c r="AC196" s="274"/>
      <c r="AD196" s="274"/>
      <c r="AE196" s="274"/>
      <c r="AF196" s="274"/>
      <c r="AG196" s="273"/>
      <c r="AH196" s="275"/>
      <c r="AI196" s="274"/>
      <c r="AJ196" s="274"/>
      <c r="AK196" s="274"/>
      <c r="AL196" s="274"/>
      <c r="AM196" s="274"/>
      <c r="AN196" s="274"/>
      <c r="AO196" s="274"/>
      <c r="AP196" s="274"/>
      <c r="AQ196" s="274"/>
      <c r="AR196" s="274"/>
      <c r="AS196" s="273"/>
      <c r="AT196" s="275"/>
      <c r="AU196" s="274"/>
      <c r="AV196" s="274"/>
      <c r="AW196" s="274"/>
      <c r="AX196" s="274"/>
      <c r="AY196" s="274"/>
      <c r="AZ196" s="274"/>
      <c r="BA196" s="274"/>
      <c r="BB196" s="274"/>
      <c r="BC196" s="274"/>
      <c r="BD196" s="274"/>
      <c r="BE196" s="273"/>
      <c r="BF196" s="275"/>
      <c r="BG196" s="274"/>
      <c r="BH196" s="274"/>
      <c r="BI196" s="274"/>
      <c r="BJ196" s="274"/>
      <c r="BK196" s="274"/>
      <c r="BL196" s="274"/>
      <c r="BM196" s="274"/>
      <c r="BN196" s="274"/>
      <c r="BO196" s="274"/>
      <c r="BP196" s="274"/>
      <c r="BQ196" s="273"/>
      <c r="BR196" s="275"/>
      <c r="BS196" s="274"/>
      <c r="BT196" s="274"/>
      <c r="BU196" s="274"/>
      <c r="BV196" s="274"/>
      <c r="BW196" s="274"/>
      <c r="BX196" s="274"/>
      <c r="BY196" s="274"/>
      <c r="BZ196" s="274"/>
      <c r="CA196" s="274"/>
      <c r="CB196" s="274"/>
      <c r="CC196" s="232"/>
      <c r="CE196" s="115"/>
    </row>
    <row r="197" spans="1:83">
      <c r="A197" s="15"/>
      <c r="B197" s="193" t="s">
        <v>372</v>
      </c>
      <c r="C197" s="197" t="s">
        <v>373</v>
      </c>
      <c r="D197" s="196" t="s">
        <v>156</v>
      </c>
      <c r="E197" s="196">
        <v>0</v>
      </c>
      <c r="F197" s="252"/>
      <c r="G197" s="357">
        <f>+E197*F197</f>
        <v>0</v>
      </c>
      <c r="H197" s="120"/>
      <c r="I197" s="13"/>
      <c r="J197" s="288"/>
      <c r="K197" s="289"/>
      <c r="L197" s="289"/>
      <c r="M197" s="289"/>
      <c r="N197" s="289"/>
      <c r="O197" s="289"/>
      <c r="P197" s="289"/>
      <c r="Q197" s="289"/>
      <c r="R197" s="289"/>
      <c r="S197" s="289"/>
      <c r="T197" s="289"/>
      <c r="U197" s="290"/>
      <c r="V197" s="288"/>
      <c r="W197" s="289"/>
      <c r="X197" s="289"/>
      <c r="Y197" s="289"/>
      <c r="Z197" s="289"/>
      <c r="AA197" s="289"/>
      <c r="AB197" s="289"/>
      <c r="AC197" s="289"/>
      <c r="AD197" s="289"/>
      <c r="AE197" s="289"/>
      <c r="AF197" s="289"/>
      <c r="AG197" s="290"/>
      <c r="AH197" s="291"/>
      <c r="AI197" s="289"/>
      <c r="AJ197" s="289"/>
      <c r="AK197" s="289"/>
      <c r="AL197" s="289"/>
      <c r="AM197" s="289"/>
      <c r="AN197" s="289"/>
      <c r="AO197" s="289"/>
      <c r="AP197" s="289"/>
      <c r="AQ197" s="289"/>
      <c r="AR197" s="289"/>
      <c r="AS197" s="290"/>
      <c r="AT197" s="291"/>
      <c r="AU197" s="289"/>
      <c r="AV197" s="289"/>
      <c r="AW197" s="289"/>
      <c r="AX197" s="289"/>
      <c r="AY197" s="289"/>
      <c r="AZ197" s="289"/>
      <c r="BA197" s="289"/>
      <c r="BB197" s="289"/>
      <c r="BC197" s="289"/>
      <c r="BD197" s="289"/>
      <c r="BE197" s="290"/>
      <c r="BF197" s="291"/>
      <c r="BG197" s="289"/>
      <c r="BH197" s="289"/>
      <c r="BI197" s="289"/>
      <c r="BJ197" s="289"/>
      <c r="BK197" s="289"/>
      <c r="BL197" s="289"/>
      <c r="BM197" s="289"/>
      <c r="BN197" s="289"/>
      <c r="BO197" s="289"/>
      <c r="BP197" s="289"/>
      <c r="BQ197" s="290"/>
      <c r="BR197" s="291"/>
      <c r="BS197" s="289"/>
      <c r="BT197" s="289"/>
      <c r="BU197" s="289"/>
      <c r="BV197" s="289"/>
      <c r="BW197" s="289"/>
      <c r="BX197" s="289"/>
      <c r="BY197" s="289"/>
      <c r="BZ197" s="289"/>
      <c r="CA197" s="289"/>
      <c r="CB197" s="289"/>
      <c r="CC197" s="237"/>
      <c r="CE197" s="115"/>
    </row>
    <row r="198" spans="1:83">
      <c r="A198" s="15"/>
      <c r="B198" s="359" t="s">
        <v>374</v>
      </c>
      <c r="C198" s="185" t="s">
        <v>375</v>
      </c>
      <c r="D198" s="187" t="s">
        <v>156</v>
      </c>
      <c r="E198" s="281">
        <v>1</v>
      </c>
      <c r="F198" s="363">
        <v>100000</v>
      </c>
      <c r="G198" s="356">
        <f>+E198*F198</f>
        <v>100000</v>
      </c>
      <c r="H198" s="120"/>
      <c r="I198" s="13"/>
      <c r="J198" s="272"/>
      <c r="K198" s="274"/>
      <c r="L198" s="274"/>
      <c r="M198" s="274"/>
      <c r="N198" s="274"/>
      <c r="O198" s="274"/>
      <c r="P198" s="274"/>
      <c r="Q198" s="274"/>
      <c r="R198" s="274"/>
      <c r="S198" s="274"/>
      <c r="T198" s="274"/>
      <c r="U198" s="273">
        <f t="shared" ref="U198:U201" si="99">G198/6</f>
        <v>16666.669999999998</v>
      </c>
      <c r="V198" s="275"/>
      <c r="W198" s="274"/>
      <c r="X198" s="274"/>
      <c r="Y198" s="274"/>
      <c r="Z198" s="274"/>
      <c r="AA198" s="274"/>
      <c r="AB198" s="274"/>
      <c r="AC198" s="274"/>
      <c r="AD198" s="274"/>
      <c r="AE198" s="274"/>
      <c r="AF198" s="274"/>
      <c r="AG198" s="273">
        <f t="shared" ref="AG198:AG201" si="100">G198/6</f>
        <v>16666.669999999998</v>
      </c>
      <c r="AH198" s="275"/>
      <c r="AI198" s="274"/>
      <c r="AJ198" s="274"/>
      <c r="AK198" s="274"/>
      <c r="AL198" s="274"/>
      <c r="AM198" s="274"/>
      <c r="AN198" s="274"/>
      <c r="AO198" s="274"/>
      <c r="AP198" s="274"/>
      <c r="AQ198" s="274"/>
      <c r="AR198" s="274"/>
      <c r="AS198" s="273">
        <f t="shared" ref="AS198:AS201" si="101">G198/6</f>
        <v>16666.669999999998</v>
      </c>
      <c r="AT198" s="275"/>
      <c r="AU198" s="274"/>
      <c r="AV198" s="274"/>
      <c r="AW198" s="274"/>
      <c r="AX198" s="274"/>
      <c r="AY198" s="274"/>
      <c r="AZ198" s="274"/>
      <c r="BA198" s="274"/>
      <c r="BB198" s="274"/>
      <c r="BC198" s="274"/>
      <c r="BD198" s="274"/>
      <c r="BE198" s="273">
        <f t="shared" ref="BE198:BE201" si="102">G198/6</f>
        <v>16666.669999999998</v>
      </c>
      <c r="BF198" s="275"/>
      <c r="BG198" s="274"/>
      <c r="BH198" s="274"/>
      <c r="BI198" s="274"/>
      <c r="BJ198" s="274"/>
      <c r="BK198" s="274"/>
      <c r="BL198" s="274"/>
      <c r="BM198" s="274"/>
      <c r="BN198" s="274"/>
      <c r="BO198" s="274"/>
      <c r="BP198" s="274"/>
      <c r="BQ198" s="273">
        <f t="shared" ref="BQ198:BQ201" si="103">G198/6</f>
        <v>16666.669999999998</v>
      </c>
      <c r="BR198" s="275"/>
      <c r="BS198" s="274"/>
      <c r="BT198" s="274"/>
      <c r="BU198" s="274"/>
      <c r="BV198" s="274"/>
      <c r="BW198" s="274"/>
      <c r="BX198" s="274"/>
      <c r="BY198" s="274"/>
      <c r="BZ198" s="274"/>
      <c r="CA198" s="274"/>
      <c r="CB198" s="274"/>
      <c r="CC198" s="237">
        <f t="shared" ref="CC198:CC201" si="104">G198-SUM(H198:CB198)</f>
        <v>16666.650000000001</v>
      </c>
      <c r="CE198" s="115"/>
    </row>
    <row r="199" spans="1:83">
      <c r="A199" s="15"/>
      <c r="B199" s="362" t="s">
        <v>376</v>
      </c>
      <c r="C199" s="183" t="s">
        <v>377</v>
      </c>
      <c r="D199" s="186" t="s">
        <v>156</v>
      </c>
      <c r="E199" s="281">
        <v>1</v>
      </c>
      <c r="F199" s="364">
        <v>100000</v>
      </c>
      <c r="G199" s="152">
        <f>+E199*F199</f>
        <v>100000</v>
      </c>
      <c r="H199" s="120"/>
      <c r="I199" s="13"/>
      <c r="J199" s="272"/>
      <c r="K199" s="274"/>
      <c r="L199" s="274"/>
      <c r="M199" s="274"/>
      <c r="N199" s="274"/>
      <c r="O199" s="274"/>
      <c r="P199" s="274"/>
      <c r="Q199" s="274"/>
      <c r="R199" s="274"/>
      <c r="S199" s="274"/>
      <c r="T199" s="274"/>
      <c r="U199" s="273">
        <f t="shared" si="99"/>
        <v>16666.669999999998</v>
      </c>
      <c r="V199" s="275"/>
      <c r="W199" s="274"/>
      <c r="X199" s="274"/>
      <c r="Y199" s="274"/>
      <c r="Z199" s="274"/>
      <c r="AA199" s="274"/>
      <c r="AB199" s="274"/>
      <c r="AC199" s="274"/>
      <c r="AD199" s="274"/>
      <c r="AE199" s="274"/>
      <c r="AF199" s="274"/>
      <c r="AG199" s="273">
        <f t="shared" si="100"/>
        <v>16666.669999999998</v>
      </c>
      <c r="AH199" s="275"/>
      <c r="AI199" s="274"/>
      <c r="AJ199" s="274"/>
      <c r="AK199" s="274"/>
      <c r="AL199" s="274"/>
      <c r="AM199" s="274"/>
      <c r="AN199" s="274"/>
      <c r="AO199" s="274"/>
      <c r="AP199" s="274"/>
      <c r="AQ199" s="274"/>
      <c r="AR199" s="274"/>
      <c r="AS199" s="273">
        <f t="shared" si="101"/>
        <v>16666.669999999998</v>
      </c>
      <c r="AT199" s="275"/>
      <c r="AU199" s="274"/>
      <c r="AV199" s="274"/>
      <c r="AW199" s="274"/>
      <c r="AX199" s="274"/>
      <c r="AY199" s="274"/>
      <c r="AZ199" s="274"/>
      <c r="BA199" s="274"/>
      <c r="BB199" s="274"/>
      <c r="BC199" s="274"/>
      <c r="BD199" s="274"/>
      <c r="BE199" s="273">
        <f t="shared" si="102"/>
        <v>16666.669999999998</v>
      </c>
      <c r="BF199" s="275"/>
      <c r="BG199" s="274"/>
      <c r="BH199" s="274"/>
      <c r="BI199" s="274"/>
      <c r="BJ199" s="274"/>
      <c r="BK199" s="274"/>
      <c r="BL199" s="274"/>
      <c r="BM199" s="274"/>
      <c r="BN199" s="274"/>
      <c r="BO199" s="274"/>
      <c r="BP199" s="274"/>
      <c r="BQ199" s="273">
        <f t="shared" si="103"/>
        <v>16666.669999999998</v>
      </c>
      <c r="BR199" s="275"/>
      <c r="BS199" s="274"/>
      <c r="BT199" s="274"/>
      <c r="BU199" s="274"/>
      <c r="BV199" s="274"/>
      <c r="BW199" s="274"/>
      <c r="BX199" s="274"/>
      <c r="BY199" s="274"/>
      <c r="BZ199" s="274"/>
      <c r="CA199" s="274"/>
      <c r="CB199" s="274"/>
      <c r="CC199" s="237">
        <f t="shared" si="104"/>
        <v>16666.650000000001</v>
      </c>
      <c r="CE199" s="115"/>
    </row>
    <row r="200" spans="1:83">
      <c r="A200" s="15"/>
      <c r="B200" s="346" t="s">
        <v>378</v>
      </c>
      <c r="C200" s="347" t="s">
        <v>379</v>
      </c>
      <c r="D200" s="348" t="s">
        <v>156</v>
      </c>
      <c r="E200" s="349">
        <v>1</v>
      </c>
      <c r="F200" s="250">
        <v>100000</v>
      </c>
      <c r="G200" s="122">
        <f>+E200*F200</f>
        <v>100000</v>
      </c>
      <c r="H200" s="120"/>
      <c r="I200" s="13"/>
      <c r="J200" s="272"/>
      <c r="K200" s="274"/>
      <c r="L200" s="274"/>
      <c r="M200" s="274"/>
      <c r="N200" s="274"/>
      <c r="O200" s="274"/>
      <c r="P200" s="274"/>
      <c r="Q200" s="274"/>
      <c r="R200" s="274"/>
      <c r="S200" s="274"/>
      <c r="T200" s="274"/>
      <c r="U200" s="273">
        <f t="shared" si="99"/>
        <v>16666.669999999998</v>
      </c>
      <c r="V200" s="275"/>
      <c r="W200" s="274"/>
      <c r="X200" s="274"/>
      <c r="Y200" s="274"/>
      <c r="Z200" s="274"/>
      <c r="AA200" s="274"/>
      <c r="AB200" s="274"/>
      <c r="AC200" s="274"/>
      <c r="AD200" s="274"/>
      <c r="AE200" s="274"/>
      <c r="AF200" s="274"/>
      <c r="AG200" s="273">
        <f t="shared" si="100"/>
        <v>16666.669999999998</v>
      </c>
      <c r="AH200" s="275"/>
      <c r="AI200" s="274"/>
      <c r="AJ200" s="274"/>
      <c r="AK200" s="274"/>
      <c r="AL200" s="274"/>
      <c r="AM200" s="274"/>
      <c r="AN200" s="274"/>
      <c r="AO200" s="274"/>
      <c r="AP200" s="274"/>
      <c r="AQ200" s="274"/>
      <c r="AR200" s="274"/>
      <c r="AS200" s="273">
        <f t="shared" si="101"/>
        <v>16666.669999999998</v>
      </c>
      <c r="AT200" s="275"/>
      <c r="AU200" s="274"/>
      <c r="AV200" s="274"/>
      <c r="AW200" s="274"/>
      <c r="AX200" s="274"/>
      <c r="AY200" s="274"/>
      <c r="AZ200" s="274"/>
      <c r="BA200" s="274"/>
      <c r="BB200" s="274"/>
      <c r="BC200" s="274"/>
      <c r="BD200" s="274"/>
      <c r="BE200" s="273">
        <f t="shared" si="102"/>
        <v>16666.669999999998</v>
      </c>
      <c r="BF200" s="275"/>
      <c r="BG200" s="274"/>
      <c r="BH200" s="274"/>
      <c r="BI200" s="274"/>
      <c r="BJ200" s="274"/>
      <c r="BK200" s="274"/>
      <c r="BL200" s="274"/>
      <c r="BM200" s="274"/>
      <c r="BN200" s="274"/>
      <c r="BO200" s="274"/>
      <c r="BP200" s="274"/>
      <c r="BQ200" s="273">
        <f t="shared" si="103"/>
        <v>16666.669999999998</v>
      </c>
      <c r="BR200" s="275"/>
      <c r="BS200" s="274"/>
      <c r="BT200" s="274"/>
      <c r="BU200" s="274"/>
      <c r="BV200" s="274"/>
      <c r="BW200" s="274"/>
      <c r="BX200" s="274"/>
      <c r="BY200" s="274"/>
      <c r="BZ200" s="274"/>
      <c r="CA200" s="274"/>
      <c r="CB200" s="274"/>
      <c r="CC200" s="13">
        <f t="shared" si="104"/>
        <v>16666.650000000001</v>
      </c>
    </row>
    <row r="201" spans="1:83">
      <c r="A201" s="15"/>
      <c r="B201" s="297" t="s">
        <v>380</v>
      </c>
      <c r="C201" s="298" t="str">
        <f>"Handling cost and profit in respect of subitems D10.06(a)(i), (ii), and (iii). ("&amp; TEXT(F201,"###%") &amp; ")"</f>
        <v>Handling cost and profit in respect of subitems D10.06(a)(i), (ii), and (iii). (%)</v>
      </c>
      <c r="D201" s="292" t="s">
        <v>158</v>
      </c>
      <c r="E201" s="246">
        <f>SUM(F198:F199)</f>
        <v>200000</v>
      </c>
      <c r="F201" s="326"/>
      <c r="G201" s="277">
        <f>+E201*F201</f>
        <v>0</v>
      </c>
      <c r="H201" s="120"/>
      <c r="I201" s="13"/>
      <c r="J201" s="272"/>
      <c r="K201" s="274"/>
      <c r="L201" s="274"/>
      <c r="M201" s="274"/>
      <c r="N201" s="274"/>
      <c r="O201" s="274"/>
      <c r="P201" s="274"/>
      <c r="Q201" s="274"/>
      <c r="R201" s="274"/>
      <c r="S201" s="274"/>
      <c r="T201" s="274"/>
      <c r="U201" s="273">
        <f t="shared" si="99"/>
        <v>0</v>
      </c>
      <c r="V201" s="275"/>
      <c r="W201" s="274"/>
      <c r="X201" s="274"/>
      <c r="Y201" s="274"/>
      <c r="Z201" s="274"/>
      <c r="AA201" s="274"/>
      <c r="AB201" s="274"/>
      <c r="AC201" s="274"/>
      <c r="AD201" s="274"/>
      <c r="AE201" s="274"/>
      <c r="AF201" s="274"/>
      <c r="AG201" s="273">
        <f t="shared" si="100"/>
        <v>0</v>
      </c>
      <c r="AH201" s="275"/>
      <c r="AI201" s="274"/>
      <c r="AJ201" s="274"/>
      <c r="AK201" s="274"/>
      <c r="AL201" s="274"/>
      <c r="AM201" s="274"/>
      <c r="AN201" s="274"/>
      <c r="AO201" s="274"/>
      <c r="AP201" s="274"/>
      <c r="AQ201" s="274"/>
      <c r="AR201" s="274"/>
      <c r="AS201" s="273">
        <f t="shared" si="101"/>
        <v>0</v>
      </c>
      <c r="AT201" s="275"/>
      <c r="AU201" s="274"/>
      <c r="AV201" s="274"/>
      <c r="AW201" s="274"/>
      <c r="AX201" s="274"/>
      <c r="AY201" s="274"/>
      <c r="AZ201" s="274"/>
      <c r="BA201" s="274"/>
      <c r="BB201" s="274"/>
      <c r="BC201" s="274"/>
      <c r="BD201" s="274"/>
      <c r="BE201" s="273">
        <f t="shared" si="102"/>
        <v>0</v>
      </c>
      <c r="BF201" s="275"/>
      <c r="BG201" s="274"/>
      <c r="BH201" s="274"/>
      <c r="BI201" s="274"/>
      <c r="BJ201" s="274"/>
      <c r="BK201" s="274"/>
      <c r="BL201" s="274"/>
      <c r="BM201" s="274"/>
      <c r="BN201" s="274"/>
      <c r="BO201" s="274"/>
      <c r="BP201" s="274"/>
      <c r="BQ201" s="273">
        <f t="shared" si="103"/>
        <v>0</v>
      </c>
      <c r="BR201" s="275"/>
      <c r="BS201" s="274"/>
      <c r="BT201" s="274"/>
      <c r="BU201" s="274"/>
      <c r="BV201" s="274"/>
      <c r="BW201" s="274"/>
      <c r="BX201" s="274"/>
      <c r="BY201" s="274"/>
      <c r="BZ201" s="274"/>
      <c r="CA201" s="274"/>
      <c r="CB201" s="274"/>
      <c r="CC201" s="237">
        <f t="shared" si="104"/>
        <v>0</v>
      </c>
      <c r="CE201" s="115"/>
    </row>
    <row r="202" spans="1:83">
      <c r="A202" s="15"/>
      <c r="B202" s="180" t="s">
        <v>382</v>
      </c>
      <c r="C202" s="181" t="s">
        <v>383</v>
      </c>
      <c r="D202" s="202"/>
      <c r="E202" s="287"/>
      <c r="F202" s="250"/>
      <c r="G202" s="263"/>
      <c r="H202" s="120"/>
      <c r="I202" s="13"/>
      <c r="J202" s="120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3"/>
      <c r="V202" s="120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3"/>
      <c r="AH202" s="14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3"/>
      <c r="AT202" s="14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3"/>
      <c r="BF202" s="14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3"/>
      <c r="BR202" s="14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3"/>
    </row>
    <row r="203" spans="1:83">
      <c r="A203" s="15"/>
      <c r="B203" s="180" t="s">
        <v>384</v>
      </c>
      <c r="C203" s="181" t="s">
        <v>385</v>
      </c>
      <c r="D203" s="202" t="s">
        <v>327</v>
      </c>
      <c r="E203" s="287">
        <v>0</v>
      </c>
      <c r="F203" s="250"/>
      <c r="G203" s="353">
        <f>+E203*F203</f>
        <v>0</v>
      </c>
      <c r="H203" s="120"/>
      <c r="I203" s="13"/>
      <c r="J203" s="120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3"/>
      <c r="V203" s="14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3"/>
      <c r="AH203" s="14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3"/>
      <c r="AT203" s="14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3"/>
      <c r="BF203" s="14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3"/>
      <c r="BR203" s="14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3"/>
    </row>
    <row r="204" spans="1:83">
      <c r="A204" s="15"/>
      <c r="B204" s="180" t="s">
        <v>386</v>
      </c>
      <c r="C204" s="181" t="s">
        <v>387</v>
      </c>
      <c r="D204" s="202" t="s">
        <v>355</v>
      </c>
      <c r="E204" s="287">
        <v>0</v>
      </c>
      <c r="F204" s="250"/>
      <c r="G204" s="353">
        <f>+SUM(H204:CC204)</f>
        <v>0</v>
      </c>
      <c r="H204" s="120"/>
      <c r="I204" s="13"/>
      <c r="J204" s="350"/>
      <c r="K204" s="351"/>
      <c r="L204" s="351"/>
      <c r="M204" s="351"/>
      <c r="N204" s="351"/>
      <c r="O204" s="351"/>
      <c r="P204" s="351"/>
      <c r="Q204" s="351"/>
      <c r="R204" s="351"/>
      <c r="S204" s="351"/>
      <c r="T204" s="351"/>
      <c r="U204" s="352"/>
      <c r="V204" s="350"/>
      <c r="W204" s="351"/>
      <c r="X204" s="351"/>
      <c r="Y204" s="351"/>
      <c r="Z204" s="351"/>
      <c r="AA204" s="351"/>
      <c r="AB204" s="351"/>
      <c r="AC204" s="351"/>
      <c r="AD204" s="351"/>
      <c r="AE204" s="351"/>
      <c r="AF204" s="351"/>
      <c r="AG204" s="352"/>
      <c r="AH204" s="350"/>
      <c r="AI204" s="351"/>
      <c r="AJ204" s="351"/>
      <c r="AK204" s="351"/>
      <c r="AL204" s="351"/>
      <c r="AM204" s="351"/>
      <c r="AN204" s="351"/>
      <c r="AO204" s="351"/>
      <c r="AP204" s="351"/>
      <c r="AQ204" s="351"/>
      <c r="AR204" s="351"/>
      <c r="AS204" s="352"/>
      <c r="AT204" s="350"/>
      <c r="AU204" s="351"/>
      <c r="AV204" s="351"/>
      <c r="AW204" s="351"/>
      <c r="AX204" s="351"/>
      <c r="AY204" s="351"/>
      <c r="AZ204" s="351"/>
      <c r="BA204" s="351"/>
      <c r="BB204" s="351"/>
      <c r="BC204" s="351"/>
      <c r="BD204" s="351"/>
      <c r="BE204" s="352"/>
      <c r="BF204" s="350"/>
      <c r="BG204" s="351"/>
      <c r="BH204" s="351"/>
      <c r="BI204" s="351"/>
      <c r="BJ204" s="351"/>
      <c r="BK204" s="351"/>
      <c r="BL204" s="351"/>
      <c r="BM204" s="351"/>
      <c r="BN204" s="351"/>
      <c r="BO204" s="351"/>
      <c r="BP204" s="351"/>
      <c r="BQ204" s="352"/>
      <c r="BR204" s="350"/>
      <c r="BS204" s="351"/>
      <c r="BT204" s="351"/>
      <c r="BU204" s="351"/>
      <c r="BV204" s="351"/>
      <c r="BW204" s="351"/>
      <c r="BX204" s="351"/>
      <c r="BY204" s="351"/>
      <c r="BZ204" s="351"/>
      <c r="CA204" s="351"/>
      <c r="CB204" s="351"/>
      <c r="CC204" s="352"/>
    </row>
    <row r="205" spans="1:83">
      <c r="A205" s="15"/>
      <c r="B205" s="182" t="s">
        <v>388</v>
      </c>
      <c r="C205" s="183" t="s">
        <v>389</v>
      </c>
      <c r="D205" s="186" t="s">
        <v>327</v>
      </c>
      <c r="E205" s="281">
        <v>1</v>
      </c>
      <c r="F205" s="265">
        <v>100000</v>
      </c>
      <c r="G205" s="356">
        <f>+E205*F205</f>
        <v>100000</v>
      </c>
      <c r="H205" s="120"/>
      <c r="I205" s="13"/>
      <c r="J205" s="272"/>
      <c r="K205" s="274"/>
      <c r="L205" s="274"/>
      <c r="M205" s="274"/>
      <c r="N205" s="274"/>
      <c r="O205" s="274"/>
      <c r="P205" s="274"/>
      <c r="Q205" s="274"/>
      <c r="R205" s="274"/>
      <c r="S205" s="274"/>
      <c r="T205" s="274"/>
      <c r="U205" s="273">
        <f t="shared" ref="U205:U206" si="105">G205/6</f>
        <v>16666.669999999998</v>
      </c>
      <c r="V205" s="275"/>
      <c r="W205" s="274"/>
      <c r="X205" s="274"/>
      <c r="Y205" s="274"/>
      <c r="Z205" s="274"/>
      <c r="AA205" s="274"/>
      <c r="AB205" s="274"/>
      <c r="AC205" s="274"/>
      <c r="AD205" s="274"/>
      <c r="AE205" s="274"/>
      <c r="AF205" s="274"/>
      <c r="AG205" s="273">
        <f t="shared" ref="AG205:AG206" si="106">G205/6</f>
        <v>16666.669999999998</v>
      </c>
      <c r="AH205" s="275"/>
      <c r="AI205" s="274"/>
      <c r="AJ205" s="274"/>
      <c r="AK205" s="274"/>
      <c r="AL205" s="274"/>
      <c r="AM205" s="274"/>
      <c r="AN205" s="274"/>
      <c r="AO205" s="274"/>
      <c r="AP205" s="274"/>
      <c r="AQ205" s="274"/>
      <c r="AR205" s="274"/>
      <c r="AS205" s="273">
        <f t="shared" ref="AS205:AS206" si="107">G205/6</f>
        <v>16666.669999999998</v>
      </c>
      <c r="AT205" s="275"/>
      <c r="AU205" s="274"/>
      <c r="AV205" s="274"/>
      <c r="AW205" s="274"/>
      <c r="AX205" s="274"/>
      <c r="AY205" s="274"/>
      <c r="AZ205" s="274"/>
      <c r="BA205" s="274"/>
      <c r="BB205" s="274"/>
      <c r="BC205" s="274"/>
      <c r="BD205" s="274"/>
      <c r="BE205" s="273">
        <f t="shared" ref="BE205:BE206" si="108">G205/6</f>
        <v>16666.669999999998</v>
      </c>
      <c r="BF205" s="275"/>
      <c r="BG205" s="274"/>
      <c r="BH205" s="274"/>
      <c r="BI205" s="274"/>
      <c r="BJ205" s="274"/>
      <c r="BK205" s="274"/>
      <c r="BL205" s="274"/>
      <c r="BM205" s="274"/>
      <c r="BN205" s="274"/>
      <c r="BO205" s="274"/>
      <c r="BP205" s="274"/>
      <c r="BQ205" s="273">
        <f t="shared" ref="BQ205:BQ206" si="109">G205/6</f>
        <v>16666.669999999998</v>
      </c>
      <c r="BR205" s="275"/>
      <c r="BS205" s="274"/>
      <c r="BT205" s="274"/>
      <c r="BU205" s="274"/>
      <c r="BV205" s="274"/>
      <c r="BW205" s="274"/>
      <c r="BX205" s="274"/>
      <c r="BY205" s="274"/>
      <c r="BZ205" s="274"/>
      <c r="CA205" s="274"/>
      <c r="CB205" s="274"/>
      <c r="CC205" s="237">
        <f t="shared" ref="CC205:CC206" si="110">G205-SUM(H205:CB205)</f>
        <v>16666.650000000001</v>
      </c>
      <c r="CE205" s="115"/>
    </row>
    <row r="206" spans="1:83">
      <c r="A206" s="15" t="s">
        <v>395</v>
      </c>
      <c r="B206" s="182" t="s">
        <v>390</v>
      </c>
      <c r="C206" s="183" t="s">
        <v>391</v>
      </c>
      <c r="D206" s="186" t="s">
        <v>128</v>
      </c>
      <c r="E206" s="281">
        <v>1</v>
      </c>
      <c r="F206" s="303"/>
      <c r="G206" s="358">
        <f>+E206*F206</f>
        <v>0</v>
      </c>
      <c r="H206" s="120"/>
      <c r="I206" s="13"/>
      <c r="J206" s="272"/>
      <c r="K206" s="274"/>
      <c r="L206" s="274"/>
      <c r="M206" s="274"/>
      <c r="N206" s="274"/>
      <c r="O206" s="274"/>
      <c r="P206" s="274"/>
      <c r="Q206" s="274"/>
      <c r="R206" s="274"/>
      <c r="S206" s="274"/>
      <c r="T206" s="274"/>
      <c r="U206" s="273">
        <f t="shared" si="105"/>
        <v>0</v>
      </c>
      <c r="V206" s="275"/>
      <c r="W206" s="274"/>
      <c r="X206" s="274"/>
      <c r="Y206" s="274"/>
      <c r="Z206" s="274"/>
      <c r="AA206" s="274"/>
      <c r="AB206" s="274"/>
      <c r="AC206" s="274"/>
      <c r="AD206" s="274"/>
      <c r="AE206" s="274"/>
      <c r="AF206" s="274"/>
      <c r="AG206" s="273">
        <f t="shared" si="106"/>
        <v>0</v>
      </c>
      <c r="AH206" s="275"/>
      <c r="AI206" s="274"/>
      <c r="AJ206" s="274"/>
      <c r="AK206" s="274"/>
      <c r="AL206" s="274"/>
      <c r="AM206" s="274"/>
      <c r="AN206" s="274"/>
      <c r="AO206" s="274"/>
      <c r="AP206" s="274"/>
      <c r="AQ206" s="274"/>
      <c r="AR206" s="274"/>
      <c r="AS206" s="273">
        <f t="shared" si="107"/>
        <v>0</v>
      </c>
      <c r="AT206" s="275"/>
      <c r="AU206" s="274"/>
      <c r="AV206" s="274"/>
      <c r="AW206" s="274"/>
      <c r="AX206" s="274"/>
      <c r="AY206" s="274"/>
      <c r="AZ206" s="274"/>
      <c r="BA206" s="274"/>
      <c r="BB206" s="274"/>
      <c r="BC206" s="274"/>
      <c r="BD206" s="274"/>
      <c r="BE206" s="273">
        <f t="shared" si="108"/>
        <v>0</v>
      </c>
      <c r="BF206" s="275"/>
      <c r="BG206" s="274"/>
      <c r="BH206" s="274"/>
      <c r="BI206" s="274"/>
      <c r="BJ206" s="274"/>
      <c r="BK206" s="274"/>
      <c r="BL206" s="274"/>
      <c r="BM206" s="274"/>
      <c r="BN206" s="274"/>
      <c r="BO206" s="274"/>
      <c r="BP206" s="274"/>
      <c r="BQ206" s="273">
        <f t="shared" si="109"/>
        <v>0</v>
      </c>
      <c r="BR206" s="275"/>
      <c r="BS206" s="274"/>
      <c r="BT206" s="274"/>
      <c r="BU206" s="274"/>
      <c r="BV206" s="274"/>
      <c r="BW206" s="274"/>
      <c r="BX206" s="274"/>
      <c r="BY206" s="274"/>
      <c r="BZ206" s="274"/>
      <c r="CA206" s="274"/>
      <c r="CB206" s="274"/>
      <c r="CC206" s="237">
        <f t="shared" si="110"/>
        <v>0</v>
      </c>
      <c r="CE206" s="115"/>
    </row>
    <row r="207" spans="1:83">
      <c r="A207" s="15"/>
      <c r="B207" s="57"/>
      <c r="C207" s="58"/>
      <c r="D207" s="72"/>
      <c r="E207" s="278"/>
      <c r="F207" s="230"/>
      <c r="G207" s="122"/>
      <c r="H207" s="120"/>
      <c r="I207" s="13"/>
      <c r="J207" s="154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155"/>
      <c r="V207" s="156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155"/>
      <c r="AH207" s="156"/>
      <c r="AI207" s="77"/>
      <c r="AJ207" s="77"/>
      <c r="AK207" s="77"/>
      <c r="AL207" s="77"/>
      <c r="AM207" s="77"/>
      <c r="AN207" s="77"/>
      <c r="AO207" s="77"/>
      <c r="AP207" s="77"/>
      <c r="AQ207" s="77"/>
      <c r="AR207" s="77"/>
      <c r="AS207" s="155"/>
      <c r="AT207" s="156"/>
      <c r="AU207" s="77"/>
      <c r="AV207" s="77"/>
      <c r="AW207" s="77"/>
      <c r="AX207" s="77"/>
      <c r="AY207" s="77"/>
      <c r="AZ207" s="77"/>
      <c r="BA207" s="77"/>
      <c r="BB207" s="77"/>
      <c r="BC207" s="77"/>
      <c r="BD207" s="77"/>
      <c r="BE207" s="155"/>
      <c r="BF207" s="156"/>
      <c r="BG207" s="77"/>
      <c r="BH207" s="77"/>
      <c r="BI207" s="77"/>
      <c r="BJ207" s="77"/>
      <c r="BK207" s="77"/>
      <c r="BL207" s="77"/>
      <c r="BM207" s="77"/>
      <c r="BN207" s="77"/>
      <c r="BO207" s="77"/>
      <c r="BP207" s="77"/>
      <c r="BQ207" s="155"/>
      <c r="BR207" s="156"/>
      <c r="BS207" s="77"/>
      <c r="BT207" s="77"/>
      <c r="BU207" s="77"/>
      <c r="BV207" s="77"/>
      <c r="BW207" s="77"/>
      <c r="BX207" s="77"/>
      <c r="BY207" s="77"/>
      <c r="BZ207" s="77"/>
      <c r="CA207" s="77"/>
      <c r="CB207" s="77"/>
      <c r="CC207" s="155"/>
      <c r="CE207" s="115"/>
    </row>
    <row r="208" spans="1:83">
      <c r="A208" s="15"/>
      <c r="B208" s="30"/>
      <c r="C208" s="31"/>
      <c r="D208" s="76"/>
      <c r="E208" s="76"/>
      <c r="F208" s="76"/>
      <c r="G208" s="171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2"/>
      <c r="BO208" s="32"/>
      <c r="BP208" s="32"/>
      <c r="BQ208" s="32"/>
      <c r="BR208" s="32"/>
      <c r="BS208" s="32"/>
      <c r="BT208" s="32"/>
      <c r="BU208" s="32"/>
      <c r="BV208" s="32"/>
      <c r="BW208" s="32"/>
      <c r="BX208" s="32"/>
      <c r="BY208" s="32"/>
      <c r="BZ208" s="32"/>
      <c r="CA208" s="32"/>
      <c r="CB208" s="32"/>
      <c r="CC208" s="32"/>
      <c r="CE208" s="115"/>
    </row>
    <row r="209" spans="1:83">
      <c r="A209" s="15"/>
      <c r="B209" s="15"/>
      <c r="C209" s="16"/>
      <c r="D209" s="68"/>
      <c r="E209" s="68"/>
      <c r="F209" s="68"/>
      <c r="G209" s="151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E209" s="115"/>
    </row>
    <row r="210" spans="1:83">
      <c r="CE210" s="115"/>
    </row>
    <row r="212" spans="1:83">
      <c r="E212" s="68">
        <f>SUM(E30:E207)</f>
        <v>2903054</v>
      </c>
      <c r="F212" s="68"/>
      <c r="G212" s="68">
        <f>SUM(G30:G207)</f>
        <v>9000000</v>
      </c>
    </row>
    <row r="213" spans="1:83">
      <c r="E213" s="68"/>
      <c r="F213" s="68"/>
      <c r="G213" s="151"/>
    </row>
    <row r="214" spans="1:83">
      <c r="E214" s="68"/>
      <c r="F214" s="68"/>
      <c r="G214" s="151"/>
    </row>
    <row r="215" spans="1:83">
      <c r="E215" s="68"/>
      <c r="F215" t="s">
        <v>406</v>
      </c>
      <c r="G215" s="328">
        <f>SUMIF($D$29:$D$207,F215,$G$29:$G$207)</f>
        <v>3000000</v>
      </c>
    </row>
    <row r="216" spans="1:83">
      <c r="E216" s="68"/>
      <c r="F216" t="s">
        <v>158</v>
      </c>
      <c r="G216" s="328">
        <f>SUMIF($D$29:$D$207,F216,$G$29:$G$207)</f>
        <v>0</v>
      </c>
    </row>
    <row r="217" spans="1:83">
      <c r="E217" s="68"/>
      <c r="F217" t="s">
        <v>327</v>
      </c>
      <c r="G217" s="328">
        <f>SUMIF($D$29:$D$207,F217,$G$29:$G$207)</f>
        <v>400000</v>
      </c>
    </row>
    <row r="218" spans="1:83">
      <c r="E218" s="68"/>
      <c r="F218" t="s">
        <v>12</v>
      </c>
      <c r="G218" s="328">
        <f>SUM(G215:G217)</f>
        <v>3400000</v>
      </c>
    </row>
    <row r="219" spans="1:83">
      <c r="E219" s="68"/>
      <c r="F219" t="s">
        <v>407</v>
      </c>
      <c r="G219" s="328">
        <f>SUM(G14,G23,G26)</f>
        <v>3400000</v>
      </c>
    </row>
    <row r="220" spans="1:83">
      <c r="E220" s="68"/>
      <c r="F220" t="s">
        <v>408</v>
      </c>
      <c r="G220" t="b">
        <f>G219=G218</f>
        <v>1</v>
      </c>
    </row>
  </sheetData>
  <sheetProtection algorithmName="SHA-512" hashValue="MK82jyKZJncI4cQThgF/Ca913s7x/76RDYKVPaDKtbTEOkJb39ogCWtZAMOYe2dnWxH4TBNCZPiUwJj6svxHww==" saltValue="UEqcMidkseMXUJYh8D+SXQ==" spinCount="100000" sheet="1" objects="1" scenarios="1" selectLockedCells="1"/>
  <autoFilter ref="B2:CC210" xr:uid="{396C48F2-05E5-4B54-BF78-FECF4A6888EA}">
    <filterColumn colId="6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8" showButton="0"/>
    <filterColumn colId="69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</autoFilter>
  <mergeCells count="16">
    <mergeCell ref="B2:B3"/>
    <mergeCell ref="C2:C3"/>
    <mergeCell ref="D2:D3"/>
    <mergeCell ref="E2:E3"/>
    <mergeCell ref="F2:F3"/>
    <mergeCell ref="BR2:CC2"/>
    <mergeCell ref="C6:F6"/>
    <mergeCell ref="C7:F7"/>
    <mergeCell ref="C8:F8"/>
    <mergeCell ref="H2:I2"/>
    <mergeCell ref="J2:U2"/>
    <mergeCell ref="V2:AG2"/>
    <mergeCell ref="AH2:AS2"/>
    <mergeCell ref="AT2:BE2"/>
    <mergeCell ref="BF2:BQ2"/>
    <mergeCell ref="G2:G3"/>
  </mergeCells>
  <phoneticPr fontId="40" type="noConversion"/>
  <conditionalFormatting sqref="G2:G8">
    <cfRule type="expression" dxfId="17" priority="339">
      <formula>G$20&gt;0.4</formula>
    </cfRule>
  </conditionalFormatting>
  <conditionalFormatting sqref="G10:G83">
    <cfRule type="expression" dxfId="16" priority="20">
      <formula>G$20&gt;0.4</formula>
    </cfRule>
  </conditionalFormatting>
  <conditionalFormatting sqref="G85:G172">
    <cfRule type="expression" dxfId="15" priority="16">
      <formula>G$20&gt;0.4</formula>
    </cfRule>
  </conditionalFormatting>
  <conditionalFormatting sqref="G174:G207">
    <cfRule type="expression" dxfId="14" priority="4">
      <formula>G$20&gt;0.4</formula>
    </cfRule>
  </conditionalFormatting>
  <conditionalFormatting sqref="G220">
    <cfRule type="cellIs" dxfId="13" priority="1" operator="equal">
      <formula>FALSE</formula>
    </cfRule>
  </conditionalFormatting>
  <conditionalFormatting sqref="H2">
    <cfRule type="expression" dxfId="12" priority="337">
      <formula>H$20&gt;0.4</formula>
    </cfRule>
  </conditionalFormatting>
  <conditionalFormatting sqref="H186:I187">
    <cfRule type="expression" dxfId="11" priority="223">
      <formula>H$20&gt;0.4</formula>
    </cfRule>
  </conditionalFormatting>
  <conditionalFormatting sqref="H3:CC10">
    <cfRule type="expression" dxfId="10" priority="17">
      <formula>H$20&gt;0.4</formula>
    </cfRule>
  </conditionalFormatting>
  <conditionalFormatting sqref="H204:CC204">
    <cfRule type="expression" dxfId="9" priority="3">
      <formula>H$20&gt;0.4</formula>
    </cfRule>
  </conditionalFormatting>
  <conditionalFormatting sqref="J2 V2 AH2">
    <cfRule type="expression" dxfId="8" priority="338">
      <formula>K$20&gt;0.4</formula>
    </cfRule>
  </conditionalFormatting>
  <conditionalFormatting sqref="J179:CB180">
    <cfRule type="expression" dxfId="7" priority="60">
      <formula>J$20&gt;0.4</formula>
    </cfRule>
  </conditionalFormatting>
  <conditionalFormatting sqref="J185:CB185">
    <cfRule type="expression" dxfId="6" priority="11">
      <formula>J$20&gt;0.4</formula>
    </cfRule>
  </conditionalFormatting>
  <conditionalFormatting sqref="J188:CB197">
    <cfRule type="expression" dxfId="5" priority="7">
      <formula>J$20&gt;0.4</formula>
    </cfRule>
  </conditionalFormatting>
  <conditionalFormatting sqref="J176:CC176">
    <cfRule type="expression" dxfId="4" priority="14">
      <formula>J$20&gt;0.4</formula>
    </cfRule>
  </conditionalFormatting>
  <conditionalFormatting sqref="J202:CC202">
    <cfRule type="expression" dxfId="3" priority="5">
      <formula>J$20&gt;0.4</formula>
    </cfRule>
  </conditionalFormatting>
  <conditionalFormatting sqref="AT2">
    <cfRule type="expression" dxfId="2" priority="335">
      <formula>AU$20&gt;0.4</formula>
    </cfRule>
  </conditionalFormatting>
  <conditionalFormatting sqref="BF2">
    <cfRule type="expression" dxfId="1" priority="333">
      <formula>BG$20&gt;0.4</formula>
    </cfRule>
  </conditionalFormatting>
  <conditionalFormatting sqref="BR2">
    <cfRule type="expression" dxfId="0" priority="331">
      <formula>BS$20&gt;0.4</formula>
    </cfRule>
  </conditionalFormatting>
  <printOptions horizontalCentered="1"/>
  <pageMargins left="0.23622047244094491" right="0.23622047244094491" top="0.31496062992125984" bottom="0.59055118110236227" header="0.31496062992125984" footer="0.31496062992125984"/>
  <pageSetup paperSize="8" scale="34" fitToWidth="6" fitToHeight="3" orientation="portrait" r:id="rId1"/>
  <headerFooter>
    <oddHeader>&amp;RPage &amp;P of &amp;N</oddHeader>
    <oddFooter>&amp;L&amp;8&amp;F
&amp;A&amp;C&amp;8Page &amp;P of &amp;N&amp;R&amp;8&amp;D &amp; &amp;T</oddFooter>
  </headerFooter>
  <colBreaks count="1" manualBreakCount="1">
    <brk id="34" min="1" max="9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7165D37BEC44F82CF15A35E03690C" ma:contentTypeVersion="18" ma:contentTypeDescription="Create a new document." ma:contentTypeScope="" ma:versionID="6a5c08e1eb4d556496404b82b5115421">
  <xsd:schema xmlns:xsd="http://www.w3.org/2001/XMLSchema" xmlns:xs="http://www.w3.org/2001/XMLSchema" xmlns:p="http://schemas.microsoft.com/office/2006/metadata/properties" xmlns:ns2="f62fd352-a8e5-4117-8cfb-b7f7b7aa8df6" xmlns:ns3="35b16ab7-050f-4078-85e2-d9fb86cadba8" targetNamespace="http://schemas.microsoft.com/office/2006/metadata/properties" ma:root="true" ma:fieldsID="ef45e9a9894bf15e35d8820f6eaef91b" ns2:_="" ns3:_="">
    <xsd:import namespace="f62fd352-a8e5-4117-8cfb-b7f7b7aa8df6"/>
    <xsd:import namespace="35b16ab7-050f-4078-85e2-d9fb86cadb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2fd352-a8e5-4117-8cfb-b7f7b7aa8d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1be682-bc26-423f-ba1d-3b9114e01d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b16ab7-050f-4078-85e2-d9fb86cadba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6cd9382-0c87-4e9f-82ba-e35a7980e20e}" ma:internalName="TaxCatchAll" ma:showField="CatchAllData" ma:web="35b16ab7-050f-4078-85e2-d9fb86cadb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b16ab7-050f-4078-85e2-d9fb86cadba8" xsi:nil="true"/>
    <lcf76f155ced4ddcb4097134ff3c332f xmlns="f62fd352-a8e5-4117-8cfb-b7f7b7aa8df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594041-950C-4EA8-B4D9-AAACB93E1B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2fd352-a8e5-4117-8cfb-b7f7b7aa8df6"/>
    <ds:schemaRef ds:uri="35b16ab7-050f-4078-85e2-d9fb86cadb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7C4AB3-12AA-44CB-BF31-62A5EDD81197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35b16ab7-050f-4078-85e2-d9fb86cadba8"/>
    <ds:schemaRef ds:uri="f62fd352-a8e5-4117-8cfb-b7f7b7aa8df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3447837-6FC2-4C7F-A801-7EC9FF68AC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13</vt:i4>
      </vt:variant>
    </vt:vector>
  </HeadingPairs>
  <TitlesOfParts>
    <vt:vector size="21" baseType="lpstr">
      <vt:lpstr>Title Page</vt:lpstr>
      <vt:lpstr>ETOC to Model</vt:lpstr>
      <vt:lpstr>N17 Totals</vt:lpstr>
      <vt:lpstr>Gosforth</vt:lpstr>
      <vt:lpstr>Dalpark</vt:lpstr>
      <vt:lpstr>Leandra</vt:lpstr>
      <vt:lpstr>Trichardt</vt:lpstr>
      <vt:lpstr>Ermelo</vt:lpstr>
      <vt:lpstr>Dalpark!Print_Area</vt:lpstr>
      <vt:lpstr>Ermelo!Print_Area</vt:lpstr>
      <vt:lpstr>'ETOC to Model'!Print_Area</vt:lpstr>
      <vt:lpstr>Gosforth!Print_Area</vt:lpstr>
      <vt:lpstr>Leandra!Print_Area</vt:lpstr>
      <vt:lpstr>'N17 Totals'!Print_Area</vt:lpstr>
      <vt:lpstr>'Title Page'!Print_Area</vt:lpstr>
      <vt:lpstr>Trichardt!Print_Area</vt:lpstr>
      <vt:lpstr>Dalpark!Print_Titles</vt:lpstr>
      <vt:lpstr>Ermelo!Print_Titles</vt:lpstr>
      <vt:lpstr>'ETOC to Model'!Print_Titles</vt:lpstr>
      <vt:lpstr>Gosforth!Print_Titles</vt:lpstr>
      <vt:lpstr>'N17 Totals'!Print_Titles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TPO Consulting (Pty) Ltd</dc:creator>
  <cp:keywords/>
  <dc:description/>
  <cp:lastModifiedBy>Marina Gersbach</cp:lastModifiedBy>
  <cp:revision/>
  <dcterms:created xsi:type="dcterms:W3CDTF">2015-10-21T15:56:36Z</dcterms:created>
  <dcterms:modified xsi:type="dcterms:W3CDTF">2024-02-07T14:05:45Z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0x010100D9C7165D37BEC44F82CF15A35E03690C</vt:lpwstr>
  </property>
  <property fmtid="{D5CDD505-2E9C-101B-9397-08002B2CF9AE}" pid="3" name="MediaServiceImageTags">
    <vt:lpwstr/>
  </property>
</Properties>
</file>