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ldmcoza.sharepoint.com/sites/1481Phase14/Storm Damage Schools/2022/A. Project Data/7. TENDER &amp; BOQ INFO/Tender BOQs/Tholimfundo SS/Tholimfundo USB/Cluster 57/DPW PHASE 14_ CLUSTER 57_ EXCEL BILL OF QUANTITIES/"/>
    </mc:Choice>
  </mc:AlternateContent>
  <xr:revisionPtr revIDLastSave="448" documentId="11_B9DC457AD74954BD7F7834430E832444518A3340" xr6:coauthVersionLast="47" xr6:coauthVersionMax="47" xr10:uidLastSave="{ED77AF93-75F4-4B51-9A3D-981BDBA36E8B}"/>
  <bookViews>
    <workbookView xWindow="-108" yWindow="-108" windowWidth="23256" windowHeight="12576" activeTab="1" xr2:uid="{00000000-000D-0000-FFFF-FFFF00000000}"/>
  </bookViews>
  <sheets>
    <sheet name="Cover Page-Section 2 of 2" sheetId="2" r:id="rId1"/>
    <sheet name="14B-THOL-REV3" sheetId="1" r:id="rId2"/>
  </sheets>
  <externalReferences>
    <externalReference r:id="rId3"/>
    <externalReference r:id="rId4"/>
    <externalReference r:id="rId5"/>
    <externalReference r:id="rId6"/>
    <externalReference r:id="rId7"/>
    <externalReference r:id="rId8"/>
    <externalReference r:id="rId9"/>
  </externalReferences>
  <definedNames>
    <definedName name="_xlnm._FilterDatabase" localSheetId="1" hidden="1">'14B-THOL-REV3'!$C$1:$C$575</definedName>
    <definedName name="_TOT1">[2]ENTRY!$A$13</definedName>
    <definedName name="CashFlow">#REF!</definedName>
    <definedName name="CIDB">#REF!</definedName>
    <definedName name="CIDB2">#REF!</definedName>
    <definedName name="Contract_Period">#REF!</definedName>
    <definedName name="equity">[2]ENTRY!$A$13</definedName>
    <definedName name="gh">[4]ENTRY!$A$13</definedName>
    <definedName name="OLE_LINK1" localSheetId="0">'Cover Page-Section 2 of 2'!$C$40</definedName>
    <definedName name="PAGE5">#REF!</definedName>
    <definedName name="_xlnm.Print_Area" localSheetId="0">'Cover Page-Section 2 of 2'!$A$1:$D$47</definedName>
    <definedName name="RAN">#REF!</definedName>
    <definedName name="Retention_Period">#REF!</definedName>
    <definedName name="RP">#REF!</definedName>
    <definedName name="TOT">[5]ENTRY!$A$13</definedName>
    <definedName name="TOTT">[6]ENTRY!$A$13</definedName>
    <definedName name="ttt">#REF!</definedName>
    <definedName name="ww">#REF!</definedName>
    <definedName name="www">#REF!</definedName>
    <definedName name="x">#REF!</definedName>
    <definedName name="xx">#REF!</definedName>
    <definedName name="xxx">[6]ENTRY!$A$13</definedName>
    <definedName name="ZNT30">[7]ENTRY!$A$13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2" i="2" l="1"/>
  <c r="A42" i="2"/>
  <c r="D41" i="2"/>
  <c r="A41" i="2"/>
  <c r="D40" i="2"/>
  <c r="A40" i="2"/>
  <c r="D38" i="2"/>
  <c r="A38" i="2"/>
  <c r="D37" i="2"/>
  <c r="A37" i="2"/>
  <c r="C36" i="2"/>
  <c r="A36" i="2"/>
  <c r="C35" i="2"/>
  <c r="A35" i="2"/>
  <c r="C34" i="2"/>
  <c r="A34" i="2"/>
  <c r="C33" i="2"/>
  <c r="A33" i="2"/>
  <c r="C32" i="2"/>
  <c r="C29" i="2"/>
  <c r="A29" i="2"/>
  <c r="C28" i="2"/>
  <c r="A28" i="2"/>
  <c r="C27" i="2"/>
  <c r="A27" i="2"/>
  <c r="C26" i="2"/>
  <c r="A26" i="2"/>
  <c r="C25" i="2"/>
  <c r="A25" i="2"/>
  <c r="C24" i="2"/>
  <c r="A24" i="2"/>
  <c r="C23" i="2"/>
  <c r="A23" i="2"/>
  <c r="C22" i="2"/>
  <c r="A22" i="2"/>
  <c r="C21" i="2"/>
  <c r="A21" i="2"/>
  <c r="A18" i="2"/>
  <c r="A2" i="2"/>
  <c r="F199" i="1" l="1"/>
  <c r="F198" i="1"/>
  <c r="F559" i="1"/>
  <c r="F560" i="1" s="1"/>
  <c r="F558" i="1"/>
  <c r="F557" i="1"/>
  <c r="F556" i="1"/>
  <c r="F554" i="1"/>
  <c r="F553" i="1"/>
  <c r="F551" i="1"/>
  <c r="F550" i="1"/>
  <c r="F549" i="1"/>
  <c r="F547" i="1"/>
  <c r="F546" i="1"/>
  <c r="F545" i="1"/>
  <c r="F541" i="1"/>
  <c r="F540" i="1"/>
  <c r="F538" i="1"/>
  <c r="F537" i="1"/>
  <c r="F535" i="1"/>
  <c r="F534" i="1"/>
  <c r="F532" i="1"/>
  <c r="F531" i="1"/>
  <c r="F529" i="1"/>
  <c r="F528" i="1"/>
  <c r="F524" i="1"/>
  <c r="F523" i="1"/>
  <c r="F520" i="1"/>
  <c r="F519" i="1"/>
  <c r="F517" i="1"/>
  <c r="F516" i="1"/>
  <c r="F512" i="1"/>
  <c r="F511" i="1"/>
  <c r="F509" i="1"/>
  <c r="F508" i="1"/>
  <c r="F504" i="1"/>
  <c r="F503" i="1"/>
  <c r="F501" i="1"/>
  <c r="F500" i="1"/>
  <c r="F498" i="1"/>
  <c r="F497" i="1"/>
  <c r="F495" i="1"/>
  <c r="F494" i="1"/>
  <c r="F491" i="1"/>
  <c r="F490" i="1"/>
  <c r="F488" i="1"/>
  <c r="F487" i="1"/>
  <c r="F485" i="1"/>
  <c r="F484" i="1"/>
  <c r="F482" i="1"/>
  <c r="F481" i="1"/>
  <c r="F479" i="1"/>
  <c r="F478" i="1"/>
  <c r="F476" i="1"/>
  <c r="F475" i="1"/>
  <c r="F472" i="1"/>
  <c r="F471" i="1"/>
  <c r="F467" i="1"/>
  <c r="F466" i="1"/>
  <c r="F464" i="1"/>
  <c r="F463" i="1"/>
  <c r="F461" i="1"/>
  <c r="F460" i="1"/>
  <c r="F458" i="1"/>
  <c r="F457" i="1"/>
  <c r="F454" i="1"/>
  <c r="F453" i="1"/>
  <c r="F451" i="1"/>
  <c r="F450" i="1"/>
  <c r="F447" i="1"/>
  <c r="F446" i="1"/>
  <c r="F443" i="1"/>
  <c r="F442" i="1"/>
  <c r="F439" i="1"/>
  <c r="F438" i="1"/>
  <c r="F431" i="1"/>
  <c r="F430" i="1"/>
  <c r="F428" i="1"/>
  <c r="F427" i="1"/>
  <c r="F425" i="1"/>
  <c r="F424" i="1"/>
  <c r="F420" i="1"/>
  <c r="F419" i="1"/>
  <c r="F417" i="1"/>
  <c r="F416" i="1"/>
  <c r="F414" i="1"/>
  <c r="F413" i="1"/>
  <c r="F411" i="1"/>
  <c r="F410" i="1"/>
  <c r="F408" i="1"/>
  <c r="F407" i="1"/>
  <c r="F387" i="1"/>
  <c r="F389" i="1" s="1"/>
  <c r="F393" i="1" s="1"/>
  <c r="F377" i="1"/>
  <c r="F375" i="1"/>
  <c r="F373" i="1"/>
  <c r="F371" i="1"/>
  <c r="F362" i="1"/>
  <c r="F358" i="1"/>
  <c r="F355" i="1"/>
  <c r="F352" i="1"/>
  <c r="F349" i="1"/>
  <c r="F347" i="1"/>
  <c r="F344" i="1"/>
  <c r="F340" i="1"/>
  <c r="F337" i="1"/>
  <c r="F336" i="1"/>
  <c r="F334" i="1"/>
  <c r="F331" i="1"/>
  <c r="F328" i="1"/>
  <c r="F325" i="1"/>
  <c r="F308" i="1"/>
  <c r="F309" i="1" s="1"/>
  <c r="F306" i="1"/>
  <c r="F307" i="1" s="1"/>
  <c r="F304" i="1"/>
  <c r="F301" i="1"/>
  <c r="F296" i="1"/>
  <c r="F292" i="1"/>
  <c r="F257" i="1"/>
  <c r="F254" i="1"/>
  <c r="F253" i="1"/>
  <c r="F250" i="1"/>
  <c r="F247" i="1"/>
  <c r="F244" i="1"/>
  <c r="F240" i="1"/>
  <c r="F238" i="1"/>
  <c r="F237" i="1"/>
  <c r="F236" i="1"/>
  <c r="F231" i="1"/>
  <c r="F228" i="1"/>
  <c r="F227" i="1"/>
  <c r="F221" i="1"/>
  <c r="F218" i="1"/>
  <c r="F216" i="1"/>
  <c r="F213" i="1"/>
  <c r="F212" i="1"/>
  <c r="F211" i="1"/>
  <c r="F210" i="1"/>
  <c r="F197" i="1"/>
  <c r="F194" i="1"/>
  <c r="F193" i="1"/>
  <c r="F191" i="1"/>
  <c r="F188" i="1"/>
  <c r="F186" i="1"/>
  <c r="F185" i="1"/>
  <c r="F184" i="1"/>
  <c r="F182" i="1"/>
  <c r="F181" i="1"/>
  <c r="F151" i="1"/>
  <c r="F150" i="1"/>
  <c r="F149" i="1"/>
  <c r="F148" i="1"/>
  <c r="F147" i="1"/>
  <c r="F146" i="1"/>
  <c r="F145" i="1"/>
  <c r="F144" i="1"/>
  <c r="F143" i="1"/>
  <c r="F142" i="1"/>
  <c r="F141" i="1"/>
  <c r="F140" i="1"/>
  <c r="F139" i="1"/>
  <c r="F138" i="1"/>
  <c r="F137" i="1"/>
  <c r="F135" i="1"/>
  <c r="F134" i="1"/>
  <c r="F133" i="1"/>
  <c r="F132" i="1"/>
  <c r="F131" i="1"/>
  <c r="F92" i="1"/>
  <c r="F91" i="1"/>
  <c r="F90" i="1"/>
  <c r="F89" i="1"/>
  <c r="F88" i="1"/>
  <c r="F87" i="1"/>
  <c r="F85" i="1"/>
  <c r="F84" i="1"/>
  <c r="F83" i="1"/>
  <c r="F82" i="1"/>
  <c r="F81" i="1"/>
  <c r="F78" i="1"/>
  <c r="F77" i="1"/>
  <c r="F76" i="1"/>
  <c r="F75" i="1"/>
  <c r="F74" i="1"/>
  <c r="F73" i="1"/>
  <c r="F72" i="1"/>
  <c r="F71" i="1"/>
  <c r="F70" i="1"/>
  <c r="F69" i="1"/>
  <c r="F68" i="1"/>
  <c r="F67" i="1"/>
  <c r="F66" i="1"/>
  <c r="F65" i="1"/>
  <c r="F64" i="1"/>
  <c r="F62" i="1"/>
  <c r="F61" i="1"/>
  <c r="F60" i="1"/>
  <c r="F59" i="1"/>
  <c r="F58" i="1"/>
  <c r="F57" i="1"/>
  <c r="F56" i="1"/>
  <c r="F54" i="1"/>
  <c r="F51" i="1"/>
  <c r="F50" i="1"/>
  <c r="F49" i="1"/>
  <c r="F48" i="1"/>
  <c r="F47" i="1"/>
  <c r="F46" i="1"/>
  <c r="F45" i="1"/>
  <c r="F44" i="1"/>
  <c r="F43" i="1"/>
  <c r="F42" i="1"/>
  <c r="F41" i="1"/>
  <c r="F40" i="1"/>
  <c r="F39" i="1"/>
  <c r="F38" i="1"/>
  <c r="F37" i="1"/>
  <c r="F36" i="1"/>
  <c r="F35" i="1"/>
  <c r="F34" i="1"/>
  <c r="F33" i="1"/>
  <c r="F32" i="1"/>
  <c r="F31" i="1"/>
  <c r="F30" i="1"/>
  <c r="F29" i="1"/>
  <c r="F28" i="1"/>
  <c r="F27" i="1"/>
  <c r="F26" i="1"/>
  <c r="F23" i="1"/>
  <c r="F22" i="1"/>
  <c r="F21" i="1"/>
  <c r="F20" i="1"/>
  <c r="F19" i="1"/>
  <c r="F18" i="1"/>
  <c r="F17" i="1"/>
  <c r="F16" i="1"/>
  <c r="F15" i="1"/>
  <c r="F14" i="1"/>
  <c r="F311" i="1" l="1"/>
  <c r="F379" i="1"/>
  <c r="F392" i="1" s="1"/>
  <c r="F562" i="1"/>
  <c r="F364" i="1"/>
  <c r="F391" i="1" s="1"/>
  <c r="F201" i="1"/>
  <c r="F155" i="1"/>
  <c r="F564" i="1" s="1"/>
  <c r="F395" i="1" l="1"/>
  <c r="F566" i="1" s="1"/>
  <c r="F314" i="1"/>
  <c r="F313" i="1"/>
  <c r="F567" i="1"/>
  <c r="F316" i="1" l="1"/>
  <c r="F565" i="1" s="1"/>
  <c r="F569" i="1" s="1"/>
  <c r="F571" i="1" s="1"/>
  <c r="F573" i="1" s="1"/>
</calcChain>
</file>

<file path=xl/sharedStrings.xml><?xml version="1.0" encoding="utf-8"?>
<sst xmlns="http://schemas.openxmlformats.org/spreadsheetml/2006/main" count="2229" uniqueCount="591">
  <si>
    <t>ITEM NO</t>
  </si>
  <si>
    <t>DESCRIPTION</t>
  </si>
  <si>
    <t>UNIT</t>
  </si>
  <si>
    <t>QUANTITY</t>
  </si>
  <si>
    <t>RATE</t>
  </si>
  <si>
    <t>AMOUNT</t>
  </si>
  <si>
    <t>1</t>
  </si>
  <si>
    <t/>
  </si>
  <si>
    <t xml:space="preserve">SECTION NO. 1 </t>
  </si>
  <si>
    <t>H1</t>
  </si>
  <si>
    <t>BILL NO. 1</t>
  </si>
  <si>
    <t>PRELIMINARY AND GENERAL</t>
  </si>
  <si>
    <t>NOTES</t>
  </si>
  <si>
    <t>i)	The agreement is to be the General Conditions of Contract for Works of Civil Engineering Construction (2010) (Second Edition), published by the S. A. Institution Of Civil Engineering.</t>
  </si>
  <si>
    <t>ii) 	The Preliminaries are to be the Construction and management requirements for works contracts - Part 1: General engineering and construction works (SANS 1921-1: 2004 Edition 1) prepared by Standards South Africa and shall be deemed  to be incorporated herein.</t>
  </si>
  <si>
    <t>iii) 	Tenderers are referred to the abovementioned documents for the full intent and meaning of each clause thereof (hereinafter referred to by heading and clause number only) for which such allowance must be made as may be considered necessary.</t>
  </si>
  <si>
    <t>iv) 	Where standard clauses or alternatives are not entirely applicable to this contract such modifications, corrections or supplements as will apply are given under each relevant clause heading.</t>
  </si>
  <si>
    <t>v) 	Where any item is not relevant to this specific contract such item is marked N/A (signifying "not applicable").</t>
  </si>
  <si>
    <t>2</t>
  </si>
  <si>
    <t>vi) 	Adjustment of the preliminaries:  each item priced, is to be allocated to one or more of  the three categories, where "F" denotes a fixed amount  (amount not to be varied), "V" denotes an amount  variable in proportion to value and "T" denotes an  amount in proportion to time.</t>
  </si>
  <si>
    <t>vii) 	Time (T) related Preliminaries will only be adjusted for omissions or additions, issued by the Employer, or delays caused by the Employer, for which variation and extension of time has been granted.</t>
  </si>
  <si>
    <t>SECTION A:  GENERAL CONDITIONS OF CONTRACT</t>
  </si>
  <si>
    <t>H2</t>
  </si>
  <si>
    <t xml:space="preserve">A1	General	(clause 1)  F:_____________ V:_____________ T:_____________ </t>
  </si>
  <si>
    <t>Item</t>
  </si>
  <si>
    <t xml:space="preserve">A2	Basis of Contract (clause 2)  F:_____________ V:_____________ T:_____________ </t>
  </si>
  <si>
    <t>3</t>
  </si>
  <si>
    <t xml:space="preserve">A3	Engineer (clause 3)  F:_____________ V:_____________ T:_____________ </t>
  </si>
  <si>
    <t>4</t>
  </si>
  <si>
    <t>A4	Contractors general obligations (clause 4) F:_____________ V:_____________ T:_____________</t>
  </si>
  <si>
    <t>5</t>
  </si>
  <si>
    <t>A5	Time and related matters (clause 5) - As referred to in the Contract Data under Special Condition of Contract. The Contract Period shall be deemed to include all Non - Working Days, Special Non - Working Days and the year-end Builders Annual Industry Holiday Periods. F:_____________ V:_____________ T:_____________</t>
  </si>
  <si>
    <t>6</t>
  </si>
  <si>
    <t xml:space="preserve">A6	Payment and related matters (clause 6)  F:_____________ V:_____________ T:_____________ </t>
  </si>
  <si>
    <t>7</t>
  </si>
  <si>
    <t>A7	Quality and related matters (clause 7) F:_____________ V:_____________ T:_____________</t>
  </si>
  <si>
    <t>8</t>
  </si>
  <si>
    <t>A8	Risks and related matters (clause 8) F:_____________ V:_____________ T:_____________</t>
  </si>
  <si>
    <t>9</t>
  </si>
  <si>
    <t>A9	Terminations of Contract (clause 9) F:_____________ V:_____________ T:_____________</t>
  </si>
  <si>
    <t>10</t>
  </si>
  <si>
    <t xml:space="preserve">A10	Claims and disputes (clause 10)  F:_____________ V:_____________ T:_____________ </t>
  </si>
  <si>
    <t>SECTION B: SANS 1921-1:2004 (Edition 1): CONSTRUCTION AND MANAGEMENT REQUIREMENTS FOR WORKS CONTRACTS: PART 1</t>
  </si>
  <si>
    <t>Refer to the SCOPE OF WORK for detail requirements:</t>
  </si>
  <si>
    <t>11</t>
  </si>
  <si>
    <t xml:space="preserve">B1	Scope  F:_____________ V:_____________ T:_____________ </t>
  </si>
  <si>
    <t>12</t>
  </si>
  <si>
    <t xml:space="preserve">B2	Normative references  F:_____________ V:_____________ T:_____________ </t>
  </si>
  <si>
    <t>13</t>
  </si>
  <si>
    <t xml:space="preserve">B3	Definitions  F:_____________ V:_____________ T:_____________ </t>
  </si>
  <si>
    <t>14</t>
  </si>
  <si>
    <t>B4	Requirements for construction and management  F:_____________ V:_____________ T:_____________</t>
  </si>
  <si>
    <t>15</t>
  </si>
  <si>
    <t xml:space="preserve">B4.1	General  F:_____________ V:_____________ T:_____________ </t>
  </si>
  <si>
    <t>16</t>
  </si>
  <si>
    <t>B4.2	Responsibilities for design and construction F:_____________ V:_____________ T:_____________</t>
  </si>
  <si>
    <t>17</t>
  </si>
  <si>
    <t xml:space="preserve">B4.3	Planning, programme and method statements     	  F:_____________ V:_____________ T:_____________ </t>
  </si>
  <si>
    <t>18</t>
  </si>
  <si>
    <t>B4.4	Quality assurance F:_____________ V:_____________ T:_____________</t>
  </si>
  <si>
    <t>19</t>
  </si>
  <si>
    <t>B4.5	Setting out F:_____________ V:_____________ T:_____________</t>
  </si>
  <si>
    <t>20</t>
  </si>
  <si>
    <t xml:space="preserve">B4.6	Management and disposal of water  F:_____________ V:_____________ T:_____________ </t>
  </si>
  <si>
    <t>21</t>
  </si>
  <si>
    <t>B4.7	Blasting F:_____________ V:_____________ T:_____________</t>
  </si>
  <si>
    <t>22</t>
  </si>
  <si>
    <t>B4.8	Works adjacent to services and structures F:_____________ V:_____________ T:_____________</t>
  </si>
  <si>
    <t>23</t>
  </si>
  <si>
    <t>B4.9	Management of the Works and site F:_____________ V:_____________ T:_____________</t>
  </si>
  <si>
    <t>24</t>
  </si>
  <si>
    <t>B4.10	Earthworks F:_____________ V:_____________ T:_____________</t>
  </si>
  <si>
    <t>25</t>
  </si>
  <si>
    <t>B4.11	Testing F:_____________ V:_____________ T:_____________</t>
  </si>
  <si>
    <t>26</t>
  </si>
  <si>
    <t xml:space="preserve">B4.12	Materials, samples and fabrication drawings        	  F:_____________ V:_____________ T:_____________ </t>
  </si>
  <si>
    <t>27</t>
  </si>
  <si>
    <t xml:space="preserve">B4.13	Equipment  F:_____________ V:_____________ T:_____________ </t>
  </si>
  <si>
    <t>28</t>
  </si>
  <si>
    <t>B4.14	Site establishment F:_____________ V:_____________ T:_____________</t>
  </si>
  <si>
    <t>29</t>
  </si>
  <si>
    <t>B4.15	Survey control F:_____________ V:_____________ T:_____________</t>
  </si>
  <si>
    <t>30</t>
  </si>
  <si>
    <t>B4.16	Temporary works F:_____________ V:_____________ T:_____________</t>
  </si>
  <si>
    <t>31</t>
  </si>
  <si>
    <t>B4.17	Existing services F:_____________ V:_____________ T:_____________</t>
  </si>
  <si>
    <t>32</t>
  </si>
  <si>
    <t>B4.18	Health and safety F:_____________ V:_____________ T:_____________</t>
  </si>
  <si>
    <t>33</t>
  </si>
  <si>
    <t>B4.19	Environmental requirements F:_____________ V:_____________ T:_____________</t>
  </si>
  <si>
    <t>34</t>
  </si>
  <si>
    <t>B4.20	Alterations, additions, extensions and modifications to existing works F:_____________ V:_____________ T:_____________</t>
  </si>
  <si>
    <t>35</t>
  </si>
  <si>
    <t>B4.21	Inspection of adjoining structures, services, buildings and property F:_____________ V:_____________ T:_____________</t>
  </si>
  <si>
    <t>36</t>
  </si>
  <si>
    <t xml:space="preserve">B4.22	Attendance on nominated and selected Sub-contractors  F:_____________ V:_____________ T:_____________ </t>
  </si>
  <si>
    <t>SECTION C: SCOPE OF WORK IN ACCORDANCE WITH SANS 10403</t>
  </si>
  <si>
    <t>(The reference to Clauses refer to Table B.1 of SANS 1921-1:2004)</t>
  </si>
  <si>
    <t>37</t>
  </si>
  <si>
    <t>C.1	Certification by recognised bodies (clause 4.4)  F:_____________ V:_____________ T:_____________</t>
  </si>
  <si>
    <t>38</t>
  </si>
  <si>
    <t xml:space="preserve">C.2	Agrément certificates (clause 4.5)  F:_____________ V:_____________ T:_____________  </t>
  </si>
  <si>
    <t>N/A</t>
  </si>
  <si>
    <t>39</t>
  </si>
  <si>
    <t xml:space="preserve">C.3	Other services and facilities (clause 4.8)  F:_____________ V:_____________ T:_____________ </t>
  </si>
  <si>
    <t>40</t>
  </si>
  <si>
    <t>C.4	Recording of weather (clause 5.2)  F:_____________ V:_____________ T:_____________</t>
  </si>
  <si>
    <t>41</t>
  </si>
  <si>
    <t xml:space="preserve">C.5	Management meetings (clause 5.3)  F:_____________ V:_____________ T:_____________  </t>
  </si>
  <si>
    <t>42</t>
  </si>
  <si>
    <t xml:space="preserve">C.6	Daily records (clause 5.6)  F:_____________ V:_____________ T:_____________  </t>
  </si>
  <si>
    <t>43</t>
  </si>
  <si>
    <t xml:space="preserve">C.7	Bond and guarantees (clause 5.7)  F:_____________ V:_____________ T:_____________  </t>
  </si>
  <si>
    <t>44</t>
  </si>
  <si>
    <t xml:space="preserve">C.8	Permits (clause 5.9)  F:_____________ V:_____________ T:_____________  </t>
  </si>
  <si>
    <t>45</t>
  </si>
  <si>
    <t xml:space="preserve">C.9	Proof of compliance with the law (clause 5.10)  F:_____________ V:_____________ T:_____________  </t>
  </si>
  <si>
    <t>SECTION D: SPECIFICATION DATA ASSOCIATED WITH SANS 1921-1:2004 (Table A.1)</t>
  </si>
  <si>
    <t>46</t>
  </si>
  <si>
    <t xml:space="preserve">D.1	Requirements for drawings, information and calculations for which the Contractor is responsible (clause 4.1.7)  F:_____________ V:_____________ T:_____________ </t>
  </si>
  <si>
    <t>47</t>
  </si>
  <si>
    <t>D.2	The responsibility strategy assigned to the Contractor for the works (clause 4.2.1)  F:_____________ V:_____________ T:_____________</t>
  </si>
  <si>
    <t>48</t>
  </si>
  <si>
    <t>D.3	The planning, programme and method statements (clause 4.3)  F:_____________ V:_____________ T:____________</t>
  </si>
  <si>
    <t>49</t>
  </si>
  <si>
    <t xml:space="preserve">D.4	Samples of materials, workmanship and finishes (clause 4.12.1)  F:_____________ V:_____________ T:_____________  </t>
  </si>
  <si>
    <t>50</t>
  </si>
  <si>
    <t xml:space="preserve">D.5	Fabrication drawings that the Contractor is to provide and deliver to the Employer (clause 4.12.2)  F:_____________ V:_____________ T:_____________  </t>
  </si>
  <si>
    <t>51</t>
  </si>
  <si>
    <t xml:space="preserve">D.6	Office for the Foreman (clause 4.14.3)	  F:_____________ V:_____________ T:_____________  </t>
  </si>
  <si>
    <t>52</t>
  </si>
  <si>
    <t xml:space="preserve">D.7	Telephone (clause 4.14.3)  F:_____________ V:_____________ T:_____________  </t>
  </si>
  <si>
    <t>53</t>
  </si>
  <si>
    <t xml:space="preserve">D.8	Office for inspector of works (clause 4.14.3)  F:_____________ V:_____________ T:_____________  </t>
  </si>
  <si>
    <t>54</t>
  </si>
  <si>
    <t xml:space="preserve">D.9	Telephone in office for inspector of works            (clause 4.14.3)  F:_____________ V:_____________ T:_____________  </t>
  </si>
  <si>
    <t>55</t>
  </si>
  <si>
    <t xml:space="preserve">D.10	Sheds (clause 4.14.3)  F:_____________ V:_____________ T:_____________ </t>
  </si>
  <si>
    <t>56</t>
  </si>
  <si>
    <t>D.11	Provision and erection of signboards 	(clause 4.14.6)F:_____________ V:_____________ T:_____________</t>
  </si>
  <si>
    <t>57</t>
  </si>
  <si>
    <t xml:space="preserve">D.12	Termination, diversion or maintenance of existing services (clause 4.17.1)  F:_____________ V:_____________ T:_____________  </t>
  </si>
  <si>
    <t>58</t>
  </si>
  <si>
    <t xml:space="preserve">D.13	Services which are known to exist (clause 4.17.3)  F:_____________ V:_____________ T:_____________  </t>
  </si>
  <si>
    <t>59</t>
  </si>
  <si>
    <t xml:space="preserve">D.14	Detection apparatus (clause 4.17.4)  F:_____________ V:_____________ T:_____________  </t>
  </si>
  <si>
    <t>60</t>
  </si>
  <si>
    <t>D.15	Additional health and safety requirements 	(clause 4.18)F:_____________ V:_____________ T:_____________</t>
  </si>
  <si>
    <t>SECTION  E: SPECIFIC PRELIMINARIES</t>
  </si>
  <si>
    <t xml:space="preserve">	Section E contains Specific Preliminary items which apply to this contract except where "N/A" ( Not Applicable) appears against the item.</t>
  </si>
  <si>
    <t>61</t>
  </si>
  <si>
    <t>E1	PROPRIETARY BRANDED PRODUCTS 	The Contractor shall take delivery of, handle, store, use apply and/or fix all proprietary branded products in strict accordance with the manufacturers' instruction after consultation with the manufacturer's authorised representative.F:_____________ V:_____________ T:_____________</t>
  </si>
  <si>
    <t>62</t>
  </si>
  <si>
    <t>E2	OVERTIME 	Should overtime be required to be worked for any reason whatsoever, the costs of such overtime are to be borne by the Contractor unless the Engineer/Principal Agent has specifically authorised in writing, prior to the execution thereof, that costs for such overtime are to be borne by the Employer.F:_____________ V:_____________ T:_____________</t>
  </si>
  <si>
    <t>63</t>
  </si>
  <si>
    <t>E3	AS BUILT DRAWINGS 	The position of construction breaks and the extent of individual concrete pours are to be recorded by the Contractor on the Structural Engineer's drawings and are to be submitted to the Engineer/Principal Agent and the Structural Engineer for their records. F:_____________ V:_____________ T:_____________</t>
  </si>
  <si>
    <t>64</t>
  </si>
  <si>
    <t>E4	SITE INSTRUCTIONS  	Site instructions issued on site are to be recorded in triplicate in a site instruction book which is to be maintained on site by the Contractor.  F:_____________ V:_____________ T:_____________</t>
  </si>
  <si>
    <t>65</t>
  </si>
  <si>
    <t>E5	LABOUR RECORD 	At the end of each week, the Contractor shall provide the Engineer/Principal Agent with a written record, in schedule form, reflecting the number and description of tradesmen and labourers employed by him and all Sub-contractors on the works each day.F:_____________ V:_____________ T:_____________</t>
  </si>
  <si>
    <t>Note: In the event that the contractor fails to satisfy the requirements of this specification, the Employer (Head: Public Works) may apply any of the sanctions provided in the contract. Sanctions may include the application of a financial penalty of .04% of the Contract Sum per calendar day of which the required report has not been submitted.</t>
  </si>
  <si>
    <t>66</t>
  </si>
  <si>
    <t>E6	PLANT RECORD 	At the end of each week the Contractor shall provide the Engineer/Principal Agent with a written record, in schedule form, reflecting the number, type and capacity of all plant, excluding hand tools,  currently used on the works.F:_____________ V:_____________ T:_____________</t>
  </si>
  <si>
    <t>67</t>
  </si>
  <si>
    <t>E7	NON CESSION OF MONIES 	The Contractor shall not cede nor assign his rights or claims to any monies due or to become due under this contract.F:_____________ V:_____________ T:_____________</t>
  </si>
  <si>
    <t>68</t>
  </si>
  <si>
    <t>E8	SECTIONAL COMPLETION  	When it is required that the contract be executed in sections or portions, the Tenderer shall allow for all costs in this regard as no claim for additional costs will be entertained.F:_____________ V:_____________ T:_____________</t>
  </si>
  <si>
    <t>69</t>
  </si>
  <si>
    <t xml:space="preserve">E9	LOCAL LABOUR 	 	It is a general requirement of this contract that persons normally resident in the locality of the works (local labour) or unemployed parents whose children attend the specific school be given preference for employment on the contract. Provided, however, that should adequate and appropriate labour not be available within the locality, others may be employed subject to satisfactory proof being provided that every reasonable endeavour has been made to employ local labour. The Contractor shall identify the local community leaders with the purpose of negotiating with them regarding the utilization of local labour in the construction process. In this regard, the Contractor shall furthermore give preference, wherever possible to the employment of single heads of households, women and youth and preference should be given to parents of those children that are enrolled in the school whom are not currently employed. The Contractor shall, in general, maximize the involvement of the local labour and it is required that 100% of unskilled labour should be from the local community. All standard local labour employment forms (EPWP local labour forms) together with the supporting documentation (certified ID copies, Employee details, wage rates, proof of payment, period of employment, employment contracts, etc.) must be submitted with the monthly payment certificates and issued to the Engineer.  F:_____________ V:_____________ T:_____________  </t>
  </si>
  <si>
    <t>70</t>
  </si>
  <si>
    <t xml:space="preserve">E10	IMPORT PERMITS AND DUTIES  	The responsibility for obtaining the necessary import permits shall rest with the successful Tenderer.  No foreign exchange will be arranged or provided by the Administration. 	Tenderers are to allow in their tenders and pay the ordinary levy imposed on imported items in terms of item 196.10 of Part 8 of Schedule No. 1 of the Customs and Excise Act, 1964 with effect from 1 October 1989.  F:_____________ V:_____________ T:_____________  </t>
  </si>
  <si>
    <t>71</t>
  </si>
  <si>
    <t xml:space="preserve">E11	CONTRACT PRICE ADJUSTMENT PROVISIONS (CPAP)  	Notwithstanding anything to the contrary contained in the  GCC for Construction Works 2010 2nd Edition, this Contract shall only when the Construction Period exceeds 6 months and the Contract sum exceeds R1,000,000,00  be subject to the Contract Price Adjustment Provisions Indices Application Manual for use with P0151 indices (CPAP) (Revised 1 January 2013) as published by Statistics South Africa. Tenderers are advised that with reference to Clause 3.4.6 of the Contract Price Adjustment Provisions (CPAP) Indices Applications Manual, the Head: Public Works will not accept the submission by Tenderers of lists of  additional items. Where this contract is a Lump Sum contract, the contract will be subject to Contract Price Adjustment Provisions (CPAP) only where the contract period equals or exceeds 6 calendar months. The applicable work group shall be WG 180 for domestic buildings or WG 181 for commercial and industrial buildings.  F:_____________ V:_____________ T:_____________  </t>
  </si>
  <si>
    <t>E12	EXPANDED PUBLIC WORKS PROGRAMME (EPWP) CONDITIONS AND SPECIFICATIONS</t>
  </si>
  <si>
    <t>Refer to clause E9.</t>
  </si>
  <si>
    <t>12.1 EMPLOYMENT TARGETS</t>
  </si>
  <si>
    <t>E12.1 a. Employment Targets</t>
  </si>
  <si>
    <t>The Contractor needs to provide a realistic estimate on the number of jobs that the project has the potential to create throughout the project duration as the project will be implemented using labour intensive construction methods on elements where it is economical and feasible for this construction method.  No of jobs to be created = ………. [Contractor to fill in an estimated number]  F:_____________ V:_____________ T:_____________</t>
  </si>
  <si>
    <t>E12.1 b. Employment Requirements</t>
  </si>
  <si>
    <t>Tenderers are advised that this contract will be subject to the Expanded Public Works Program (EPWP) aimed at alleviating and reducing unemployment.  Tenderers must allow for any costs for the following employment requirements of the EPWP;  1. 55% of unskilled labour to be women 2. 55% of the unskilled labour to be youth aged between 18 and 35 years 3. 2% of the unskilled labour to be people with disabilities 4. 100% Unskilled labour utilised must reside within the boundaries of the Municipality ward where this contract is executed, with preference to the local community closest or at a walking distance to the contract site. Wherever possible, local skilled tradesmen are to be employed on this contract with the view to maximize utilization of local resources.  F:_____________ V:_____________ T:_____________</t>
  </si>
  <si>
    <t>E12.1 c. Labour Rate and Payment Intervals  The Contractor should ensure that labour rate paid to unskilled local labour is commensurate to the daily task. When determining the rate, consideration should be given to that EPWP beneficiaries are mostly bread winners in their families, as the program intends alleviating poverty. There should also be consideration that the labour rate promotes creation of expanded number of jobs created and person days of work.  Contractors should make endeavours to ensure that labourers, particularly unskilled are remunerated on a fortnight basis and prior notification be made should there be a shortfall on their wages.  The labour rate for local unskilled shall also be determined in consideration of the location of the project, i.e. projects implemented in urbanized municipalities will not be the same as that for rural municipalities.  F:_____________ V:_____________ T:_____________</t>
  </si>
  <si>
    <t>12.2 LABOUR INTENSIVE CONSTRUCTION METHOD</t>
  </si>
  <si>
    <t>E12.2 a Labour Intensive Construction (LIC) MethodOn site there must a person(s) having competency in managing and implementing LIC methods. *Foreman @ NQF Level 4 the Unit Standard on Implementing LIC methods on site.*Site Agent/ Managers @ NQF level  5 the Unit Standard on Manage Labour-Intensive Skills Programme both must be CETA accredited.F:_____________ V:_____________ T:_____________</t>
  </si>
  <si>
    <t>E12.2 b Labour Intensive Construction MethodThose parts of the contract to be constructed using Labour Intensive methods will be marked in the BoQ with letter LI (indicating Labour Intensive) against every item so designated. Such works will only be constructed using method so indicated. Reference to be made to Guidelines for the implementation of Labour Intensive Infrastructure projects under EPWP. "Scope of Work in Respect of Work Relating to the Expanded Public Works Programme (EPWP)"F:_____________ V:_____________ T:_____________</t>
  </si>
  <si>
    <t>E12.3 RECORD KEEPING</t>
  </si>
  <si>
    <t>12.3.1 Every Employer must keep in the project site office the following; minutes of site progress meetings; Contractors’ monthly site progress reports; accurately recorded attendance register; proof of payment as means to verify authenticity of data in the EPWP beneficiary form submitted with payment certificates. Copies of submitted EPWP beneficiary data forms should also be kept in the site office.  F:_____________ V:_____________ T:_____________</t>
  </si>
  <si>
    <t>12.3.2 The Employer must keep this record for a period of at least three (3) years after the completion of the project in his/her office as the project site office would have been relocated.This should be safely kept for job creation data verifications and periodical audits on projects conducted by National and Provincial  Department of Public Works  after one (1) or two (2) quarters of submitting captured EPWP data to the National EPWP co-ordinating Department. F:_____________ V:_____________ T:_____________</t>
  </si>
  <si>
    <t>E12.4 EPWP MONTHLY REPORTING DOCUMENTS</t>
  </si>
  <si>
    <t>At the end of each month as part of site progress report and to be attached to every contractors’ progress payment certificate; the contractor shall provide the principal agent &amp; Public Works with a written records, as per EPWP data form; which will be reflecting, beneficiaries full name &amp; surname; ID No and job description of labour employed by main contractor and sub-contractors on site. At the end of each month the contractor must submit the following documents to be attached to the Progress payment certificate:  1. EPWP monthly data collection form  2. Worker monthly payment upload 3. Worker monthly proof of payment  i.e  3.1 Acknowledgement of receipt of payment or 3.2 Payslips 3.3 Bank statement highlighted the workers paid  4. Worker monthly training form  5. Monthly attendance register 6. Certified copies of ID’s (once off) 7. ID size photos (once off) 8. Proof of UIF  9. Proof of COIDA F:_____________ V:_____________ T:_____________</t>
  </si>
  <si>
    <t>E12.5 EPWP PROMOTION</t>
  </si>
  <si>
    <t>12.5.1. EPWP signage board</t>
  </si>
  <si>
    <t>72</t>
  </si>
  <si>
    <t>EPWP Program at the project level shall always be promoted through have the projects signage board that embrace EPWP logo at the bottom, correct measurement for this signage board will be provided by the project leader during the site handing over meeting. the standard "HELVETIVA MEDUIM " letters are to be used . Professional title to be 10 mm above line . Line thickness to be 8 mm thick . Space between bottom of the line and bottom of the lettering below the line has to be 100 mm. Letter sizes are as follows : Helvetica meduim 100 mm black upper case to be for project name and owner . Helvetica meduim 75mm black upper case only to be used for professional titles. Project name and owner shall be black lettering on white background. Board sizes are as follows : Board to be minimum 2000mm from ground level and to be constructed from reinforced formed chromadek panels minimum 0,6mm thick chromadek. The contractor is responsible for ensuring that the project board remains neatly and safely erected for the full duration including maintenance period,after which the project board and post are to be dismantled and handed to the client in good order.  F:_____________ V:_____________ T:_____________</t>
  </si>
  <si>
    <t>12.5.2 Branding of labour apparel</t>
  </si>
  <si>
    <t>73</t>
  </si>
  <si>
    <t>Contractor &amp; Sub-contractors’ labourers shall be provided with EPWP branded Personal Protective Equipment (PPE), reflector vest with EPWP acronym at the back as an ideal and cost effective means of promoting program on site.  The Contractor is advised to price for both items 12.5.1 and 12.5.2  F:_____________ V:_____________ T:_____________</t>
  </si>
  <si>
    <t>E12.6 COMMUNITY LIAISON OFFICER (CLO)</t>
  </si>
  <si>
    <t xml:space="preserve">UTILISATION OF A COMMUNITY LIAISON OFFICER </t>
  </si>
  <si>
    <t>In addition to the requirements of Clause E9, contained in this document; The Contractor shall allow for and pay any and all costs necessary for the engagement of the services of a Community Liaison Officer (CLO) for the full duration of this contract.In the interest of providing a sound service to both the community and the Contractor, a CLO may only manage one project at a given time.A CLO will be identified by the local structures of the ward areas and appointed following fair and transparent interviewing process, to be conducted in the presence of local structures and the contractor representative, in order to assist the Contractor in the procurement of any local labour, etc. required for this project. The Contractor is to liaise with the CLO and afford him any assistance needed in ensuring sound working relations with the local community.</t>
  </si>
  <si>
    <t xml:space="preserve">Key responsibilities of the CLO are envisaged to include and not necessarily be limited to:  1. Assisting local leadership in conducting skills and resources audit which facilitates sourcing labour from within the ward or targeted areas for employment, as required by Contractor.  2. Assisting in sourcing labour-only domestic Sub-contractors and the procurement of materials from local resources, as required by the Contractor.  3. Assisting the Contractor by identifying areas of potential conflict and or threats to the project or to stakeholders in the project and recommend appropriate action to the Contractor.  4. Assisting Contractor and stakeholders in the project in the resolution of any conflicts which may arise.  5. Establishing and ensuring that sufficient and open communication channels between the Contractor and the work force are maintained.  6. Establish and ensuring that efficient and open communication channels between the Contractor and the community are maintained.  7. Identifying and reporting to the Contractor regarding issues where communication between stakeholder is necessary, recommend courses of action and facilitate such communications.  8. Assisting the Contractor and the workforce in the establishment of grievance procedures and necessary recommendations to the Contractor regarding the grievances and solution thereto.  9. Attending to site meetings and project implementation meetings as required by the Contractor and preparing periodic reports as may be required by the Contractor, from time to time.  10. Attending to such other duties which are consistent with the functions of a CLO, as may be required by the Contractor, from time to time. </t>
  </si>
  <si>
    <t>Tenderers are to price twice the rate of unskilled local labour rate for the Community Liason Officer (CLO) against this item for any and all costs arising out of compliance with the foregoing and in the event of a Tenderer failing to price against this item or making inadequate financial provision against this item for compliance as aforesaid, then no claim for costs or additional cost incurred will be entertained by the Head: Public Works.  F:_____________ V:_____________ T:_____________</t>
  </si>
  <si>
    <t>E12.7 SKILLS DEVELOPMENT ON SITE</t>
  </si>
  <si>
    <t>74</t>
  </si>
  <si>
    <t>The Contractor in conforming to the objectives of EPWP if his beneficiaries are capacitated with skills that will render them employable in the future. It is then the responsibility of the Contractor that mandatory life skills are provided to 100% of workforce on site and on the job training to labourers from whom the potential for further development has been identified. The latter is not mandatory to all as it covers technical skills.  The Contractor should also make provision for the possibility that there might be local youth that will need to be placed on the project with an intention to be provided support towards improving their level of competency and productivity.  The Contractor shall also provide all necessary on-the-job training to targeted labour to enable such labour to master and advance on techniques required to undertake the work in accordance with requirements of the contract in a manner that does not compromise workers health and safety.  F:_____________ V:_____________ T:_____________</t>
  </si>
  <si>
    <t>E12.8 LABOUR ONLY SUB-CONTRACTING FOR LOCAL EMERGING ENTERPRISES</t>
  </si>
  <si>
    <t>Tenderer’s are advised that this contract is subject to the Expanded Public Works Programme (EPWP) and the following criteria will apply:</t>
  </si>
  <si>
    <t>75</t>
  </si>
  <si>
    <t>African Equity Ownership  a) The Tenderer is to allow for  5% of the total value of works to be undertaken by a Priority Population Group.  This percentage excludes the costs of employing local unskilled labour. The allocation of this percentage from the Project, the screening of people, the selection of skills, will be for the Contractor to adjudicate.  b) The Priority Population Group consists of women, youth and disabled people.  c) The Contractor is to give first option for prospective PPG’s from the surrounding areas of the Project. Should there be insufficient suitable people fitting the criteria of PPG’s, the Contractor may hire people from further afield. This is to be done only after consultation with the Department of Works EPWP Co-ordinator and the Community Liaison Officer (CLO).  d) A Mentor is to be employed by the Contractor, in consultation with the Department of Works for the purposes of quality control and liaison between the Contractor and the selected PPG’s on site. The mentor will be responsible for ensuring an acceptable level of quality workmanship and that such work carried out by the PPG's is executed within the time frames stipulated. In so far as possible, the Contractor is encouraged to expand the PPG’s skills, knowledge and performance levels.  F:_____________ V:_____________ T:_____________</t>
  </si>
  <si>
    <t>76</t>
  </si>
  <si>
    <t>TENDERER’S TO NOTE CONDITIONSa) The contract to be entered into between the Contractor and the PPG’s will be a LABOUR ONLY sub-contract.b) The Contractor will be responsible for ensuring that all materials for use by the PPG’s in the works are to be on site timeously. The Contractor shall liaise with the Mentor and PPG to determine the nature and extent of materials required and the lead time necessary.c) The Contractor shall be responsible for the overall programming of the Works and he is to allow for monitoring the PPG’s programme and progress.d) In conjunction with the Mentor, he is to allow for the supervision and mentoring (where necessary) of the PPG to ensure quality and adherence to standard building practice.e) The Contractor is to allow for extra storage facilities on site for the PPG’s tools and equipment.f) Basic tools shall be provided by the PPG’s and where these are not available, the Contractor will supply him with the necessary tools and equipment and deduct the costs thereof from the interim claims made by the PPG.g) Work requiring specialized tools will be provided free of charge by the Contractor with the provision that these be returned upon completion of the Work. CO-ORDINATIONThe Contractor is to co-ordinate the work of all the PPG’s, Sub-Contractors and Nominated Sub- Contractors appointed direct by the Employer in such a manner and at all times as will suit the building programme and he is to allow adequate access, for the PPG’s, where required, to carry out their work in an efficient manner as no claims for extras in this connection will be entertained.F:_____________ V:_____________ T:_____________</t>
  </si>
  <si>
    <t>77</t>
  </si>
  <si>
    <t>ATTENDANCE  The Contractor may allow for attendance upon the PPG’s concerned to execute the work. The Contractor is to allow the PPG’s the use of any scaffolding belonging to him while it remains so erected on the site.  Where scaffolding is necessary for the use by any PPG and the Contractor has not erected any for his own use or has removed same after his own use, the Contractor shall supply sufficient scaffolding to the PPG to be erected and dismantled by the PPG and returned to the Contractor.  This attendance upon PPG’s to execute the work is to include for the scaffolding provisions as aforesaid and, in addition, is to include for co-operating to the fullest extent with all the parties, attending on off-loading materials, providing suitable storage for tools and materials used by the PPG’s, use of general facilities such as latrines, etc., supply and cost of power, lighting, water and the like.  F:_____________ V:_____________ T:_____________</t>
  </si>
  <si>
    <t>E12.9 EPWP CONTRACT FOR LABOUR</t>
  </si>
  <si>
    <t>78</t>
  </si>
  <si>
    <t>It is compulsory that shortly after the contractor and or sub contractor has appointed local labour, the employment contract should be signed by both parties, prior to commencement with works on site. The employment contract forms part of the Ministerial Determination or from the regional EPWP officials. Each contract will lapse at the end of each financial year therefore requiring the Contractor  to do a renewal of each contract should the need of employment still exist for that particular labourer.  F:_____________ V:_____________ T:_____________</t>
  </si>
  <si>
    <t>E12.10 EPWP SCOPE OF WORKS</t>
  </si>
  <si>
    <t>79</t>
  </si>
  <si>
    <t>Note: Contractors are to price any item on the Bill of Quantities highlighted below, bearing in mind that they are regarded as main sources of job creation, whether Sub-contracted or undertaken by the Main Contractor.Elements on the scope of work where the application of Labour Intensive Construction methods are indicated with letters (LI) are as follows:i) Excavating trenches for foundations and any other civil works with the  depth not more than 1.5 m ii) All masonry works which include concrete mixing on site; brickwork; plastering; screed works; jointing; etc.iii) Painting, Plumbing, Ironmongery; roof cladding; glazing; tilling; carpentry; flooring; waterproofing; etc.iv) External works such as landscaping; cleaning; paving; fencing; tarmac; etc.F:_____________ V:_____________ T:_____________</t>
  </si>
  <si>
    <t>80</t>
  </si>
  <si>
    <t>It is a general requirement of this contract that persons normally resident in the ward of the works (local labour) be given preference for employment on the contract. Provided, however, that should adequate and appropriate labour not be available within the ward, others may be employed subject to satisfactory proof being provided that every reasonable endeavour has been made to employ local labour (Local Sub-contractor(s); Skilled; Semi-Skilled and Unskilled).The contractor shall in consultation with the local community leaders with the purpose of negotiating with them regarding the utilization of local resources in the construction process. In this regard, the contractor shall furthermore give preference, wherever possible to the employment of single heads of households, women and youth as well as families declared as most indigent by War on Poverty/ Sukuma Sakhe program profiling process. The contractor should aim, in general, to maximise the involvement of the local community, however workers from other communities should not exceed 20% of all persons working on the project, where local employees possess skills at level of competency that meet contractors requirements. Payment for the labour-intensive component of the works Payment for works identified in the Scope of Work as being labour-intensive shall only be made in accordance with the provisions of the Contract if the works are constructed strictly in accordance with the provisions of the Scope of Work. Any non-payment for such works shall not relieve the Contractor in any way from his obligations either in contract or in delict.Linkage of payment for labour-intensive component of works to submission of project dataThe Contractor’s payment invoices shall be accompanied by labour information for the corresponding period in a format specified by the employer. If the contractor chooses to delay submitting payment invoices, labour returns shall still be submitted as per frequency and timeframe stipulated by the Employer. The contractor’s invoices shall not be paid until all pending labour information has been submitted.Applicable labour lawsThe current Ministerial Determination (also downloadable at www.epwp.gov.za)  Expanded Public Works Programmes, issued in terms of the Basic Conditions of Employment Act of 1997 by the Minister of Labour in Government Notice , shall apply to works described in the scope of work as being labour-intensive and which are undertaken by unskilled or semi-skilled workers.F:_____________ V:_____________ T:_____________</t>
  </si>
  <si>
    <t>81</t>
  </si>
  <si>
    <t xml:space="preserve">E13	HIV/AIDS AWARENESS  	Tenderers are to price against the following items for compliance with the SPECIFICATION FOR HIV/AIDS AWARENESS  bound into this document (The clauses referred to are those of the Specification for HIV/AIDS)  E13.1	Provide and maintain a condom dispenser in terms of Clause 5.1a  F:_____________ V:_____________ T:_____________  </t>
  </si>
  <si>
    <t>82</t>
  </si>
  <si>
    <t xml:space="preserve">E13.2	Provide and maintain HIV/AIDS awareness posters  terms of Clause 5.1b	  F:_____________ V:_____________ T:_____________  </t>
  </si>
  <si>
    <t>83</t>
  </si>
  <si>
    <t>E13.3	HIV /Aids Awareness Programme on Site for not less than 90% of workers inclusive of all direct and indirect costs; 	Engage a qualified service provider as described in the scope of works to conduct an HIV Awareness Programme  in terms of Clause 5.2.1aF:_____________ V:_____________ T:_____________</t>
  </si>
  <si>
    <t>84</t>
  </si>
  <si>
    <t xml:space="preserve">E13.4	Arrange for workers to attend the HIV Awareness Programme in terms of Clause 5.2.1b  F:_____________ V:_____________ T:_____________  </t>
  </si>
  <si>
    <t>85</t>
  </si>
  <si>
    <t xml:space="preserve">E13.5	REPORTING  	Prepare and attach to claims for payment a brief report in terms of Clause 5.3 (see also HIV/STI Compliance Report (included with this document).  F:_____________ V:_____________ T:_____________  </t>
  </si>
  <si>
    <t>Note: 	In the event that the Contractor fails to satisfy the requirements of this specification, the Employer (Head: Public Works) may apply any of the sanctions provided for in the contract. Sanctions may include the application of a financial penalty of .04% of the Contract Sum per calendar day of which the required reports has not been submitted.</t>
  </si>
  <si>
    <t>86</t>
  </si>
  <si>
    <t>E14	OCCUPATIONAL HEALTH AND SAFETY ACT NO. 85 OF 1993	Tenderers are to allow for costs in providing  a project specific ' Construction Phase Safety, Health and Environmental Plan' in accordance with  "Section 2 - Specification Data associated with SANS 1921-1:2004" clause C4.18 in "Part C3 - Scope of Work".The Contractor must also allow for the screening of employees and visitors for COVID-19 as well as COVID-19 related PPE such as: Infra red- Non Contact Thermometer3 Layer material face masks Face ShieldsLatex gloves Hand Sanitisers  as deemed necessary   F:_____________ V:_____________ T:_____________</t>
  </si>
  <si>
    <t>87</t>
  </si>
  <si>
    <t xml:space="preserve">E15	NOTICE BOARD, SITE OFFICE, ETC.  	Bidders are to allow for the provision and removal of a project notice board and a site office in accordance with the Principal Agent's requirements.  F:_____________ V:_____________ T:_____________  </t>
  </si>
  <si>
    <t>88</t>
  </si>
  <si>
    <t xml:space="preserve">E16	IMPORTED MATERIALS AND EQUIPMENT  	Where imported items are listed in the tender documents, the tenderer shall provide all information called for, failing which the price of any such item, material or equipment shall be excluded from currency fluctuations. (Refer to T2.14 - Schedule of Imported Materials and Equipment.  F:_____________ V:_____________ T:_____________  </t>
  </si>
  <si>
    <t>89</t>
  </si>
  <si>
    <t>E17	CONTRACT DOCUMENTS	The drawings issued with these Bid documents do not comprise the complete set but serves as a guide only for Biding purposes and for indicating the scope of works to enable the Bidder to acquaint him with the nature and extent of the works and the manner in which they are to be executed.	Should any part of the drawings not be clearly legible to the Bidder he shall, before submitting his Bid, obtain clarification in writing from the Principal Agent. F:_____________ V:_____________ T:_____________</t>
  </si>
  <si>
    <t>90</t>
  </si>
  <si>
    <t xml:space="preserve">E18	GENERAL PREAMBLES  	The Document Preambles will be the “ASAQS Model Preambles for Trades - 2008” and is obtainable from the various Regional Office’s of the Department of Public Works and shall be read in conjunction with the Bills of Quantities and be referred to for the full descriptions of work to be done and materials to be used.  F:_____________ V:_____________ T:_____________  </t>
  </si>
  <si>
    <t>91</t>
  </si>
  <si>
    <t xml:space="preserve">E19	TRADE NAMES  	Wherever a Trade Name for any product has been described in the Bills of Quantities the Bidder's attention is drawn to the fact that any other product of equal quality may be used subject to the written approval of the Principal Agent being obtained prior to the closing date for submission of Bids.  F:_____________ V:_____________ T:_____________  </t>
  </si>
  <si>
    <t>92</t>
  </si>
  <si>
    <t>E20	EXISTING PREMISES OCCUPIED 		 	Refer to Scope of Works  Part C3 of this Bid Document for information on the occupation of existing buildings	  F:_____________ V:_____________ T:_____________</t>
  </si>
  <si>
    <t>93</t>
  </si>
  <si>
    <t xml:space="preserve">E21	INACCURATE AND DEFECTIVE WORK EXECUTED UNDER PREVIOUS CONTRACT  	The Contractor shall, after taking possession of the site and before commencing the work, check all levels, liners, profiles and the like and satisfy himself as to the dimensional accuracy of all work executed under the previous contract which may affect his work.  	Should any inaccurate or defective work be found, the Contractor shall immediately notify the Principal Agent in writing requesting his instructions with regard thereto and afford every facility to those rectifying such inaccurate or defective work.  F:_____________ V:_____________ T:_____________  </t>
  </si>
  <si>
    <t>94</t>
  </si>
  <si>
    <t xml:space="preserve">E22	VIEWING THE SITE IN SECURITY AREAS  	If the site is situated in a security area, the Bidder must arrange with the Authorities to obtain permission to enter the site for Bidding purposes.  F:_____________ V:_____________ T:_____________  </t>
  </si>
  <si>
    <t>95</t>
  </si>
  <si>
    <t xml:space="preserve">E23	COMMENCEMENT OF WORKS IN SECURITY AREAS  	If the works falls within a security area, the Contractor must arrange with the Authorities and give the necessary notices before commencement of the works. Should the Contractor fail to make such arrangements, admission to the site may be refused and any additional costs will be for the Contractor's account.  F:_____________ V:_____________ T:_____________  </t>
  </si>
  <si>
    <t>96</t>
  </si>
  <si>
    <t xml:space="preserve">E24	ENTRANCE PERMITS TO SECURITY AREAS  	If the works fall within a security area, the Contractor shall obtain entrance permits for his personnel and workmen entering the area and shall comply with all regulations and instructions which may be issued from time to time regarding the protection of persons and property under control of the Authority.  F:_____________ V:_____________ T:_____________  </t>
  </si>
  <si>
    <t>97</t>
  </si>
  <si>
    <t xml:space="preserve">E25	SECURITY CHECK OF PERSONNEL  	The Principal Agent may require the Contractor to have his personnel and workmen, or a certain number of them, security classified.  	In the event of the Principal Agent requesting the removal of a person or persons from the works for security reasons, the Contractor shall do so forthwith and shall thereafter ensure that such person or persons are denied access to the works and the site and/or to any document or information relating to the works.  F:_____________ V:_____________ T:_____________  </t>
  </si>
  <si>
    <t>98</t>
  </si>
  <si>
    <t xml:space="preserve">E26	PROHIBITION ON TAKING PHOTOGRAPHS  	In terms of article 119 of the Defence Act, 44 of 1957, it is prohibited to sketch or to take photographs of any military site or installation or any building or civil works thereon or to be in possession of a camera or other apparatus used for taking photographs, except when authorised thereto by or on behalf of the Minister."  	The same prohibition is also applicable to all Correctional Institutions in terms of article 44.1(e) of the Correctional Services Act 8 of 1959.  F:_____________ V:_____________ T:_____________  </t>
  </si>
  <si>
    <t>99</t>
  </si>
  <si>
    <t>E27	MANAGEMENT OF WATERWater for Construction purposes must be obtained from alternative water sources (i.e. supply other than water that is produced and distributed by a regulated water service authority from a licensed water treatment works for human consumption), eg. dams, rivers, boreholes, springs, rainwater harvesting, recycled sewerage water,etc. The alternative water source shall not be of an inferior quality / standard than that required for construction purposes. The client reserves the right through his agents to test such supplies or request certificates confirming the grade and nature of the water supply. Relevant knowledge of the respective area will be an advantage. The Contractor is to ensure that an adequate and consistent water supply is accessible in areas wherein there are constant water disruptions and/or no water at all.Any costs associated with ensuring the constant supply of water should be priced under this item as no claims will be entertained during construction.F:_____________ V:_____________ T:_____________</t>
  </si>
  <si>
    <t>100</t>
  </si>
  <si>
    <t>E28	MANAGEMENT OF ELECTRICITY The Contractor will be responsible to remunerate the school with an amount of R 1,200.00/month for the electricity used on the site during the construction period, from site handover until works completion is achieved. Therefore the Contractor must make an allowance in his Preliminaries for such payments to the school on a monthly basis and provide proof of payment to the school with each payment certificate, failing which, the amounts will be deducted from the Final Account.The Contractor is to ensure that a back up generator is also made available for the purposes of construction in the event of power outages.Any costs associated with ensuring the this should be priced under this item as no claims will be entertained during construction.F:_____________ V:_____________ T:_____________</t>
  </si>
  <si>
    <t>SUMMARY OF CATEGORIES</t>
  </si>
  <si>
    <t>Category : Fixed   R____________________________  Category : Value   R____________________________  Category : Time    R____________________________</t>
  </si>
  <si>
    <t>SECTION NO. 2</t>
  </si>
  <si>
    <t xml:space="preserve">ALTERATIONS AND DEMOLITIONS (PROVISIONAL) (CPAP WORK GROUP NO. 102 UNLESS OTHERWISE STATED) </t>
  </si>
  <si>
    <t>The Tenderer is referred to the relevant Clauses in the separate document Model Preambles for Trades (2008 Edition)</t>
  </si>
  <si>
    <t>NOTE: For the purposes of tendering, only the total quantity shall be used in calculating the amount for inclusion in the tender at the tendered rate. The quantities in the description column immediately below the item represents the quantities per section for information and administration only, and is as follows:A - Block A - Classroom Block B - Block B - Classroom Block C - Block C - Classroom BlockG - Block G - Classroom BlockN - Block N - AblutionT - Temporary Accommodation</t>
  </si>
  <si>
    <t>SUPPLEMENTARY PREAMBLES</t>
  </si>
  <si>
    <t>View site</t>
  </si>
  <si>
    <t>H3</t>
  </si>
  <si>
    <t>Before submitting his tender the contractor shall visit the site and satisfy himself as to the nature and extent of the work to be done and the value of the materials contained in the buildings or portions of the buildings to be demolished.  No claim for any variations of the contract sum in respect of the nature and extent of the work or of inferior or damaged materials will be entertained</t>
  </si>
  <si>
    <t>Explosives</t>
  </si>
  <si>
    <t>No explosives whatsoever may be used for demolition purposes unless otherwise stated</t>
  </si>
  <si>
    <t>Taking Out and Removal of Asbestos</t>
  </si>
  <si>
    <t>Taking out and removing asbestos roof, gutters, underlay, fibreglass, downpipes, etc. must be in strict accordance with health and occupational safety regulations and a specialist firm must be contracted to dispose of the material and the required asbestos safe disposal certificates must be provided after disposal to the Principal Agent</t>
  </si>
  <si>
    <t>General</t>
  </si>
  <si>
    <t>Descriptions of taking out shall be deemed to include carting away from site to a dump ground to be found by the contractor</t>
  </si>
  <si>
    <t>The contractor shall carry out the whole of the works with as little mess and noise as possible and with a minimum of disturbance to adjoining premises and their tenants.  He shall provide proper protection and provide, erect and remove when directed, any temporary tarpaulins that may be necessary during the progress of the works, all to the satisfaction of the principal agent</t>
  </si>
  <si>
    <t>Water supply pipes and other piping that may be encountered and found necessary to disconnect or cut, shall be effectually stopped off or grubbed up and removed, and any new connections that may be necessary shall be made with proper fittings, to the satisfaction of the principal agent</t>
  </si>
  <si>
    <t>Doors, fanlights, fittings, frames, linings, etc which are to be re-used shall be thoroughly overhauled before refixing including taking off, easing and rehanging, cramping up, re-wedging as required and making good cramps, dowels, etc, and easing, oiling, adjusting and repairing ironmongery as necessary, replacing any glass damaged in removal or subsequently and stopping up all nail and screw holes with tinted plastic wood to match timber, unless otherwise described. Re-painting or re-varnishing is given separately</t>
  </si>
  <si>
    <t>Prices for taking out of doors, windows, etc shall include for removal of all beads, architraves, ironmongery, etc</t>
  </si>
  <si>
    <t>With regard to building up of openings in existing walls, cement screeds and pavings, granolithic, tops of walls, etc, shall be levelled and prepared for raising of blockwork</t>
  </si>
  <si>
    <t>Making good of finishes shall include making good of the brick and concrete surfaces onto which the new finishes are applied, where necessary</t>
  </si>
  <si>
    <t>The contractor will be required to take all dimensions affecting the existing buildings on the site and he will be held solely responsible for the accuracy of all such dimensions where used in the manufacture of new items (doors, windows, fittings, etc)</t>
  </si>
  <si>
    <t xml:space="preserve">The Contractor to acknowledge that sequencing of the work will be necessary to accomodate the operational aspects of the school. The Contractor to accordingly factor the above requirement in the construction programme and pricing </t>
  </si>
  <si>
    <t>REMOVAL OF EXISTING WORK</t>
  </si>
  <si>
    <t>Taking out and removing doors, windows, etc. from brickwork to be demolished</t>
  </si>
  <si>
    <t>Aluminium window 1400 x 1400mm high overall from existing parkhomes.</t>
  </si>
  <si>
    <t>No</t>
  </si>
  <si>
    <t>Timber single door and timber frame 813 x 2032mm high overall from existing parkhomes</t>
  </si>
  <si>
    <t>Taking down and removing roofs, floors, panelling ceilings, partitions, etc completely (new work elsewhere measured) including carting away</t>
  </si>
  <si>
    <t>Corrugated roof sheeting including timber purlins, etc. complete</t>
  </si>
  <si>
    <t>m2</t>
  </si>
  <si>
    <t>Gypsum plasterboard ceilings including cornices, timber brandering, etc</t>
  </si>
  <si>
    <t>Timber flooring, including vinyl sheeting</t>
  </si>
  <si>
    <t>Taking out and removing glass, mirror, etc</t>
  </si>
  <si>
    <t>Glass from aluminium windows including cleaning out rebates and preparing for new glass (new glass elsewhere measured).</t>
  </si>
  <si>
    <t>REPAIRS &amp; PREPARATORY WORK TO EXISTING SERVICES</t>
  </si>
  <si>
    <t>Roof repairs</t>
  </si>
  <si>
    <t>Repairs to existing light-steel roof structure including re-fixing of existing steel trusses to building structure</t>
  </si>
  <si>
    <t>TEMPORARY WORKS</t>
  </si>
  <si>
    <t>1,8m High standard gumpole, GMS mesh and shadecloth fence hoarding, with all materials securely fixed to each other, around buildings under construction (externally), including all necessary gates, etc., installation and rotation of the temporary protection throughout the contract period as per the construction program</t>
  </si>
  <si>
    <t>m</t>
  </si>
  <si>
    <t>Allow for covering and maintaining existing roofs in watertight conditions during alterations by means of uPVC underlay or tarpaulins protection, properly secured and maintained in position for the approval of the Employer and make good all work damaged or disturbed after completion, approximately 108m2 (Block A)</t>
  </si>
  <si>
    <t>Note: It is envisaged that the uPVC underlay or tarpaulin protection will be removed and re-used on all blocks that have roof repairs/replacement on this project. Hence, it is expected that the uPVC underlay or tarpaulin protection planning will follow the scheduled programme for the repairs/replacement of roofs and the Contractor to sequence the execution of same in a logical manner. The Contractor to price for the largest roof structure (108m2)</t>
  </si>
  <si>
    <t>BILL NO. 2</t>
  </si>
  <si>
    <t>NEW WORK TO EXISTING BUILDINGS</t>
  </si>
  <si>
    <t>ROOF COVERINGS, ETC (PROVISIONAL) (CPAP WORK GROUP NO. 124 UNLESS OTHERWISE STATED)</t>
  </si>
  <si>
    <t>PROFILED METAL SHEETING AND ACCESSORIES</t>
  </si>
  <si>
    <t xml:space="preserve">0,53mm Zincal AZ 150 corrugated sheeting and accessories with "Colorplus"  finish (colour : Standard colour on one side and CoolGrey backing to other), in long lengths fixed using Class 3 Climaseal screws (8mm diameter with 26mm diameter washer and rubber gasket) as per manufacturer's recommendations for coastal areas to 50 x 76mm treated soft sawn purlins @ 900mm centres on Sisalation elsewhere measured </t>
  </si>
  <si>
    <t>Roof covering with pitch not exceeding 25 degrees</t>
  </si>
  <si>
    <t>Standard galvanised ridge capping (500mm girth) screwed through sheeting to purlins</t>
  </si>
  <si>
    <t>Sondor IBR pattern polyclosures to underside of ridge capping</t>
  </si>
  <si>
    <t>Corrugated pattern metal closures under capping</t>
  </si>
  <si>
    <t>ROOF AND WALL INSULATION</t>
  </si>
  <si>
    <t>"Sisalation 420"  or equal approved heavy industrial grade aluminium foil based insulation</t>
  </si>
  <si>
    <t xml:space="preserve">Insulation laid taut over purlins (at approximately 450mm centres) and fixed concurrent with roof covering including galvanised steel straining wires </t>
  </si>
  <si>
    <t>"Duram" or equal and approved sisalation tape</t>
  </si>
  <si>
    <t>Sisalation tape to tapered joints of insulation (measured elsewhere)</t>
  </si>
  <si>
    <t>SUNDRIES</t>
  </si>
  <si>
    <t>Hurricane clips fixed to timber purlins and trusses</t>
  </si>
  <si>
    <t>Hurricane clips</t>
  </si>
  <si>
    <t>CARPENTRY AND JOINERY (PROVISIONAL) (CPAP WORK GROUP NO. 126 UNLESS OTHERWISE STATED)</t>
  </si>
  <si>
    <t>ROOFS, ETC</t>
  </si>
  <si>
    <t>PREFABRICATED TIMBER ROOF TRUSSES, ETC</t>
  </si>
  <si>
    <t xml:space="preserve">NOTE:  Timber roof trusses are to comply with SABS Code of Practice 0243. (The design, manufacture and erection of timber trusses, including nail-plated and bolted trusses with lapped members).  The following is applicable in respect of roof trusses:  Trusses are at maximum 1200mm centres. Roof covering is IBR profiled metal sheeting colour one side on 50 x 76mm purlins. Ceilings are nailed gypsum plasterboard on brandering.  The dimensions in the descriptions of the trusses are nominal and actual measurements are to be obtained from site before design or fabrication commences. </t>
  </si>
  <si>
    <t>Plate nailed timber roof truss construction</t>
  </si>
  <si>
    <t>Design, supply and install isolated roof trusses to receive metal roof sheeting (elsewhere measured) in accordance with the Standard Building Regulations, including cross battens at hips, valleys, etc. fixed to trusses with and including ring shank nails, temporary and permanent bracing, etc. overall length of truss is 9,00m long with a height of 1,20m - Block - N</t>
  </si>
  <si>
    <t>Allowance for the issue of TR1 and TR2 certificates after completion of entire roof installation, signed by a competent person</t>
  </si>
  <si>
    <t>DOORS, ETC</t>
  </si>
  <si>
    <t>Wrought Meranti or other approved doors</t>
  </si>
  <si>
    <t>40mm Framed, ledged and braced battened door size 813 x 2032mm high of 40 x 110mm wide top rail and stiles, 20 x 150mm middle ledge, 20 x 225mm bottom ledge and 20 x 110mm braces</t>
  </si>
  <si>
    <t xml:space="preserve">CEILINGS, PARTITIONS AND ACCESS FLOORING (PROVISIONAL) (CPAP WORK GROUP NO. 129 UNLESS OTHERWISE STATED) </t>
  </si>
  <si>
    <t>CEILINGS ETC</t>
  </si>
  <si>
    <t>NAILED UP CEILINGS</t>
  </si>
  <si>
    <t>9.5mm 'Rhinoboard' or other approved ceilings including 38 x 50mm sawn softwood brandering at 400mm centres in one direction to trusses</t>
  </si>
  <si>
    <t>Ceilings including 38 x 38mm sawn softwood brandering at 500mm centres in one direction to trusses</t>
  </si>
  <si>
    <t>19mm Cover strips over joints</t>
  </si>
  <si>
    <t>Extra over ceiling for 600 x 600mm trap door</t>
  </si>
  <si>
    <t>Gypsum Plasterboard Cornice</t>
  </si>
  <si>
    <t>75mm Coved cornice</t>
  </si>
  <si>
    <t>IRONMONGERY(CPAP WORK GROUP NO. 132 UNLESS OTHERWISE STATED)</t>
  </si>
  <si>
    <t>HINGES, BOLTS, ETC</t>
  </si>
  <si>
    <t>"Union" or equal approved</t>
  </si>
  <si>
    <t>Stainless steel two ball bearing butt hinge, size 100 x 75 x 3mm</t>
  </si>
  <si>
    <t>Pairs</t>
  </si>
  <si>
    <t>LOCKS</t>
  </si>
  <si>
    <t xml:space="preserve">"2261-76SS" Four lever lockset </t>
  </si>
  <si>
    <t>HANDLES</t>
  </si>
  <si>
    <t>152 x 41 x 7mm "CZ682-24-52" chromium plated Gower handle</t>
  </si>
  <si>
    <t>PINNING BOARDS, WRITING BOARDS, PROJECTION SCREENS, ETC</t>
  </si>
  <si>
    <t>"Vitrex" or equal approved</t>
  </si>
  <si>
    <t>2400 x 1200mm High fixed projection magnetic, non-graphic white boards, consisting of two 1220 x 1210mm swing leaf chalkboards fixed to centre board by means of heavy duty hinges, aluminium surround and aluminium pen tray.   Note:  The rate is to include for the following items to be supplied to the school for each white board:  1. 4No. white board markers (Red, Green, Black and Blue). 2. 1No. cleaning cloth 3. 1No. magnetic eraser 4. 1No. 250ml cleaning fluid 5. 4No. moulded magnets</t>
  </si>
  <si>
    <t>2 400 x 1 200mm high pinning board comprising of belgotex carpet with aluminium surround</t>
  </si>
  <si>
    <t>"Solid" or equal approved</t>
  </si>
  <si>
    <t>38mm Diameter rubber door stop, plugged and screwed to wall with 50mm long brass screw</t>
  </si>
  <si>
    <t>METALWORK (PROVISIONAL)</t>
  </si>
  <si>
    <t>(CPAP WORK GROUP NO. 136 UNLESS OTHERWISE STATED)</t>
  </si>
  <si>
    <t>Descriptions</t>
  </si>
  <si>
    <t>Descriptions of bolts shall be deemed to include nuts and washers</t>
  </si>
  <si>
    <t>Descriptions of expansion anchors and bolts and chemical anchors and bolts shall be deemed to include nuts, washers and mortices in brickwork or concrete</t>
  </si>
  <si>
    <t>Metalwork described as"holed for bolt(s)" shall be deemed to exclude the bolts unless otherwise described</t>
  </si>
  <si>
    <t>POWDER COATED ALUMINIUM WINDOWS, DOORS, SHOPFRONTS, SCREENS, ETC.</t>
  </si>
  <si>
    <t>Shop Drawings</t>
  </si>
  <si>
    <t>The size of windows sections must be verified physically on site</t>
  </si>
  <si>
    <t>Materials</t>
  </si>
  <si>
    <t>The successful Tenderer shall provide full shop drawings for approval</t>
  </si>
  <si>
    <t>Tenderers to note that all installation shall be such that the installed products are securely anchored using stainless steel or aluminium screws and sealed with an approved silicone sealant on the outside in accordance with SANS 10137:2011 and SANS 10400 Parts B,N,XA. Quality assurance shall be in accordance with the AAAMSA performance criteria A2, Allow for compensation channels to the top of all frames</t>
  </si>
  <si>
    <t xml:space="preserve">Tenderers to include the following in their price for all openable Aluminium Windows: Stainless steel clean hinges to accommodate for window height and Black epoxy coated handles. </t>
  </si>
  <si>
    <t>Guarantee</t>
  </si>
  <si>
    <t>The tenderer will be required to guarantee all shopfronts against any defects including failure of operating mechanism occurring within one year from the date of the end of the three month maintenance period.</t>
  </si>
  <si>
    <t>Frames</t>
  </si>
  <si>
    <t>All aluminium frames to be epoxy powder coated in accordance with SANS 1578:2006 and SANS 1796:2010 specifications. Powder coating certificates to be provided.</t>
  </si>
  <si>
    <t>Epoxy Joints</t>
  </si>
  <si>
    <t>Where glass is to be butt jointed, the Contractor is to allow in his price for epoxy jointing to the Principal Agent's approval, together with any necessary glass fins.</t>
  </si>
  <si>
    <t>Size</t>
  </si>
  <si>
    <t>Sizes are approximate only and site measurements must be taken before fabrication.</t>
  </si>
  <si>
    <t>Protection</t>
  </si>
  <si>
    <t xml:space="preserve">The tenderer is required to design, supply and install the shopfronts, windows, doors etc. in accordance with SANS 613:2011 for wind loads of up to 1500Pa for the site and their tendered price will be deemed to have included for all costs (increased thickness of glazing, structural members, etc.) in connection as no claims or extras in this regard will be entertained at any later date. </t>
  </si>
  <si>
    <t>All frames to be supplied with protective taping and to be plastic wrapped throughout construction.</t>
  </si>
  <si>
    <t>Glass Sizes</t>
  </si>
  <si>
    <t>Tenderers will be held to have taken into consideration maximum standard pane sizes for the relevant glass thicknesses and shall allow for thicker glass where necessary together with any necessary mullions, glass fins, etc., to suit same as no further claims in this respect will be entertained.</t>
  </si>
  <si>
    <t>Glazing sizes to comply with SAGGA standards</t>
  </si>
  <si>
    <t>Sealing</t>
  </si>
  <si>
    <t>Between the aluminium and building structure: Tenderers shall allow for a maximum 10mm fillet of silicone sealant  (to match frame colour) to the external perimeter of all window units. Allow for additional aluminium angles at head and cill levels as well as sides of all windows for waterproofing purposes</t>
  </si>
  <si>
    <t>Cleaning</t>
  </si>
  <si>
    <t>All work must be cleaned down on completion. Glazing as installed will not be accepted and tenderers must allow for polishing glass as and when instructed by the Principal Agent</t>
  </si>
  <si>
    <t>ALUMINIUM WINDOWS AS PER AAAMSA STANDARDS</t>
  </si>
  <si>
    <t>Single glazed 6.38mm clear float glass to top panel and laminated safety glass to bottom panel, including approved silicone sealing to all junctions of brickwork, internally and externally, coupling mullions, adapters, handles and restrictor stays including plastic protection of all exposed surfaces for the duration of project, colour to match existing</t>
  </si>
  <si>
    <t>Window size 1415 x 1400mm high comprising 1 No. top hung opening section with 6.38mm laminated safety glass.</t>
  </si>
  <si>
    <t xml:space="preserve">GLAZING (PROVISIONAL) (CPAP WORK GROUP NO. 150 UNLESS OTHERWISE STATED) </t>
  </si>
  <si>
    <t>GLAZING TO STEEL WITH PUTTY</t>
  </si>
  <si>
    <t>6mm Thick toughened safety glass</t>
  </si>
  <si>
    <t xml:space="preserve">PAINTWORK (PROVISIONAL) (CPAP WORK GROUP NO. 152 UNLESS OTHERWISE STATED) </t>
  </si>
  <si>
    <t>PAINTWORK TO NEW WORK</t>
  </si>
  <si>
    <t>ON PLASTERBOARD SURFACES</t>
  </si>
  <si>
    <t>Prepare and brush surface to remove all loose contaminants and apply one coat alkali resistant primer, one undercoat and two coats PVA emulsion paint for interior use</t>
  </si>
  <si>
    <t>On ceilings and cornices</t>
  </si>
  <si>
    <t>ON WOOD</t>
  </si>
  <si>
    <t>Prepare, brush surface to remove all loose contaminants, stain and apply one coat "Plascon Woodcare Pretreatment (WWP 1)" or equal approved , and three coats "Woodcare Wood Preservative (FPR1)" or equal approved preservative strictly in accordance with the Manufacturer's instructions</t>
  </si>
  <si>
    <t>On doors</t>
  </si>
  <si>
    <t>PROVISIONAL SUMS</t>
  </si>
  <si>
    <t>Provide a sum of R 120,000.00 (One Hundred and Twenty Thousand Rand) for the supply and installation of 1No. Smart Interactive board in a position to be determined on site.</t>
  </si>
  <si>
    <t>Profit and Attendance</t>
  </si>
  <si>
    <t>Provide the sum of R 10,000.00 (Ten Thousand Rand) for training related to the use of the Smart Board</t>
  </si>
  <si>
    <t>Alterations and Demolitions (Provisional)</t>
  </si>
  <si>
    <t>SECTION NO. 3</t>
  </si>
  <si>
    <t>APRONS AND V- DRAINS (ALL TRADES) (PROVISIONAL)</t>
  </si>
  <si>
    <t xml:space="preserve">EARTHWORKS (PROVISIONAL)(CPAP WORK GROUP NO. 104 UNLESS OTHERWISE STATED) </t>
  </si>
  <si>
    <t>SITE CLEARANCE ETC</t>
  </si>
  <si>
    <t>Site clearance</t>
  </si>
  <si>
    <t>Digging up and removing rubbish, debris, vegetation, hedges, shrubs and trees not exceeding 200mm girth, bush, etc</t>
  </si>
  <si>
    <t>EXCAVATION OTHER THAN BULK</t>
  </si>
  <si>
    <t>Excavation in earth not exceeding 2m deep</t>
  </si>
  <si>
    <t>Reduced levels under floors</t>
  </si>
  <si>
    <t>m3</t>
  </si>
  <si>
    <t>CARTING AWAY</t>
  </si>
  <si>
    <t>Extra over all excavations for loading, carting and dumping surplus excavated material</t>
  </si>
  <si>
    <t>Off site to be located by the contractor</t>
  </si>
  <si>
    <t>COMPACTION</t>
  </si>
  <si>
    <t>Compaction of surfaces</t>
  </si>
  <si>
    <t>Compaction of ground surfaces under floors etc including scarifying for a depth of 150mm, breaking down oversize material, adding suitable material where necessary and compacting to 95% Mod. AASHTO density</t>
  </si>
  <si>
    <t>Prescribed density tests on filling</t>
  </si>
  <si>
    <t xml:space="preserve">"Modified AASHTO Density" test </t>
  </si>
  <si>
    <t xml:space="preserve">"Field Density" test including "Optimum Moisture Content" (four readings per test) </t>
  </si>
  <si>
    <t>SOIL POISONING</t>
  </si>
  <si>
    <t>Soil insecticide in accordance to SANS 5859</t>
  </si>
  <si>
    <t>Under floors, etc. including forming and poisoning shallow furrows against foundation walls, etc., filling in furrows and ramming</t>
  </si>
  <si>
    <t xml:space="preserve">CONCRETE, FORMWORK AND REINFORCEMENT (PROVISIONAL) (CPAP WORK GROUP NO. 110 UNLESS OTHERWISE STATED) </t>
  </si>
  <si>
    <t>REINFORCED CONCRETE CAST ON/IN FORMWORK</t>
  </si>
  <si>
    <t>20MPa/19mm Concrete</t>
  </si>
  <si>
    <t>Surface beds, slabs, etc to falls and currents</t>
  </si>
  <si>
    <t>CONCRETE SUNDRIES</t>
  </si>
  <si>
    <t>Finishing top surfaces of concrete with a wood float finish</t>
  </si>
  <si>
    <t>Concrete channel to falls</t>
  </si>
  <si>
    <t>Test blocks</t>
  </si>
  <si>
    <t>Prepare a set of six concrete cubes each cube size 150 x 150 x 150mm for strength cubes and deliver to an approved laboratory for testing and pay all charges in connection therewith</t>
  </si>
  <si>
    <t>Sets</t>
  </si>
  <si>
    <t>ROUGH FORMWORK (DEGREE OF ACCURACY II) (PROVISIONAL) (CPAP WORK GROUP NO. 111)</t>
  </si>
  <si>
    <t>Rough formwork to sides</t>
  </si>
  <si>
    <t>V drains, paving and ramps not exceeding 300mm high</t>
  </si>
  <si>
    <t>MOVEMENT JOINTS, ETC.</t>
  </si>
  <si>
    <t>Expansion joints with 10mm softboard between vertical concrete and brick surfaces</t>
  </si>
  <si>
    <t>10mm Joints not exceeding 300mm high</t>
  </si>
  <si>
    <t xml:space="preserve">REINFORCEMENT (PROVISIONAL) (CPAP WORK GROUP NO. 114) </t>
  </si>
  <si>
    <t>Fabric reinforcement</t>
  </si>
  <si>
    <t>Type 193 fabric reinforcement in concrete surface beds, slabs, etc</t>
  </si>
  <si>
    <t xml:space="preserve">WATERPROOFING (PROVISIONAL) (CPAP WORK GROUP NO. 120 UNLESS OTHERWISE STATED) </t>
  </si>
  <si>
    <t>JOINT SEALANTS, ETC</t>
  </si>
  <si>
    <t>"ABE Flexothane" or equal approved two-part grey polysulphide sealing compound including backing cord, bond breaker, primer, etc</t>
  </si>
  <si>
    <t>In 10mm joints not exceeding 300mm high</t>
  </si>
  <si>
    <t xml:space="preserve">STORMWATER DRAINAGE (PROVISIONAL) (CPAP WORK GROUP NO. 146 UNLESS OTHERWISE STATED) </t>
  </si>
  <si>
    <t>Precast concrete dished gullies</t>
  </si>
  <si>
    <t>Dished gulley complete with trap, plain inlet and 160mm outlet and grating exceeding 500mm and not exceeding 750mm deep</t>
  </si>
  <si>
    <t>uPVC " Class 34 pipes</t>
  </si>
  <si>
    <t>160mm Pipes laid in ground including excavation not exceeding 1m deep</t>
  </si>
  <si>
    <t>Sumps, manholes, catchpits, etc</t>
  </si>
  <si>
    <t>Excavate for and build manhole with one brick wall, sides fitted with 450 x 600mm  x 99.5kg cast iron heavy duty dished grating and frame. Size internally 800 x 800  and exceeding 750mm and not exceeding 1000mm deep</t>
  </si>
  <si>
    <t>Testing</t>
  </si>
  <si>
    <t>Allow for testing the whole of the Stormwater Drainage to the satisfaction of the Principal Agent and Local Authorities. All defective work is to be taken out and replaced at the Contractor's expense and the whole re-tested until found satisfactory</t>
  </si>
  <si>
    <t>BILL NO. 3</t>
  </si>
  <si>
    <t>RETAINING STRUCTURES (PROVISIONAL) (CPAP WORK GROUP NO. 112 UNLESS OTHERWISE STATED)</t>
  </si>
  <si>
    <t>PRECAST CONCRETE</t>
  </si>
  <si>
    <t xml:space="preserve">"Terraforce" precast concrete interlocking planter blocks </t>
  </si>
  <si>
    <t>Aprons and V - Drains (Provisional)</t>
  </si>
  <si>
    <t>Stormwater Drainage (Provisional)</t>
  </si>
  <si>
    <t>Retaining Structures (Provisional)</t>
  </si>
  <si>
    <t>SECTION NO. 4</t>
  </si>
  <si>
    <t xml:space="preserve">ELECTRICAL INSTALLATION (PROVISIONAL)(CPAP WORK GROUP NO. 160 UNLESS OTHERWISE STATED) </t>
  </si>
  <si>
    <t>REPAIRS AND RENOVATIONS TO EXISTING BUILDINGS</t>
  </si>
  <si>
    <t>Repair / Replace the electrical installation in Classrooms, Admin Blocks, Toilets, etc. that is to be refurbished or is non-compliant in terms of SANS 10142-1. Note that all asbestos roofs on building is to be removed and replaced. Necessary safety gear to be used when working in this environment.</t>
  </si>
  <si>
    <t>The Contractor is to Remove and replace existing Lighting fixtures, DB's and other outlets that are affected or non-compliant in terms of SANS codes. Rates to include removing and re-fixing existing fixtures to new positions where applicable. All installations to be made safe in terms of SANS 10142-1.</t>
  </si>
  <si>
    <t>Bidders are to include Preliminaries and General cost within the rates when pricing the Electrical Bill of Quantities.</t>
  </si>
  <si>
    <t>CONDUIT AND CONDUIT BOXES</t>
  </si>
  <si>
    <t>Remove &amp; replace PVC conduit in walls, floors or ceiling spaces as specified for lighting, small power and other auxiliary outlets, including couplings, bushes, bending, drawboxes and fixing, etc in accordance with non-metallic conduit and accessories as per SANS 950</t>
  </si>
  <si>
    <t>P8000 Galvnised Trucnking C/W enclosure</t>
  </si>
  <si>
    <t>Supply</t>
  </si>
  <si>
    <t>Install</t>
  </si>
  <si>
    <t>20mm conduit Fixed in roof space</t>
  </si>
  <si>
    <t>20mm PVC round boxes complete with lids &amp; mounting screws</t>
  </si>
  <si>
    <t>20mm Bozal conduit</t>
  </si>
  <si>
    <t>100 x 100 x 50mm Deep surface mounted for SSO and isolators</t>
  </si>
  <si>
    <t xml:space="preserve">CIRCUIT WIRING </t>
  </si>
  <si>
    <t xml:space="preserve">Supply and install copper PVC insulated conductors in conduit or trunking system in walls, floors or in roof space for lights, plugs and power points, including connection to switches and equipment. </t>
  </si>
  <si>
    <t>2.5mm2 (Live, Neutral and Earth)</t>
  </si>
  <si>
    <t>4.0mm2 (Live, Neutral and Earth)</t>
  </si>
  <si>
    <t>1.5mm2 (Live, Neutral and Earth)</t>
  </si>
  <si>
    <t>LIGHTING EQUIPMENT</t>
  </si>
  <si>
    <t xml:space="preserve">Remove existing light fitting &amp; replace with existing or with new lighting fixtures. Located in ceilings and / or walls. </t>
  </si>
  <si>
    <t>Re-install existing Fittings</t>
  </si>
  <si>
    <t>Remove and re-install existing light fitting due to replacement of ceilings or due to loose fixing in ceiling or wall.</t>
  </si>
  <si>
    <t>Type A</t>
  </si>
  <si>
    <t>1500mm (5ft) Surface mounted,  open channel fluorescent luminaire. Metal Body. 2 x T5 fluorescent lamps complete with electronic control gear and telescopic ends. Minimum 8750 Lumens. 2 x 35W Cool White. Colour white or as per architect</t>
  </si>
  <si>
    <t>Type B</t>
  </si>
  <si>
    <t>Wall mounted  die-cast aluminium body with glass diffuser. IP 65, Corrosion and vandal resistant luminaire, complete with 2 x CFL lamp, electronic control gear and all necessary accessories. All external bolts to be stainless steel. Minimum 2400 lm.2 x 11W Cool White. Colour black or as per architect</t>
  </si>
  <si>
    <t>Type C</t>
  </si>
  <si>
    <t>Ceiling/Wall mounted  high pressure die-cast aluminium base with opal high-impact acrylic diffuser. Minimum IP 65, Corrosion and vandal resistant luminaire complete with 2x CFL lamps, electronic control gear and all necessary accessories. All external bolts to be stainless steel. Minimum 2400lm.2 x 11W Cool White. Colour black or as per architect</t>
  </si>
  <si>
    <t>Re-lamp existing lights with lamps as noted below:</t>
  </si>
  <si>
    <t>230V, 18W ES/BC Compact Fluorescent lamps. Colour Cool White</t>
  </si>
  <si>
    <t>230V, 1500mm T5 florescent tubes. Colour cool white</t>
  </si>
  <si>
    <t>MISCELLANEOUS</t>
  </si>
  <si>
    <t>Administration Block Alarm System including connection cables</t>
  </si>
  <si>
    <t>Telephone Distribution Board</t>
  </si>
  <si>
    <t>School Siren and Push Button with Latch in Timer</t>
  </si>
  <si>
    <t>50mm PVC sleeves</t>
  </si>
  <si>
    <t>DISTRIBUTION BOARDS</t>
  </si>
  <si>
    <t>Remove and Replace distribution boards, complete with doors where applicable, frames, subframes, chassis, fixtures, fittings, spare space, busbar etc. as per specification and drawings. All shop drawings to be approved prior to manufacture. Refer to Schematic for full details and circuit breaker count</t>
  </si>
  <si>
    <t>20 Way Surface - 3 Phase</t>
  </si>
  <si>
    <t>Upgrade DB to bring up to SANS standard and Supply &amp; Install circuit breakers as required. All circuit breakers to match DB kA rating with minimum  6kA Schneider/ CBI breakers. To include all wiring, labels, blanks and safety labels for DB.</t>
  </si>
  <si>
    <t>15Amp single phase Circuit breaker</t>
  </si>
  <si>
    <t>20Amp single phase Circuit breaker</t>
  </si>
  <si>
    <t>60Amp double pole Earth Leakage Unit</t>
  </si>
  <si>
    <t>Class II 10kA single pole SPD unit</t>
  </si>
  <si>
    <t>40 Amp three phase 4 pole Main Circuit breaker</t>
  </si>
  <si>
    <t>60 Amp double pole main double circuit breaker (40amp for 12way DB)</t>
  </si>
  <si>
    <t>Remove and replace, 16 Amp light switches in existing 100 x 100 x 50mm boxes with white coloured cover plates</t>
  </si>
  <si>
    <t>Single Lever, one way switch</t>
  </si>
  <si>
    <t>Two lever one way</t>
  </si>
  <si>
    <t>One Lever two way switch</t>
  </si>
  <si>
    <t>IP65 Single Lever Switch</t>
  </si>
  <si>
    <t xml:space="preserve">SWITCHED SOCKET OUTLETS </t>
  </si>
  <si>
    <t xml:space="preserve">Remove and Replace 16Amp switched socket outlets in existing 100 x 100 x 50mm boxes with white coloured cover plates </t>
  </si>
  <si>
    <t>16 Amp 3 pin double SSO (White)</t>
  </si>
  <si>
    <t>16 Amp 3 pin Single (White)</t>
  </si>
  <si>
    <t>ISOLATORS</t>
  </si>
  <si>
    <t>Remove and replace isolator in GRP extension box. To be supplied complete with 100 x 100 x 50mm box</t>
  </si>
  <si>
    <t>30 Amp 2 pole 230V</t>
  </si>
  <si>
    <t>30 Amp 2 pole 230V, weather proof</t>
  </si>
  <si>
    <t>PHOTO CELLS</t>
  </si>
  <si>
    <t>Replace 10 Amp day light switch per SANS 1777</t>
  </si>
  <si>
    <t>EARTHING, BONDING AND LIGHTNING PROTECTION</t>
  </si>
  <si>
    <t>Install Earthing &amp; Lightning Protection per SANS 10313, 62305 and 10142. To be undertaken by specialist earthing and lightning contractor. Refer to specification Part A. Item 14</t>
  </si>
  <si>
    <t>8mm2 Diameter Aluminium aerial conductor for roof top lightning protection of all non-metallic roof. To include all holding down clamps, down conductors and bonding to earth ring</t>
  </si>
  <si>
    <t>Bond the metal roofs / aerial conductor around the perimeter of the buildings at each corner of the building bonded to the earth electrode in the ground. To include lugs, brass screws, nuts and washers</t>
  </si>
  <si>
    <t>Provide test joint points at 500mm AFGL at each down conductor location. The test joint shall comprise of two lugs and a 10mm galvanized steel bolt and nut enclosed in a suitable GRP enclosure</t>
  </si>
  <si>
    <t>16mm2 stranded BCEW down conductor in surface mounted PVC conduit complete with saddles</t>
  </si>
  <si>
    <t>1200mm x 16mm diameter Copper earth electrodes driven in ground, including 'Cadweld' joining sleeves as required</t>
  </si>
  <si>
    <t>LOW VOLTAGE CABLES</t>
  </si>
  <si>
    <t>Supply and installation and termination of copper PVC/SWA/ECC cables laid in ducts, trenches, horizontal racks or vertical ducts.  Rates shall include the supply and fixing of supports with regard to installation of cables. Rates shall include the PVC cable ties  as required. All cables are Copper PVC/SWA/ECC cables per SANS 1507.</t>
  </si>
  <si>
    <t>6.0mm x 2 Core ECC</t>
  </si>
  <si>
    <t>Term</t>
  </si>
  <si>
    <t>16.0mm 3 Core ECC</t>
  </si>
  <si>
    <t>Trench Excavations including temporary support of sides, keeping excavation dry, bedding material, backfilling, compacting and testing as specified. All backfill material to be suitable as per SANS codes and engineers approval. Backfill material to be imported if necessary. Trench depth to be 500mm below finished ground level.</t>
  </si>
  <si>
    <t>Soft Rock (20%)</t>
  </si>
  <si>
    <t>Hard Rock (20%)</t>
  </si>
  <si>
    <t>TESTING, COMMISSIONING &amp; HANDOVER</t>
  </si>
  <si>
    <t>Test and commission complete installation as per SANS 10142-1</t>
  </si>
  <si>
    <t>Provide Certificate of Compliance (CoC) as per SANS 10142-1. One for each DB and one overall</t>
  </si>
  <si>
    <t>Provide Earthing certificate for entire site, to include earth resistance test of each down conductor earth electrode, measured by an Earthing specialist by means of an approved instrument</t>
  </si>
  <si>
    <t>Allow a sum of R 50,000.00 for municipal ESKOM meter</t>
  </si>
  <si>
    <t>PRELIMINARIES</t>
  </si>
  <si>
    <t>REPAIRS AND RENOVATIONS (PROVISIONAL)</t>
  </si>
  <si>
    <t>EXTERNAL WORKS (PROVISIONAL)</t>
  </si>
  <si>
    <t>ELECTRICAL INSTALLATION (PROVISIONAL)</t>
  </si>
  <si>
    <t>TOTAL FOR PRELIMINARIES</t>
  </si>
  <si>
    <t>TOTAL FOR ALTERATIONS AND DEMOLITIONS</t>
  </si>
  <si>
    <t>Provide temporary accommodation units (park homes) for Educational Facilities during construction in phases as herewith measured including levelling of area, positioning on site and connected electrical supply including issue of electrical compliance certificate. Park homes to be standard size class room size and needs to be minimum 7 x 7m or nearest standard size</t>
  </si>
  <si>
    <t>Rental of temporary accommodation approximate size 7 x 7m wide, including standard windows, burglar bars, curtains and tracks, two tier steps for access, light fittings, electrical certificate of compliance, transportation and establishment on site and de-establishment on completion for a period of six (6) calendar months (costs associated with establishment and de-establishment on completion measured elsewhere)</t>
  </si>
  <si>
    <t>Transportation to site and establishment of temporary accommodation/s</t>
  </si>
  <si>
    <t>De-establishment and transportation off site of temporary accommodation/s on completion</t>
  </si>
  <si>
    <t>TOTAL FOR NEW WORK TO EXISTING BUILDINGS</t>
  </si>
  <si>
    <t>New Work to Existing Buildings (Provisional)</t>
  </si>
  <si>
    <t>TOTAL FOR REPAIRS AND RENOVATIONS</t>
  </si>
  <si>
    <t>TOTAL FOR V-DRAINS</t>
  </si>
  <si>
    <t>TOTAL FOR EXTERNAL WORKS</t>
  </si>
  <si>
    <t>TOTAL FOR ELECTRICAL INSTALLATION</t>
  </si>
  <si>
    <t>SUBTOTAL (1)</t>
  </si>
  <si>
    <t>ADD: VAT @ 15%</t>
  </si>
  <si>
    <t>TOTAL CARRIED TO FORM OF OFFER (T2.21)</t>
  </si>
  <si>
    <t>Retaining walls with stepped face and curves as required to suit slopes formed of type ' TERRAFORCE L13 ' blocks laid with horizontal bed joints to 20 degree slope including  G10 backfilling to a minimum width of 300mm behind the wall compacted in layers of 150mm to 93% Mod AASHTO density, 110mm perforated pvc pipe with 20mm stone surround wrapped in bidim u24, filling the blocks with 20mpa/19mm concrete infill as the work proceeds including 850 x 400mm minimum deep concrete footing 25mpa strength &amp; 1m wide 20mpa concrete v-drain on top of the wall, excavations, backfilling, risk of collapse, cart away surplus materials, etc.</t>
  </si>
  <si>
    <t>Panes exceeding 0,1m2 and not exceeding 0,5m2
Note: The Contractor is to include for the provision of a glazing certificate within the rate.</t>
  </si>
  <si>
    <t>PROVINCIAL ADMINISTRATION OF KWAZULU-NATAL</t>
  </si>
  <si>
    <t xml:space="preserve"> </t>
  </si>
  <si>
    <t>Please do a print preview before printing</t>
  </si>
  <si>
    <t>BILLS OF QUANTITIES</t>
  </si>
  <si>
    <t>with GCC for Construction Works - Second Edition 2010</t>
  </si>
  <si>
    <t>CONTRACTUAL SECTION</t>
  </si>
  <si>
    <t>ONE VOLUME APPROACH</t>
  </si>
  <si>
    <t>SECTION 2</t>
  </si>
  <si>
    <t>Employer:</t>
  </si>
  <si>
    <t>Region:</t>
  </si>
  <si>
    <t>Head: Public Works</t>
  </si>
  <si>
    <t>Tel Number:</t>
  </si>
  <si>
    <t>Fax Number:</t>
  </si>
  <si>
    <t>Project Code:</t>
  </si>
  <si>
    <t>Document Date:</t>
  </si>
  <si>
    <t>Contract Period:</t>
  </si>
  <si>
    <t>Contracting Party: _______________________________________________________________________________________</t>
  </si>
  <si>
    <t>CIDB Registration number:</t>
  </si>
  <si>
    <t xml:space="preserve"> _______________________________</t>
  </si>
  <si>
    <t xml:space="preserve">Central Suppliers Database Registration Number: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</si>
</sst>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
    <numFmt numFmtId="165" formatCode="#0.0"/>
    <numFmt numFmtId="166" formatCode="#0.00"/>
    <numFmt numFmtId="167" formatCode="_-[$R-1C09]* #,##0.00_-;\-[$R-1C09]* #,##0.00_-;_-[$R-1C09]* &quot;-&quot;??_-;_-@_-"/>
    <numFmt numFmtId="168" formatCode="[$-F800]dddd\,\ mmmm\ dd\,\ yyyy"/>
    <numFmt numFmtId="169" formatCode="[$-409]d\-mmm\-yyyy;@"/>
  </numFmts>
  <fonts count="24" x14ac:knownFonts="1">
    <font>
      <sz val="11"/>
      <name val="Calibri"/>
    </font>
    <font>
      <sz val="11"/>
      <name val="Calibri"/>
    </font>
    <font>
      <b/>
      <sz val="11"/>
      <name val="Calibri"/>
      <family val="2"/>
    </font>
    <font>
      <b/>
      <u/>
      <sz val="11"/>
      <name val="Calibri"/>
      <family val="2"/>
    </font>
    <font>
      <sz val="11"/>
      <color theme="0"/>
      <name val="Calibri"/>
      <family val="2"/>
    </font>
    <font>
      <b/>
      <sz val="10"/>
      <color rgb="FF000000"/>
      <name val="Arial"/>
      <family val="2"/>
    </font>
    <font>
      <sz val="10"/>
      <name val="Arial"/>
      <family val="2"/>
    </font>
    <font>
      <b/>
      <sz val="18"/>
      <name val="Arial"/>
      <family val="2"/>
    </font>
    <font>
      <b/>
      <sz val="16"/>
      <name val="Arial"/>
      <family val="2"/>
    </font>
    <font>
      <sz val="36"/>
      <color indexed="10"/>
      <name val="Arial"/>
      <family val="2"/>
    </font>
    <font>
      <b/>
      <sz val="8"/>
      <color indexed="12"/>
      <name val="Arial"/>
      <family val="2"/>
    </font>
    <font>
      <b/>
      <sz val="22"/>
      <name val="Arial"/>
      <family val="2"/>
    </font>
    <font>
      <sz val="14"/>
      <name val="Arial"/>
      <family val="2"/>
    </font>
    <font>
      <b/>
      <i/>
      <u/>
      <sz val="22"/>
      <name val="Arial"/>
      <family val="2"/>
    </font>
    <font>
      <sz val="16"/>
      <name val="Arial"/>
      <family val="2"/>
    </font>
    <font>
      <b/>
      <sz val="16"/>
      <color indexed="8"/>
      <name val="Arial"/>
      <family val="2"/>
    </font>
    <font>
      <sz val="12"/>
      <name val="Arial"/>
      <family val="2"/>
    </font>
    <font>
      <b/>
      <u/>
      <sz val="12"/>
      <name val="Arial"/>
      <family val="2"/>
    </font>
    <font>
      <b/>
      <sz val="12"/>
      <name val="Arial"/>
      <family val="2"/>
    </font>
    <font>
      <sz val="12"/>
      <color theme="1"/>
      <name val="Arial"/>
      <family val="2"/>
    </font>
    <font>
      <sz val="10"/>
      <color theme="1"/>
      <name val="Arial"/>
      <family val="2"/>
    </font>
    <font>
      <sz val="12"/>
      <color rgb="FFFF0000"/>
      <name val="Arial"/>
      <family val="2"/>
    </font>
    <font>
      <b/>
      <sz val="8"/>
      <name val="Arial"/>
      <family val="2"/>
    </font>
    <font>
      <sz val="72"/>
      <name val="Arial"/>
      <family val="2"/>
    </font>
  </fonts>
  <fills count="6">
    <fill>
      <patternFill patternType="none"/>
    </fill>
    <fill>
      <patternFill patternType="gray125"/>
    </fill>
    <fill>
      <patternFill patternType="solid">
        <fgColor theme="0" tint="-0.249977111117893"/>
        <bgColor indexed="64"/>
      </patternFill>
    </fill>
    <fill>
      <patternFill patternType="solid">
        <fgColor rgb="FFFFC000"/>
        <bgColor indexed="64"/>
      </patternFill>
    </fill>
    <fill>
      <patternFill patternType="solid">
        <fgColor theme="3" tint="0.79998168889431442"/>
        <bgColor indexed="64"/>
      </patternFill>
    </fill>
    <fill>
      <patternFill patternType="solid">
        <fgColor theme="0" tint="-4.9989318521683403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thick">
        <color indexed="64"/>
      </bottom>
      <diagonal/>
    </border>
    <border>
      <left/>
      <right/>
      <top/>
      <bottom style="thick">
        <color theme="1" tint="4.9989318521683403E-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0" fontId="6" fillId="0" borderId="0"/>
  </cellStyleXfs>
  <cellXfs count="79">
    <xf numFmtId="0" fontId="0" fillId="0" borderId="0" xfId="0"/>
    <xf numFmtId="0" fontId="2" fillId="0" borderId="1" xfId="0" applyFont="1" applyBorder="1" applyAlignment="1">
      <alignment horizontal="center"/>
    </xf>
    <xf numFmtId="0" fontId="2" fillId="0" borderId="1" xfId="0" applyFont="1" applyBorder="1" applyAlignment="1">
      <alignment wrapText="1"/>
    </xf>
    <xf numFmtId="0" fontId="2" fillId="0" borderId="1" xfId="0" applyFont="1" applyBorder="1"/>
    <xf numFmtId="0" fontId="0" fillId="0" borderId="2" xfId="0" applyBorder="1" applyAlignment="1">
      <alignment horizontal="center"/>
    </xf>
    <xf numFmtId="0" fontId="3" fillId="0" borderId="2" xfId="0" applyFont="1" applyBorder="1" applyAlignment="1">
      <alignment wrapText="1"/>
    </xf>
    <xf numFmtId="0" fontId="4" fillId="0" borderId="2" xfId="0" applyFont="1" applyBorder="1" applyAlignment="1">
      <alignment horizontal="center"/>
    </xf>
    <xf numFmtId="165" fontId="0" fillId="0" borderId="2" xfId="0" applyNumberFormat="1" applyBorder="1" applyAlignment="1">
      <alignment horizontal="center"/>
    </xf>
    <xf numFmtId="0" fontId="0" fillId="0" borderId="2" xfId="0" applyBorder="1"/>
    <xf numFmtId="0" fontId="0" fillId="0" borderId="2" xfId="0" applyBorder="1" applyAlignment="1">
      <alignment horizontal="left" wrapText="1"/>
    </xf>
    <xf numFmtId="0" fontId="2" fillId="0" borderId="2" xfId="0" applyFont="1" applyBorder="1" applyAlignment="1">
      <alignment wrapText="1"/>
    </xf>
    <xf numFmtId="0" fontId="0" fillId="0" borderId="2" xfId="0" applyBorder="1" applyAlignment="1">
      <alignment wrapText="1"/>
    </xf>
    <xf numFmtId="1" fontId="0" fillId="0" borderId="2" xfId="0" applyNumberFormat="1" applyBorder="1" applyAlignment="1">
      <alignment horizontal="center"/>
    </xf>
    <xf numFmtId="167" fontId="0" fillId="0" borderId="2" xfId="0" applyNumberFormat="1" applyBorder="1"/>
    <xf numFmtId="166" fontId="0" fillId="0" borderId="2" xfId="0" applyNumberFormat="1" applyBorder="1" applyAlignment="1">
      <alignment horizontal="center"/>
    </xf>
    <xf numFmtId="0" fontId="2" fillId="2" borderId="1" xfId="0" applyFont="1" applyFill="1" applyBorder="1" applyAlignment="1">
      <alignment horizontal="left"/>
    </xf>
    <xf numFmtId="0" fontId="2" fillId="2" borderId="1" xfId="0" applyFont="1" applyFill="1" applyBorder="1" applyAlignment="1">
      <alignment wrapText="1"/>
    </xf>
    <xf numFmtId="0" fontId="2" fillId="2" borderId="1" xfId="0" applyFont="1" applyFill="1" applyBorder="1" applyAlignment="1">
      <alignment horizontal="center"/>
    </xf>
    <xf numFmtId="165" fontId="2" fillId="2" borderId="1" xfId="0" applyNumberFormat="1" applyFont="1" applyFill="1" applyBorder="1" applyAlignment="1">
      <alignment horizontal="center"/>
    </xf>
    <xf numFmtId="0" fontId="2" fillId="2" borderId="1" xfId="0" applyFont="1" applyFill="1" applyBorder="1"/>
    <xf numFmtId="167" fontId="2" fillId="2" borderId="1" xfId="0" applyNumberFormat="1" applyFont="1" applyFill="1" applyBorder="1"/>
    <xf numFmtId="164" fontId="0" fillId="0" borderId="2" xfId="0" applyNumberFormat="1" applyBorder="1" applyAlignment="1">
      <alignment horizontal="center"/>
    </xf>
    <xf numFmtId="164" fontId="0" fillId="0" borderId="2" xfId="0" applyNumberFormat="1" applyBorder="1"/>
    <xf numFmtId="166" fontId="0" fillId="0" borderId="2" xfId="0" applyNumberFormat="1" applyBorder="1"/>
    <xf numFmtId="0" fontId="0" fillId="0" borderId="0" xfId="0" applyAlignment="1">
      <alignment horizontal="left" wrapText="1"/>
    </xf>
    <xf numFmtId="0" fontId="0" fillId="0" borderId="0" xfId="0" applyAlignment="1">
      <alignment horizontal="center"/>
    </xf>
    <xf numFmtId="9" fontId="0" fillId="3" borderId="2" xfId="1" applyFont="1" applyFill="1" applyBorder="1" applyProtection="1">
      <protection locked="0"/>
    </xf>
    <xf numFmtId="167" fontId="0" fillId="3" borderId="2" xfId="0" applyNumberFormat="1" applyFill="1" applyBorder="1" applyProtection="1">
      <protection locked="0"/>
    </xf>
    <xf numFmtId="0" fontId="7" fillId="0" borderId="0" xfId="2" applyFont="1" applyAlignment="1">
      <alignment horizontal="center"/>
    </xf>
    <xf numFmtId="0" fontId="6" fillId="0" borderId="0" xfId="2"/>
    <xf numFmtId="0" fontId="8" fillId="0" borderId="0" xfId="2" applyFont="1" applyAlignment="1">
      <alignment horizontal="left"/>
    </xf>
    <xf numFmtId="0" fontId="9" fillId="0" borderId="0" xfId="2" applyFont="1" applyAlignment="1">
      <alignment vertical="center" textRotation="90"/>
    </xf>
    <xf numFmtId="0" fontId="10" fillId="0" borderId="0" xfId="2" applyFont="1" applyAlignment="1">
      <alignment horizontal="left" wrapText="1" indent="3"/>
    </xf>
    <xf numFmtId="0" fontId="11" fillId="0" borderId="0" xfId="2" applyFont="1" applyAlignment="1">
      <alignment horizontal="center"/>
    </xf>
    <xf numFmtId="0" fontId="12" fillId="4" borderId="0" xfId="2" applyFont="1" applyFill="1" applyAlignment="1">
      <alignment horizontal="center"/>
    </xf>
    <xf numFmtId="0" fontId="13" fillId="0" borderId="0" xfId="2" applyFont="1" applyAlignment="1">
      <alignment horizontal="center" vertical="top"/>
    </xf>
    <xf numFmtId="0" fontId="6" fillId="0" borderId="0" xfId="2" applyAlignment="1">
      <alignment vertical="top"/>
    </xf>
    <xf numFmtId="0" fontId="14" fillId="0" borderId="0" xfId="2" applyFont="1" applyAlignment="1">
      <alignment horizontal="center" vertical="top"/>
    </xf>
    <xf numFmtId="0" fontId="15" fillId="0" borderId="0" xfId="2" applyFont="1" applyAlignment="1">
      <alignment horizontal="center" vertical="center" wrapText="1"/>
    </xf>
    <xf numFmtId="0" fontId="15" fillId="0" borderId="3" xfId="2" applyFont="1" applyBorder="1" applyAlignment="1">
      <alignment horizontal="left" vertical="center" wrapText="1"/>
    </xf>
    <xf numFmtId="0" fontId="16" fillId="0" borderId="0" xfId="2" applyFont="1"/>
    <xf numFmtId="0" fontId="17" fillId="0" borderId="0" xfId="2" applyFont="1" applyAlignment="1">
      <alignment horizontal="left" vertical="top" wrapText="1"/>
    </xf>
    <xf numFmtId="0" fontId="16" fillId="0" borderId="0" xfId="2" applyFont="1" applyAlignment="1">
      <alignment horizontal="left" vertical="center" wrapText="1"/>
    </xf>
    <xf numFmtId="0" fontId="6" fillId="0" borderId="0" xfId="2" applyAlignment="1">
      <alignment vertical="center"/>
    </xf>
    <xf numFmtId="0" fontId="16" fillId="0" borderId="0" xfId="2" applyFont="1" applyAlignment="1">
      <alignment vertical="center" wrapText="1"/>
    </xf>
    <xf numFmtId="0" fontId="16" fillId="0" borderId="0" xfId="2" applyFont="1" applyAlignment="1">
      <alignment horizontal="left" vertical="center"/>
    </xf>
    <xf numFmtId="0" fontId="18" fillId="0" borderId="0" xfId="2" applyFont="1" applyAlignment="1">
      <alignment horizontal="left"/>
    </xf>
    <xf numFmtId="0" fontId="16" fillId="0" borderId="0" xfId="2" applyFont="1"/>
    <xf numFmtId="0" fontId="17" fillId="0" borderId="0" xfId="2" applyFont="1" applyAlignment="1">
      <alignment wrapText="1"/>
    </xf>
    <xf numFmtId="0" fontId="17" fillId="0" borderId="0" xfId="2" applyFont="1" applyAlignment="1">
      <alignment horizontal="left" wrapText="1"/>
    </xf>
    <xf numFmtId="0" fontId="16" fillId="0" borderId="0" xfId="2" applyFont="1" applyAlignment="1">
      <alignment wrapText="1"/>
    </xf>
    <xf numFmtId="0" fontId="16" fillId="0" borderId="0" xfId="2" applyFont="1" applyAlignment="1">
      <alignment horizontal="left" wrapText="1"/>
    </xf>
    <xf numFmtId="0" fontId="18" fillId="0" borderId="0" xfId="2" applyFont="1" applyAlignment="1">
      <alignment wrapText="1"/>
    </xf>
    <xf numFmtId="0" fontId="18" fillId="0" borderId="0" xfId="2" applyFont="1" applyAlignment="1">
      <alignment horizontal="left" wrapText="1"/>
    </xf>
    <xf numFmtId="0" fontId="16" fillId="0" borderId="0" xfId="2" applyFont="1" applyAlignment="1">
      <alignment horizontal="left" wrapText="1"/>
    </xf>
    <xf numFmtId="49" fontId="16" fillId="0" borderId="0" xfId="2" applyNumberFormat="1" applyFont="1" applyAlignment="1">
      <alignment horizontal="left" wrapText="1"/>
    </xf>
    <xf numFmtId="0" fontId="19" fillId="0" borderId="0" xfId="2" applyFont="1"/>
    <xf numFmtId="49" fontId="19" fillId="0" borderId="0" xfId="2" applyNumberFormat="1" applyFont="1" applyAlignment="1">
      <alignment horizontal="left" wrapText="1"/>
    </xf>
    <xf numFmtId="0" fontId="19" fillId="0" borderId="4" xfId="2" applyFont="1" applyBorder="1"/>
    <xf numFmtId="0" fontId="19" fillId="5" borderId="0" xfId="2" applyFont="1" applyFill="1" applyAlignment="1">
      <alignment wrapText="1"/>
    </xf>
    <xf numFmtId="0" fontId="20" fillId="5" borderId="0" xfId="2" applyFont="1" applyFill="1"/>
    <xf numFmtId="0" fontId="19" fillId="5" borderId="0" xfId="2" applyFont="1" applyFill="1" applyAlignment="1">
      <alignment horizontal="left" wrapText="1"/>
    </xf>
    <xf numFmtId="168" fontId="19" fillId="5" borderId="0" xfId="2" applyNumberFormat="1" applyFont="1" applyFill="1" applyAlignment="1">
      <alignment wrapText="1"/>
    </xf>
    <xf numFmtId="169" fontId="19" fillId="5" borderId="0" xfId="2" applyNumberFormat="1" applyFont="1" applyFill="1" applyAlignment="1">
      <alignment horizontal="left" wrapText="1"/>
    </xf>
    <xf numFmtId="0" fontId="19" fillId="5" borderId="0" xfId="2" applyFont="1" applyFill="1"/>
    <xf numFmtId="0" fontId="21" fillId="5" borderId="0" xfId="2" applyFont="1" applyFill="1"/>
    <xf numFmtId="0" fontId="22" fillId="0" borderId="0" xfId="2" applyFont="1" applyAlignment="1">
      <alignment horizontal="left"/>
    </xf>
    <xf numFmtId="0" fontId="16" fillId="0" borderId="5" xfId="2" applyFont="1" applyBorder="1" applyAlignment="1">
      <alignment horizontal="left" wrapText="1"/>
    </xf>
    <xf numFmtId="0" fontId="16" fillId="0" borderId="6" xfId="2" applyFont="1" applyBorder="1" applyAlignment="1">
      <alignment horizontal="left" wrapText="1"/>
    </xf>
    <xf numFmtId="0" fontId="16" fillId="0" borderId="7" xfId="2" applyFont="1" applyBorder="1" applyAlignment="1">
      <alignment horizontal="left" wrapText="1"/>
    </xf>
    <xf numFmtId="0" fontId="16" fillId="0" borderId="8" xfId="2" applyFont="1" applyBorder="1" applyAlignment="1">
      <alignment horizontal="left"/>
    </xf>
    <xf numFmtId="0" fontId="16" fillId="0" borderId="0" xfId="2" applyFont="1" applyAlignment="1">
      <alignment horizontal="left"/>
    </xf>
    <xf numFmtId="0" fontId="16" fillId="0" borderId="0" xfId="2" applyFont="1" applyAlignment="1">
      <alignment horizontal="left"/>
    </xf>
    <xf numFmtId="0" fontId="16" fillId="0" borderId="9" xfId="2" applyFont="1" applyBorder="1" applyAlignment="1">
      <alignment horizontal="left"/>
    </xf>
    <xf numFmtId="0" fontId="6" fillId="0" borderId="10" xfId="2" applyBorder="1" applyAlignment="1">
      <alignment horizontal="left"/>
    </xf>
    <xf numFmtId="0" fontId="6" fillId="0" borderId="11" xfId="2" applyBorder="1"/>
    <xf numFmtId="0" fontId="6" fillId="0" borderId="12" xfId="2" applyBorder="1"/>
    <xf numFmtId="0" fontId="6" fillId="0" borderId="0" xfId="2" applyAlignment="1">
      <alignment horizontal="left"/>
    </xf>
    <xf numFmtId="0" fontId="23" fillId="0" borderId="0" xfId="2" applyFont="1" applyAlignment="1">
      <alignment textRotation="45"/>
    </xf>
  </cellXfs>
  <cellStyles count="3">
    <cellStyle name="Normal" xfId="0" builtinId="0"/>
    <cellStyle name="Normal 2" xfId="2" xr:uid="{C806946F-450C-4755-A6D0-B2B3E30651B9}"/>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tyles" Target="styles.xml"/><Relationship Id="rId5" Type="http://schemas.openxmlformats.org/officeDocument/2006/relationships/externalLink" Target="externalLinks/externalLink3.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customXml" Target="../customXml/item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144780</xdr:colOff>
          <xdr:row>0</xdr:row>
          <xdr:rowOff>0</xdr:rowOff>
        </xdr:from>
        <xdr:to>
          <xdr:col>7</xdr:col>
          <xdr:colOff>274320</xdr:colOff>
          <xdr:row>1</xdr:row>
          <xdr:rowOff>68580</xdr:rowOff>
        </xdr:to>
        <xdr:sp macro="" textlink="">
          <xdr:nvSpPr>
            <xdr:cNvPr id="1025" name="Button 1" hidden="1">
              <a:extLst>
                <a:ext uri="{63B3BB69-23CF-44E3-9099-C40C66FF867C}">
                  <a14:compatExt spid="_x0000_s1025"/>
                </a:ext>
                <a:ext uri="{FF2B5EF4-FFF2-40B4-BE49-F238E27FC236}">
                  <a16:creationId xmlns:a16="http://schemas.microsoft.com/office/drawing/2014/main" id="{0621757D-3DC0-48AC-B5BA-4494A356A2D4}"/>
                </a:ext>
              </a:extLst>
            </xdr:cNvPr>
            <xdr:cNvSpPr/>
          </xdr:nvSpPr>
          <xdr:spPr bwMode="auto">
            <a:xfrm>
              <a:off x="0" y="0"/>
              <a:ext cx="0" cy="0"/>
            </a:xfrm>
            <a:prstGeom prst="rect">
              <a:avLst/>
            </a:prstGeom>
            <a:noFill/>
            <a:ln w="28575">
              <a:miter lim="800000"/>
              <a:headEnd/>
              <a:tailEnd/>
            </a:ln>
            <a:effectLst/>
            <a:extLst>
              <a:ext uri="{AF507438-7753-43E0-B8FC-AC1667EBCBE1}">
                <a14:hiddenEffects>
                  <a:effectLst>
                    <a:outerShdw dist="35921" dir="2700000" algn="ctr" rotWithShape="0">
                      <a:srgbClr val="868686"/>
                    </a:outerShdw>
                  </a:effectLst>
                </a14:hiddenEffects>
              </a:ext>
            </a:extLst>
          </xdr:spPr>
          <xdr:txBody>
            <a:bodyPr vertOverflow="clip" wrap="square" lIns="36576" tIns="27432" rIns="36576" bIns="27432" anchor="ctr" upright="1"/>
            <a:lstStyle/>
            <a:p>
              <a:pPr algn="ctr" rtl="0">
                <a:defRPr sz="1000"/>
              </a:pPr>
              <a:r>
                <a:rPr lang="en-US" sz="1000" b="1" i="0" u="none" strike="noStrike" baseline="0">
                  <a:solidFill>
                    <a:srgbClr val="000000"/>
                  </a:solidFill>
                  <a:latin typeface="Arial"/>
                  <a:cs typeface="Arial"/>
                </a:rPr>
                <a:t>Back to Main 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152400</xdr:colOff>
          <xdr:row>4</xdr:row>
          <xdr:rowOff>7620</xdr:rowOff>
        </xdr:from>
        <xdr:to>
          <xdr:col>7</xdr:col>
          <xdr:colOff>297180</xdr:colOff>
          <xdr:row>5</xdr:row>
          <xdr:rowOff>99060</xdr:rowOff>
        </xdr:to>
        <xdr:sp macro="" textlink="">
          <xdr:nvSpPr>
            <xdr:cNvPr id="1026" name="Button 2" descr="Please do a Print Preview before printing." hidden="1">
              <a:extLst>
                <a:ext uri="{63B3BB69-23CF-44E3-9099-C40C66FF867C}">
                  <a14:compatExt spid="_x0000_s1026"/>
                </a:ext>
                <a:ext uri="{FF2B5EF4-FFF2-40B4-BE49-F238E27FC236}">
                  <a16:creationId xmlns:a16="http://schemas.microsoft.com/office/drawing/2014/main" id="{CBA81E8A-AE92-4515-91F5-5C0D943148E8}"/>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US" sz="1000" b="1" i="0" u="none" strike="noStrike" baseline="0">
                  <a:solidFill>
                    <a:srgbClr val="000000"/>
                  </a:solidFill>
                  <a:latin typeface="Arial"/>
                  <a:cs typeface="Arial"/>
                </a:rPr>
                <a:t>Print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144780</xdr:colOff>
          <xdr:row>1</xdr:row>
          <xdr:rowOff>76200</xdr:rowOff>
        </xdr:from>
        <xdr:to>
          <xdr:col>7</xdr:col>
          <xdr:colOff>274320</xdr:colOff>
          <xdr:row>2</xdr:row>
          <xdr:rowOff>99060</xdr:rowOff>
        </xdr:to>
        <xdr:sp macro="" textlink="">
          <xdr:nvSpPr>
            <xdr:cNvPr id="1027" name="Button 3" hidden="1">
              <a:extLst>
                <a:ext uri="{63B3BB69-23CF-44E3-9099-C40C66FF867C}">
                  <a14:compatExt spid="_x0000_s1027"/>
                </a:ext>
                <a:ext uri="{FF2B5EF4-FFF2-40B4-BE49-F238E27FC236}">
                  <a16:creationId xmlns:a16="http://schemas.microsoft.com/office/drawing/2014/main" id="{B972B233-4E9C-4A1C-899A-018D0010B149}"/>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US" sz="1000" b="1" i="0" u="none" strike="noStrike" baseline="0">
                  <a:solidFill>
                    <a:srgbClr val="000000"/>
                  </a:solidFill>
                  <a:latin typeface="Arial"/>
                  <a:cs typeface="Arial"/>
                </a:rPr>
                <a:t>Print Preview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152400</xdr:colOff>
          <xdr:row>5</xdr:row>
          <xdr:rowOff>99060</xdr:rowOff>
        </xdr:from>
        <xdr:to>
          <xdr:col>7</xdr:col>
          <xdr:colOff>297180</xdr:colOff>
          <xdr:row>6</xdr:row>
          <xdr:rowOff>160020</xdr:rowOff>
        </xdr:to>
        <xdr:sp macro="" textlink="">
          <xdr:nvSpPr>
            <xdr:cNvPr id="1028" name="Button 4" hidden="1">
              <a:extLst>
                <a:ext uri="{63B3BB69-23CF-44E3-9099-C40C66FF867C}">
                  <a14:compatExt spid="_x0000_s1028"/>
                </a:ext>
                <a:ext uri="{FF2B5EF4-FFF2-40B4-BE49-F238E27FC236}">
                  <a16:creationId xmlns:a16="http://schemas.microsoft.com/office/drawing/2014/main" id="{7AAE1AEB-4AB7-40A6-8371-59CECE447481}"/>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US" sz="1000" b="1" i="0" u="none" strike="noStrike" baseline="0">
                  <a:solidFill>
                    <a:srgbClr val="000000"/>
                  </a:solidFill>
                  <a:latin typeface="Arial"/>
                  <a:cs typeface="Arial"/>
                </a:rPr>
                <a:t>Enter Data</a:t>
              </a:r>
            </a:p>
          </xdr:txBody>
        </xdr:sp>
        <xdr:clientData fPrintsWithSheet="0"/>
      </xdr:twoCellAnchor>
    </mc:Choice>
    <mc:Fallback/>
  </mc:AlternateContent>
  <xdr:twoCellAnchor>
    <xdr:from>
      <xdr:col>0</xdr:col>
      <xdr:colOff>1251857</xdr:colOff>
      <xdr:row>3</xdr:row>
      <xdr:rowOff>130629</xdr:rowOff>
    </xdr:from>
    <xdr:to>
      <xdr:col>3</xdr:col>
      <xdr:colOff>296091</xdr:colOff>
      <xdr:row>7</xdr:row>
      <xdr:rowOff>169816</xdr:rowOff>
    </xdr:to>
    <xdr:pic>
      <xdr:nvPicPr>
        <xdr:cNvPr id="2" name="Picture 1" descr="Public Works Logo">
          <a:extLst>
            <a:ext uri="{FF2B5EF4-FFF2-40B4-BE49-F238E27FC236}">
              <a16:creationId xmlns:a16="http://schemas.microsoft.com/office/drawing/2014/main" id="{E55ED2ED-65A1-4C35-B836-BF8E71AC19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1857" y="961209"/>
          <a:ext cx="4934494" cy="11440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ldmcoza.sharepoint.com/sites/9222/Project%20Tender%20Documents/DPW/SDS%20PHASE%2014/TENDER%20DOCS/REV%209/TARGET%20GROUP%20-%20PERSON%20WITH%20DISABILITIES/PHASE%2014%20-%20REV%209%20-%20JULY%202023%20-%20THOLIMFUNDO%20SS%20(DISABLED).xlsm" TargetMode="External"/><Relationship Id="rId1" Type="http://schemas.openxmlformats.org/officeDocument/2006/relationships/externalLinkPath" Target="/sites/9222/Project%20Tender%20Documents/DPW/SDS%20PHASE%2014/TENDER%20DOCS/REV%209/TARGET%20GROUP%20-%20PERSON%20WITH%20DISABILITIES/PHASE%2014%20-%20REV%209%20-%20JULY%202023%20-%20THOLIMFUNDO%20SS%20(DISABLED).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INTERNET\BILLS%20UNDER%20R1M%20INCL%20CPAP\START%20HERE.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E:\THOLIMFUNDO%20SS\THOLIMFUNDO%20SS%20-%20COVER%20PAGE%20(S2).xlsx" TargetMode="External"/><Relationship Id="rId1" Type="http://schemas.openxmlformats.org/officeDocument/2006/relationships/externalLinkPath" Target="file:///E:\THOLIMFUNDO%20SS\THOLIMFUNDO%20SS%20-%20COVER%20PAGE%20(S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DOW%20Data%20for%20SAABEX\GCC%20latest%20doc\WEB%20PAGE\INTERNET\BILLS%20UNDER%20R1M%20INCL%20CPAP\START%20HER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INTERNET\BILLS%20UNDER%20R1M%20INCL%20CPAP\START%20HER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DOW%20Data%20for%20SAABEX\GCC%20latest%20doc\INTERNET\BILLS%20UNDER%20R1M%20INCL%20CPAP\START%20HER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WEB%20PAGE\INTERNET\BILLS%20UNDER%20R1M%20INCL%20CPAP\START%20HER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otes"/>
      <sheetName val="Menu"/>
      <sheetName val="Advert"/>
      <sheetName val="Master Data"/>
      <sheetName val="Go To"/>
      <sheetName val="EPWP Con&amp;Spec"/>
      <sheetName val="Datafordrops"/>
      <sheetName val="ClassDropdown"/>
      <sheetName val="ClassList"/>
      <sheetName val="GoTo"/>
      <sheetName val="GB Rating"/>
      <sheetName val="Tender Fee"/>
      <sheetName val="Cover Page-Section 1 of 2"/>
      <sheetName val="Cover Page 2"/>
      <sheetName val="Table of Contents"/>
      <sheetName val="TheTender-fly"/>
      <sheetName val="T1_TheTender Procedure-fly"/>
      <sheetName val="T1.1_Notice &amp; Inv to tender-fly"/>
      <sheetName val="T1.1_Tender Notice &amp; Invitation"/>
      <sheetName val="T1.2_PA04.1"/>
      <sheetName val="1.2_Tender Data-fly"/>
      <sheetName val="T1.2_Tender Data"/>
      <sheetName val="T1.3_Annexure F-fly"/>
      <sheetName val="T1.3_Conditions of Tender"/>
      <sheetName val="T2_Returnable Docs-fly"/>
      <sheetName val="T2.1_Returnable Docs"/>
      <sheetName val="T2.2_Authority to Sign"/>
      <sheetName val="T2.3_Consortia or JV to Sign"/>
      <sheetName val="T2.4_Resolutio Consortia JV"/>
      <sheetName val="T2.5_JV Declaration"/>
      <sheetName val="T2.6_Proposed Subcontractors"/>
      <sheetName val="T2.7_ Capacity of Tenderer"/>
      <sheetName val="T2.8_Financial Standing"/>
      <sheetName val="Goals for T2.9"/>
      <sheetName val=" Goals and Docs for T1.1"/>
      <sheetName val="T2.9_Preference Points Claim"/>
      <sheetName val="T2.10_Site Inspection Cert"/>
      <sheetName val="T2.11_Bidder's Disclosure(SBD4)"/>
      <sheetName val="T2.12_Adenda of Tender Docs"/>
      <sheetName val="T2.13_Particulars of Elec Cont"/>
      <sheetName val="T2.14_Imported Material"/>
      <sheetName val="T2.15a_AFS"/>
      <sheetName val="T2.16_Equipment Schedules"/>
      <sheetName val="T2.17_SHE Declaration"/>
      <sheetName val="T2.18_Comp Enterprise Question"/>
      <sheetName val="T2.19_TCS"/>
      <sheetName val="T2.20_Good Standing with Comsnr"/>
      <sheetName val="T2.21_Offer and Acceptance"/>
      <sheetName val="T2.21a_Confirmation of Receipt"/>
      <sheetName val="T2.22_Final BOQ"/>
      <sheetName val="T2.23_PROOF OF MUN R&amp;T"/>
      <sheetName val="T2.24_PROOF OF UIF"/>
      <sheetName val="T2.25_NIPD"/>
      <sheetName val="T2.26_CSD"/>
      <sheetName val="T2.27_CIDB Reg Number"/>
      <sheetName val="T2.28_Deposit paid"/>
      <sheetName val="T2.29_Contract Forms-Part 1"/>
      <sheetName val="T2.30_Contract Forms-Part 2"/>
      <sheetName val="T2.31 OHSE Plan Structure"/>
      <sheetName val="T2.32 OHSE Client Requirements"/>
      <sheetName val="T2.33_Basline Rsk Ass"/>
      <sheetName val="T2.34_Functionality Criteria"/>
      <sheetName val="T2.34_TENDER EVALUATION CRITERI"/>
      <sheetName val="T2.35_ SBD 1"/>
      <sheetName val="PROOF OF WORKING CAPI"/>
      <sheetName val="LETTERS OF CREDIT REF"/>
      <sheetName val="DETAILED SCHEDULE"/>
      <sheetName val="SCHEDULE OF YEARS OF EXP."/>
      <sheetName val="SCHEDULE OF YEARS OF"/>
      <sheetName val="Cover Page- Section 2 of 2"/>
      <sheetName val="Cover Page-Section 2 of 2"/>
      <sheetName val="Table of Contents (2)"/>
      <sheetName val="The Contract - Fly"/>
      <sheetName val="C1_Agrment &amp; Contract Data-fly"/>
      <sheetName val="Form offer &amp; Accpt - fly"/>
      <sheetName val="C1.1_Offer &amp; Acceptance "/>
      <sheetName val="C1.2_Contract Data-fly"/>
      <sheetName val="C1.2_Contract Data"/>
      <sheetName val="C1.3_Form of Guarantee-fly"/>
      <sheetName val="C1.3_Performance Guarantee"/>
      <sheetName val="C2_Pricing Data-fly"/>
      <sheetName val="C2.1 Pricing Instructions"/>
      <sheetName val="C2.2_Prelim Fly"/>
      <sheetName val="C2.2_Notes to QS Prelims &amp; Gen"/>
      <sheetName val="C2.3_BOQ - Fly"/>
      <sheetName val="C.3_Scope of Work - Fly"/>
      <sheetName val="C3.1_Scope of Works"/>
      <sheetName val="C3.2_Spec for HIV"/>
      <sheetName val="C3.3_HIV Compliance Report"/>
      <sheetName val="C4_Site Info - Fly"/>
      <sheetName val="C4.1_Site Information"/>
      <sheetName val="C5_List of Dwg - fly"/>
      <sheetName val="C5.1_List of Drawings"/>
      <sheetName val="Provisional Site Plan - Fly"/>
      <sheetName val="Tabulated Scope - Fly"/>
      <sheetName val="Annexures - fly"/>
      <sheetName val="Annexure 1 - fly"/>
      <sheetName val="Annexure 2 - fly"/>
      <sheetName val="Annexure 3 - fly"/>
      <sheetName val="Annexure 4 - fly"/>
      <sheetName val="PMB"/>
      <sheetName val="ULUNDI"/>
      <sheetName val="LSMITH"/>
      <sheetName val="DURBAN"/>
      <sheetName val="Annexure 5 - fly "/>
      <sheetName val="Joint Venture Agreement"/>
      <sheetName val="OHS Spec"/>
      <sheetName val="Annexure 6 - fly"/>
      <sheetName val="Annexure 7 - fly"/>
      <sheetName val="OHS Bill"/>
      <sheetName val="Annexure 8 - fly"/>
      <sheetName val="WaverofLien"/>
      <sheetName val="EPWP"/>
      <sheetName val="EPWP BQ"/>
      <sheetName val="EPWPScope"/>
      <sheetName val="Annexure 9 - fly"/>
      <sheetName val="Annexure 10 - fly"/>
      <sheetName val="EPWP EmpCont"/>
      <sheetName val="Annexure 11 - fly"/>
      <sheetName val="Att Reg"/>
      <sheetName val="Annexure 12 - fly"/>
      <sheetName val="Registration and Business Form"/>
      <sheetName val="Beneficiary Monthly captureform"/>
      <sheetName val="Worker Monthly Payment upload"/>
      <sheetName val="Worker Monthly Training form"/>
      <sheetName val="Location"/>
      <sheetName val="Annexure 13 - fly"/>
    </sheetNames>
    <definedNames>
      <definedName name="AdDate" sheetId="3"/>
      <definedName name="OLE_LINK2" sheetId="3"/>
      <definedName name="OLE_LINK5" sheetId="3"/>
      <definedName name="WimsNo" sheetId="3"/>
    </definedNames>
    <sheetDataSet>
      <sheetData sheetId="0"/>
      <sheetData sheetId="1"/>
      <sheetData sheetId="2"/>
      <sheetData sheetId="3">
        <row r="3">
          <cell r="D3" t="str">
            <v>DEPARTMENT OF PUBLIC WORKS</v>
          </cell>
        </row>
        <row r="12">
          <cell r="E12" t="str">
            <v>KZN Department of Public Works</v>
          </cell>
        </row>
        <row r="15">
          <cell r="G15" t="str">
            <v>N/A</v>
          </cell>
        </row>
        <row r="18">
          <cell r="E18" t="str">
            <v xml:space="preserve">PHASE 14 STORM DAMAGED PROGRAMME: REPAIRS AND RENOVATIONS TO STORM DAMAGED SCHOOLS THROUGHOUT THE PROVINCE OF KWAZULU-NATAL: NORTH COAST REGION: CLUSTER 57: THOLIMFUNDO SECONDARY SCHOOL - OPEN BIDS                                                                                                                                                                                                                                                                                                                                                                                      </v>
          </cell>
        </row>
        <row r="21">
          <cell r="L21">
            <v>6</v>
          </cell>
          <cell r="O21" t="str">
            <v>Calendar Months</v>
          </cell>
        </row>
        <row r="241">
          <cell r="E241" t="str">
            <v>Private Bag X 9041</v>
          </cell>
        </row>
        <row r="242">
          <cell r="E242" t="str">
            <v>PIETERMARITZBURG</v>
          </cell>
        </row>
        <row r="243">
          <cell r="E243">
            <v>3200</v>
          </cell>
        </row>
        <row r="244">
          <cell r="E244" t="str">
            <v>033 - 355 5569</v>
          </cell>
        </row>
        <row r="245">
          <cell r="E245" t="str">
            <v>N/A</v>
          </cell>
        </row>
        <row r="248">
          <cell r="E248" t="str">
            <v xml:space="preserve">Naidu Consulting (Pty) Ltd </v>
          </cell>
        </row>
        <row r="249">
          <cell r="E249">
            <v>1</v>
          </cell>
        </row>
        <row r="250">
          <cell r="E250" t="str">
            <v>P.O. Box 2796</v>
          </cell>
        </row>
        <row r="251">
          <cell r="E251" t="str">
            <v>Westville</v>
          </cell>
        </row>
        <row r="252">
          <cell r="E252" t="str">
            <v>Durban</v>
          </cell>
        </row>
        <row r="253">
          <cell r="E253">
            <v>3635</v>
          </cell>
        </row>
        <row r="257">
          <cell r="E257" t="str">
            <v>031 265 6007</v>
          </cell>
        </row>
        <row r="259">
          <cell r="E259" t="str">
            <v>N/A</v>
          </cell>
        </row>
        <row r="260">
          <cell r="E260" t="str">
            <v>Sherwyn.Bhana@naiduconsulting.com</v>
          </cell>
        </row>
        <row r="262">
          <cell r="E262" t="str">
            <v>KZN Department of Public Works</v>
          </cell>
        </row>
        <row r="263">
          <cell r="E263" t="str">
            <v>Head Public Works: Operations</v>
          </cell>
        </row>
        <row r="264">
          <cell r="E264" t="str">
            <v>X9041</v>
          </cell>
        </row>
        <row r="265">
          <cell r="E265" t="str">
            <v>PIETERMARITZBURG</v>
          </cell>
        </row>
        <row r="266">
          <cell r="E266" t="str">
            <v>3200</v>
          </cell>
        </row>
        <row r="267">
          <cell r="E267" t="str">
            <v>033 - 355 5569</v>
          </cell>
        </row>
        <row r="268">
          <cell r="E268" t="str">
            <v>N/A</v>
          </cell>
        </row>
        <row r="288">
          <cell r="E288" t="str">
            <v>Quantity Surveyor</v>
          </cell>
        </row>
        <row r="289">
          <cell r="E289" t="str">
            <v>LDM Quantity Surveyors (Pty) Ltd</v>
          </cell>
        </row>
        <row r="290">
          <cell r="E290" t="str">
            <v>P.O. Box 19233</v>
          </cell>
        </row>
        <row r="291">
          <cell r="E291" t="str">
            <v>Dormerton</v>
          </cell>
        </row>
        <row r="292">
          <cell r="E292">
            <v>4015</v>
          </cell>
        </row>
        <row r="293">
          <cell r="E293" t="str">
            <v>031 207 1340</v>
          </cell>
        </row>
        <row r="294">
          <cell r="E294" t="str">
            <v>031 209 9441</v>
          </cell>
        </row>
        <row r="295">
          <cell r="E295" t="str">
            <v>ssirputh@ldm.co.za</v>
          </cell>
        </row>
      </sheetData>
      <sheetData sheetId="4"/>
      <sheetData sheetId="5">
        <row r="19">
          <cell r="B19">
            <v>1</v>
          </cell>
        </row>
      </sheetData>
      <sheetData sheetId="6">
        <row r="19">
          <cell r="B19" t="str">
            <v>indicated sum</v>
          </cell>
        </row>
      </sheetData>
      <sheetData sheetId="7">
        <row r="19">
          <cell r="B19" t="str">
            <v>The development, extension, installation, renewal, removal, alteration or dismantling or demolition of water installations and soil and waste water drainage associated with buildings (wet services, plumbing) - SO</v>
          </cell>
        </row>
      </sheetData>
      <sheetData sheetId="8"/>
      <sheetData sheetId="9">
        <row r="19">
          <cell r="B19" t="str">
            <v>Capacity of Tenderer</v>
          </cell>
        </row>
      </sheetData>
      <sheetData sheetId="10">
        <row r="19">
          <cell r="B19" t="str">
            <v>4GB</v>
          </cell>
        </row>
      </sheetData>
      <sheetData sheetId="11"/>
      <sheetData sheetId="12"/>
      <sheetData sheetId="13"/>
      <sheetData sheetId="14">
        <row r="19">
          <cell r="B19" t="str">
            <v>T2.3</v>
          </cell>
        </row>
      </sheetData>
      <sheetData sheetId="15"/>
      <sheetData sheetId="16"/>
      <sheetData sheetId="17"/>
      <sheetData sheetId="18">
        <row r="19">
          <cell r="B19">
            <v>2</v>
          </cell>
        </row>
      </sheetData>
      <sheetData sheetId="19"/>
      <sheetData sheetId="20"/>
      <sheetData sheetId="21">
        <row r="19">
          <cell r="B19" t="str">
            <v>T1.1 -</v>
          </cell>
        </row>
      </sheetData>
      <sheetData sheetId="22"/>
      <sheetData sheetId="23"/>
      <sheetData sheetId="24"/>
      <sheetData sheetId="25"/>
      <sheetData sheetId="26"/>
      <sheetData sheetId="27">
        <row r="19">
          <cell r="B19" t="str">
            <v>(List all the legally correct full names and registration numbers, if applicable, of the Enterprises forming the Consortium/Joint Venture)</v>
          </cell>
        </row>
      </sheetData>
      <sheetData sheetId="28"/>
      <sheetData sheetId="29">
        <row r="25">
          <cell r="E25" t="str">
            <v>%</v>
          </cell>
        </row>
      </sheetData>
      <sheetData sheetId="30"/>
      <sheetData sheetId="31">
        <row r="13">
          <cell r="G13" t="str">
            <v>     </v>
          </cell>
        </row>
      </sheetData>
      <sheetData sheetId="32"/>
      <sheetData sheetId="33"/>
      <sheetData sheetId="34"/>
      <sheetData sheetId="35"/>
      <sheetData sheetId="36">
        <row r="25">
          <cell r="E25" t="str">
            <v>Signature</v>
          </cell>
        </row>
      </sheetData>
      <sheetData sheetId="37"/>
      <sheetData sheetId="38"/>
      <sheetData sheetId="39"/>
      <sheetData sheetId="40"/>
      <sheetData sheetId="41"/>
      <sheetData sheetId="42"/>
      <sheetData sheetId="43"/>
      <sheetData sheetId="44"/>
      <sheetData sheetId="45">
        <row r="19">
          <cell r="B19" t="str">
            <v>The South African Revenue Services (SARS) has phased out the issuing of paper Tax Clearance Certificates.</v>
          </cell>
        </row>
      </sheetData>
      <sheetData sheetId="46"/>
      <sheetData sheetId="47"/>
      <sheetData sheetId="48"/>
      <sheetData sheetId="49">
        <row r="19">
          <cell r="B19" t="str">
            <v>ATTACH SUMMARY PAGE OF THE BILL OF QUANTITIES</v>
          </cell>
        </row>
      </sheetData>
      <sheetData sheetId="50"/>
      <sheetData sheetId="51"/>
      <sheetData sheetId="52"/>
      <sheetData sheetId="53"/>
      <sheetData sheetId="54"/>
      <sheetData sheetId="55"/>
      <sheetData sheetId="56">
        <row r="19">
          <cell r="B19" t="str">
            <v>I confirm that I have satisfied myself as to the correctness and validity of my Tender; that the price(s) and rate(s) quoted cover all the goods and/or works specified in the Tendering documents; that the price(s) and rate(s) cover all my obligations and I accept that any mistakes regarding price(s) and rate(s) and calculations will be at my own risk.</v>
          </cell>
        </row>
      </sheetData>
      <sheetData sheetId="57"/>
      <sheetData sheetId="58"/>
      <sheetData sheetId="59"/>
      <sheetData sheetId="60"/>
      <sheetData sheetId="61">
        <row r="13">
          <cell r="G13" t="str">
            <v xml:space="preserve"> </v>
          </cell>
        </row>
      </sheetData>
      <sheetData sheetId="62"/>
      <sheetData sheetId="63"/>
      <sheetData sheetId="64"/>
      <sheetData sheetId="65"/>
      <sheetData sheetId="66"/>
      <sheetData sheetId="67">
        <row r="19">
          <cell r="B19" t="str">
            <v>1.</v>
          </cell>
        </row>
      </sheetData>
      <sheetData sheetId="68"/>
      <sheetData sheetId="69"/>
      <sheetData sheetId="70"/>
      <sheetData sheetId="71">
        <row r="19">
          <cell r="B19" t="str">
            <v>T2.3</v>
          </cell>
        </row>
      </sheetData>
      <sheetData sheetId="72"/>
      <sheetData sheetId="73"/>
      <sheetData sheetId="74"/>
      <sheetData sheetId="75"/>
      <sheetData sheetId="76"/>
      <sheetData sheetId="77"/>
      <sheetData sheetId="78"/>
      <sheetData sheetId="79">
        <row r="19">
          <cell r="B19" t="str">
            <v xml:space="preserve">"Employer" means: </v>
          </cell>
        </row>
      </sheetData>
      <sheetData sheetId="80"/>
      <sheetData sheetId="81"/>
      <sheetData sheetId="82"/>
      <sheetData sheetId="83">
        <row r="19">
          <cell r="B19" t="str">
            <v>Time (T) related Preliminaries will only be adjusted for omissions or additions, issued by the Employer, or delays caused by the Employer, for which variation and extension of time has been granted. See Contract Data.</v>
          </cell>
        </row>
      </sheetData>
      <sheetData sheetId="84"/>
      <sheetData sheetId="85"/>
      <sheetData sheetId="86">
        <row r="19">
          <cell r="B19" t="str">
            <v xml:space="preserve"> EXTENT OF THE WORKS</v>
          </cell>
        </row>
      </sheetData>
      <sheetData sheetId="87">
        <row r="19">
          <cell r="B19" t="str">
            <v>SANS 4074 ISO 4074, Condom Rubbers</v>
          </cell>
        </row>
      </sheetData>
      <sheetData sheetId="88"/>
      <sheetData sheetId="89"/>
      <sheetData sheetId="90"/>
      <sheetData sheetId="91"/>
      <sheetData sheetId="92">
        <row r="19">
          <cell r="B19" t="str">
            <v>ANNEXURES</v>
          </cell>
        </row>
      </sheetData>
      <sheetData sheetId="93"/>
      <sheetData sheetId="94"/>
      <sheetData sheetId="95"/>
      <sheetData sheetId="96"/>
      <sheetData sheetId="97"/>
      <sheetData sheetId="98"/>
      <sheetData sheetId="99"/>
      <sheetData sheetId="100"/>
      <sheetData sheetId="101"/>
      <sheetData sheetId="102"/>
      <sheetData sheetId="103"/>
      <sheetData sheetId="104"/>
      <sheetData sheetId="105">
        <row r="19">
          <cell r="B19" t="str">
            <v xml:space="preserve"> </v>
          </cell>
        </row>
      </sheetData>
      <sheetData sheetId="106"/>
      <sheetData sheetId="107"/>
      <sheetData sheetId="108"/>
      <sheetData sheetId="109">
        <row r="19">
          <cell r="B19" t="str">
            <v>Gumboots steel toe cap</v>
          </cell>
        </row>
      </sheetData>
      <sheetData sheetId="110"/>
      <sheetData sheetId="111"/>
      <sheetData sheetId="112"/>
      <sheetData sheetId="113">
        <row r="25">
          <cell r="E25">
            <v>2000</v>
          </cell>
        </row>
      </sheetData>
      <sheetData sheetId="114">
        <row r="19">
          <cell r="B19" t="str">
            <v xml:space="preserve">Contractors shall only engage supervisory and management staff in labour-intensive works that have completed the skills programme including Foremen/ Supervisors at NQF level 4 “National Certificate: Supervision of Civil Engineering Construction Processes” and Site Agent/ Manager at NQF level 5  "Manage Labour-Intensive Construction Processes" or equivalent QCTO qualifications (See Appendix C). at NQF outlined in Table 1. (See GUIDELINES FOR THE IMPLEMENTATION OF LABOUR-INTENSIVE INFRASTRUCTURE PROJECTS UNDER THE EXPANDED PUBLIC WORKS PROGRAMME (EPWP) -THIRD EDITION 2015)
</v>
          </cell>
        </row>
      </sheetData>
      <sheetData sheetId="115"/>
      <sheetData sheetId="116"/>
      <sheetData sheetId="117"/>
      <sheetData sheetId="118"/>
      <sheetData sheetId="119"/>
      <sheetData sheetId="120"/>
      <sheetData sheetId="121"/>
      <sheetData sheetId="122"/>
      <sheetData sheetId="123">
        <row r="25">
          <cell r="E25" t="str">
            <v>Contact no:_____________________________</v>
          </cell>
        </row>
      </sheetData>
      <sheetData sheetId="124"/>
      <sheetData sheetId="125"/>
      <sheetData sheetId="12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 val="T1.2_DOW03"/>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Page-Section 2 of 2"/>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EB0D4-8852-4479-9A73-4D13BACE60E1}">
  <sheetPr>
    <tabColor theme="8" tint="0.59999389629810485"/>
  </sheetPr>
  <dimension ref="A1:Q73"/>
  <sheetViews>
    <sheetView showGridLines="0" showRuler="0" view="pageBreakPreview" topLeftCell="A10" zoomScale="70" zoomScaleNormal="70" zoomScaleSheetLayoutView="70" zoomScalePageLayoutView="80" workbookViewId="0">
      <selection activeCell="H30" sqref="H30"/>
    </sheetView>
  </sheetViews>
  <sheetFormatPr defaultRowHeight="13.2" x14ac:dyDescent="0.25"/>
  <cols>
    <col min="1" max="1" width="42.44140625" style="77" customWidth="1"/>
    <col min="2" max="2" width="24" style="29" customWidth="1"/>
    <col min="3" max="3" width="19.44140625" style="29" customWidth="1"/>
    <col min="4" max="4" width="30.88671875" style="29" customWidth="1"/>
    <col min="5" max="16384" width="8.88671875" style="29"/>
  </cols>
  <sheetData>
    <row r="1" spans="1:8" ht="22.8" x14ac:dyDescent="0.4">
      <c r="A1" s="28" t="s">
        <v>571</v>
      </c>
      <c r="B1" s="28"/>
      <c r="C1" s="28"/>
      <c r="D1" s="28"/>
    </row>
    <row r="2" spans="1:8" ht="22.8" x14ac:dyDescent="0.4">
      <c r="A2" s="28" t="str">
        <f>+'[1]Master Data'!D3</f>
        <v>DEPARTMENT OF PUBLIC WORKS</v>
      </c>
      <c r="B2" s="28"/>
      <c r="C2" s="28"/>
      <c r="D2" s="28"/>
    </row>
    <row r="3" spans="1:8" ht="20.25" customHeight="1" x14ac:dyDescent="0.4">
      <c r="A3" s="30"/>
      <c r="D3" s="31" t="s">
        <v>572</v>
      </c>
    </row>
    <row r="4" spans="1:8" ht="24" customHeight="1" x14ac:dyDescent="0.4">
      <c r="A4" s="30"/>
      <c r="D4" s="31"/>
      <c r="F4" s="32" t="s">
        <v>573</v>
      </c>
      <c r="G4" s="32"/>
      <c r="H4" s="32"/>
    </row>
    <row r="5" spans="1:8" ht="21" x14ac:dyDescent="0.4">
      <c r="A5" s="30"/>
      <c r="D5" s="31"/>
    </row>
    <row r="6" spans="1:8" ht="21" x14ac:dyDescent="0.4">
      <c r="A6" s="30"/>
      <c r="D6" s="31"/>
    </row>
    <row r="7" spans="1:8" ht="21" x14ac:dyDescent="0.4">
      <c r="A7" s="30"/>
      <c r="D7" s="31"/>
    </row>
    <row r="8" spans="1:8" ht="21" x14ac:dyDescent="0.4">
      <c r="A8" s="30"/>
      <c r="D8" s="31"/>
    </row>
    <row r="9" spans="1:8" ht="39.75" customHeight="1" x14ac:dyDescent="0.4">
      <c r="A9" s="30"/>
      <c r="D9" s="31"/>
    </row>
    <row r="10" spans="1:8" ht="28.2" x14ac:dyDescent="0.5">
      <c r="A10" s="33" t="s">
        <v>574</v>
      </c>
      <c r="B10" s="33"/>
      <c r="C10" s="33"/>
      <c r="D10" s="33"/>
    </row>
    <row r="12" spans="1:8" ht="17.399999999999999" x14ac:dyDescent="0.3">
      <c r="A12" s="34" t="s">
        <v>575</v>
      </c>
      <c r="B12" s="34"/>
      <c r="C12" s="34"/>
      <c r="D12" s="34"/>
    </row>
    <row r="14" spans="1:8" s="36" customFormat="1" ht="27.6" x14ac:dyDescent="0.3">
      <c r="A14" s="35" t="s">
        <v>576</v>
      </c>
      <c r="B14" s="35"/>
      <c r="C14" s="35"/>
      <c r="D14" s="35"/>
    </row>
    <row r="15" spans="1:8" s="36" customFormat="1" ht="21" customHeight="1" x14ac:dyDescent="0.3">
      <c r="A15" s="37" t="s">
        <v>577</v>
      </c>
      <c r="B15" s="37"/>
      <c r="C15" s="37"/>
      <c r="D15" s="37"/>
    </row>
    <row r="16" spans="1:8" s="36" customFormat="1" ht="21" customHeight="1" x14ac:dyDescent="0.3">
      <c r="A16" s="37" t="s">
        <v>578</v>
      </c>
      <c r="B16" s="37"/>
      <c r="C16" s="37"/>
      <c r="D16" s="37"/>
    </row>
    <row r="17" spans="1:12" ht="24.6" customHeight="1" x14ac:dyDescent="0.4">
      <c r="A17" s="30"/>
    </row>
    <row r="18" spans="1:12" ht="87.6" customHeight="1" x14ac:dyDescent="0.25">
      <c r="A18" s="38" t="str">
        <f>+'[1]Master Data'!E18</f>
        <v xml:space="preserve">PHASE 14 STORM DAMAGED PROGRAMME: REPAIRS AND RENOVATIONS TO STORM DAMAGED SCHOOLS THROUGHOUT THE PROVINCE OF KWAZULU-NATAL: NORTH COAST REGION: CLUSTER 57: THOLIMFUNDO SECONDARY SCHOOL - OPEN BIDS                                                                                                                                                                                                                                                                                                                                                                                      </v>
      </c>
      <c r="B18" s="38"/>
      <c r="C18" s="38"/>
      <c r="D18" s="38"/>
    </row>
    <row r="19" spans="1:12" ht="30" customHeight="1" thickBot="1" x14ac:dyDescent="0.3">
      <c r="A19" s="39"/>
      <c r="B19" s="39"/>
      <c r="C19" s="39"/>
      <c r="D19" s="39"/>
    </row>
    <row r="20" spans="1:12" ht="8.4" customHeight="1" thickTop="1" x14ac:dyDescent="0.25">
      <c r="A20" s="40"/>
      <c r="B20" s="40"/>
      <c r="C20" s="40"/>
      <c r="D20" s="40"/>
    </row>
    <row r="21" spans="1:12" s="36" customFormat="1" ht="19.95" customHeight="1" x14ac:dyDescent="0.25">
      <c r="A21" s="41" t="str">
        <f>IF('[1]Master Data'!E249=1,"Engineer/Principal Agent",IF('[1]Master Data'!E249=2,"Project Leader","Project Manager"))</f>
        <v>Engineer/Principal Agent</v>
      </c>
      <c r="B21" s="41"/>
      <c r="C21" s="41" t="str">
        <f>+'[1]Master Data'!E288</f>
        <v>Quantity Surveyor</v>
      </c>
      <c r="D21" s="41"/>
      <c r="I21" s="29"/>
    </row>
    <row r="22" spans="1:12" s="43" customFormat="1" ht="15" x14ac:dyDescent="0.3">
      <c r="A22" s="42" t="str">
        <f>+'[1]Master Data'!E248</f>
        <v xml:space="preserve">Naidu Consulting (Pty) Ltd </v>
      </c>
      <c r="B22" s="42"/>
      <c r="C22" s="42" t="str">
        <f>+'[1]Master Data'!E289</f>
        <v>LDM Quantity Surveyors (Pty) Ltd</v>
      </c>
      <c r="D22" s="42"/>
    </row>
    <row r="23" spans="1:12" s="43" customFormat="1" ht="15" x14ac:dyDescent="0.3">
      <c r="A23" s="42" t="str">
        <f>+'[1]Master Data'!E250</f>
        <v>P.O. Box 2796</v>
      </c>
      <c r="B23" s="42"/>
      <c r="C23" s="42" t="str">
        <f>+'[1]Master Data'!E290</f>
        <v>P.O. Box 19233</v>
      </c>
      <c r="D23" s="42"/>
    </row>
    <row r="24" spans="1:12" s="43" customFormat="1" ht="15" x14ac:dyDescent="0.3">
      <c r="A24" s="42" t="str">
        <f>+'[1]Master Data'!E251</f>
        <v>Westville</v>
      </c>
      <c r="B24" s="42"/>
      <c r="C24" s="42" t="str">
        <f>+'[1]Master Data'!E291</f>
        <v>Dormerton</v>
      </c>
      <c r="D24" s="42"/>
    </row>
    <row r="25" spans="1:12" s="43" customFormat="1" ht="15" x14ac:dyDescent="0.3">
      <c r="A25" s="42" t="str">
        <f>+'[1]Master Data'!E252</f>
        <v>Durban</v>
      </c>
      <c r="B25" s="42"/>
      <c r="C25" s="42" t="str">
        <f>+'[1]Master Data'!E252</f>
        <v>Durban</v>
      </c>
      <c r="D25" s="42"/>
    </row>
    <row r="26" spans="1:12" s="43" customFormat="1" ht="15" x14ac:dyDescent="0.3">
      <c r="A26" s="42">
        <f>+'[1]Master Data'!E253</f>
        <v>3635</v>
      </c>
      <c r="B26" s="42"/>
      <c r="C26" s="42">
        <f>+'[1]Master Data'!E292</f>
        <v>4015</v>
      </c>
      <c r="D26" s="42"/>
      <c r="E26" s="44"/>
      <c r="F26" s="44"/>
      <c r="G26" s="44"/>
      <c r="H26" s="44"/>
      <c r="I26" s="44"/>
      <c r="J26" s="44"/>
      <c r="K26" s="44"/>
      <c r="L26" s="44"/>
    </row>
    <row r="27" spans="1:12" s="43" customFormat="1" ht="15" x14ac:dyDescent="0.3">
      <c r="A27" s="42" t="str">
        <f>+""&amp;'[1]Master Data'!E257&amp;" - Tel Number"</f>
        <v>031 265 6007 - Tel Number</v>
      </c>
      <c r="B27" s="42"/>
      <c r="C27" s="42" t="str">
        <f>+'[1]Master Data'!E293&amp;" - Tel Number"</f>
        <v>031 207 1340 - Tel Number</v>
      </c>
      <c r="D27" s="42"/>
    </row>
    <row r="28" spans="1:12" s="43" customFormat="1" ht="15" customHeight="1" x14ac:dyDescent="0.3">
      <c r="A28" s="42" t="str">
        <f>+""&amp;'[1]Master Data'!E259&amp;" - Fax Number"</f>
        <v>N/A - Fax Number</v>
      </c>
      <c r="B28" s="42"/>
      <c r="C28" s="42" t="str">
        <f>+'[1]Master Data'!E294&amp;" - Fax Number"</f>
        <v>031 209 9441 - Fax Number</v>
      </c>
      <c r="D28" s="42"/>
    </row>
    <row r="29" spans="1:12" s="43" customFormat="1" ht="20.25" customHeight="1" x14ac:dyDescent="0.3">
      <c r="A29" s="45" t="str">
        <f>+'[1]Master Data'!E260</f>
        <v>Sherwyn.Bhana@naiduconsulting.com</v>
      </c>
      <c r="B29" s="45"/>
      <c r="C29" s="42" t="str">
        <f>+'[1]Master Data'!E295</f>
        <v>ssirputh@ldm.co.za</v>
      </c>
      <c r="D29" s="42"/>
    </row>
    <row r="30" spans="1:12" ht="6" customHeight="1" x14ac:dyDescent="0.3">
      <c r="A30" s="46"/>
      <c r="B30" s="47"/>
      <c r="C30" s="47"/>
      <c r="D30" s="47"/>
    </row>
    <row r="31" spans="1:12" ht="15.6" x14ac:dyDescent="0.3">
      <c r="A31" s="48" t="s">
        <v>579</v>
      </c>
      <c r="B31" s="47"/>
      <c r="C31" s="49" t="s">
        <v>580</v>
      </c>
      <c r="D31" s="49"/>
    </row>
    <row r="32" spans="1:12" ht="15.75" customHeight="1" x14ac:dyDescent="0.25">
      <c r="A32" s="50" t="s">
        <v>581</v>
      </c>
      <c r="B32" s="47"/>
      <c r="C32" s="51" t="str">
        <f>+'[1]Master Data'!E263</f>
        <v>Head Public Works: Operations</v>
      </c>
      <c r="D32" s="51"/>
    </row>
    <row r="33" spans="1:17" ht="15.75" customHeight="1" x14ac:dyDescent="0.25">
      <c r="A33" s="50" t="str">
        <f>+'[1]Master Data'!E12</f>
        <v>KZN Department of Public Works</v>
      </c>
      <c r="B33" s="47"/>
      <c r="C33" s="51" t="str">
        <f>+'[1]Master Data'!E262</f>
        <v>KZN Department of Public Works</v>
      </c>
      <c r="D33" s="51"/>
    </row>
    <row r="34" spans="1:17" ht="15.75" customHeight="1" x14ac:dyDescent="0.25">
      <c r="A34" s="50" t="str">
        <f>+'[1]Master Data'!E241</f>
        <v>Private Bag X 9041</v>
      </c>
      <c r="B34" s="47"/>
      <c r="C34" s="51" t="str">
        <f>+'[1]Master Data'!E264</f>
        <v>X9041</v>
      </c>
      <c r="D34" s="51"/>
    </row>
    <row r="35" spans="1:17" ht="15.75" customHeight="1" x14ac:dyDescent="0.3">
      <c r="A35" s="52" t="str">
        <f>+'[1]Master Data'!E242</f>
        <v>PIETERMARITZBURG</v>
      </c>
      <c r="B35" s="47"/>
      <c r="C35" s="53" t="str">
        <f>+'[1]Master Data'!E265</f>
        <v>PIETERMARITZBURG</v>
      </c>
      <c r="D35" s="53"/>
    </row>
    <row r="36" spans="1:17" ht="15" customHeight="1" x14ac:dyDescent="0.25">
      <c r="A36" s="54">
        <f>+'[1]Master Data'!E243</f>
        <v>3200</v>
      </c>
      <c r="B36" s="47"/>
      <c r="C36" s="51" t="str">
        <f>+'[1]Master Data'!E266</f>
        <v>3200</v>
      </c>
      <c r="D36" s="51"/>
    </row>
    <row r="37" spans="1:17" ht="18.75" customHeight="1" x14ac:dyDescent="0.25">
      <c r="A37" s="50" t="str">
        <f>+"Tel Number:     "&amp;'[1]Master Data'!E244&amp;""</f>
        <v>Tel Number:     033 - 355 5569</v>
      </c>
      <c r="B37" s="47"/>
      <c r="C37" s="54" t="s">
        <v>582</v>
      </c>
      <c r="D37" s="55" t="str">
        <f>+'[1]Master Data'!E267</f>
        <v>033 - 355 5569</v>
      </c>
    </row>
    <row r="38" spans="1:17" ht="18.75" customHeight="1" x14ac:dyDescent="0.25">
      <c r="A38" s="56" t="str">
        <f>+"Fax Number:    "&amp;'[1]Master Data'!E245&amp;""</f>
        <v>Fax Number:    N/A</v>
      </c>
      <c r="B38" s="56"/>
      <c r="C38" s="56" t="s">
        <v>583</v>
      </c>
      <c r="D38" s="57" t="str">
        <f>+'[1]Master Data'!E268</f>
        <v>N/A</v>
      </c>
    </row>
    <row r="39" spans="1:17" ht="7.2" customHeight="1" thickBot="1" x14ac:dyDescent="0.3">
      <c r="A39" s="58"/>
      <c r="B39" s="58"/>
      <c r="C39" s="58"/>
      <c r="D39" s="58"/>
    </row>
    <row r="40" spans="1:17" ht="17.399999999999999" customHeight="1" thickTop="1" x14ac:dyDescent="0.25">
      <c r="A40" s="59" t="e">
        <f>+"Tender Number:           "&amp;'[1]Master Data'!OLE_LINK5&amp;""</f>
        <v>#NAME?</v>
      </c>
      <c r="B40" s="60"/>
      <c r="C40" s="59" t="s">
        <v>584</v>
      </c>
      <c r="D40" s="59" t="e">
        <f>+'[1]Master Data'!WimsNo</f>
        <v>#NAME?</v>
      </c>
    </row>
    <row r="41" spans="1:17" ht="17.399999999999999" customHeight="1" x14ac:dyDescent="0.25">
      <c r="A41" s="61" t="e">
        <f>+"CIDB Grading:             "&amp;'[1]Master Data'!OLE_LINK2&amp;" OR HIGHER"</f>
        <v>#NAME?</v>
      </c>
      <c r="B41" s="61"/>
      <c r="C41" s="62" t="s">
        <v>585</v>
      </c>
      <c r="D41" s="63" t="e">
        <f>+'[1]Master Data'!AdDate</f>
        <v>#NAME?</v>
      </c>
    </row>
    <row r="42" spans="1:17" ht="17.399999999999999" customHeight="1" x14ac:dyDescent="0.25">
      <c r="A42" s="59" t="str">
        <f>+"ECDP Number:            "&amp;'[1]Master Data'!G15&amp;""</f>
        <v>ECDP Number:            N/A</v>
      </c>
      <c r="B42" s="64"/>
      <c r="C42" s="65" t="s">
        <v>586</v>
      </c>
      <c r="D42" s="65" t="str">
        <f>CONCATENATE('[1]Master Data'!L21," ",'[1]Master Data'!O21)</f>
        <v>6 Calendar Months</v>
      </c>
    </row>
    <row r="43" spans="1:17" ht="4.5" customHeight="1" x14ac:dyDescent="0.25">
      <c r="A43" s="66"/>
    </row>
    <row r="44" spans="1:17" ht="33" customHeight="1" x14ac:dyDescent="0.25">
      <c r="A44" s="67" t="s">
        <v>587</v>
      </c>
      <c r="B44" s="68"/>
      <c r="C44" s="68"/>
      <c r="D44" s="69"/>
    </row>
    <row r="45" spans="1:17" ht="21.75" customHeight="1" x14ac:dyDescent="0.25">
      <c r="A45" s="70" t="s">
        <v>588</v>
      </c>
      <c r="B45" s="71"/>
      <c r="C45" s="72" t="s">
        <v>589</v>
      </c>
      <c r="D45" s="73"/>
    </row>
    <row r="46" spans="1:17" ht="21.75" customHeight="1" x14ac:dyDescent="0.25">
      <c r="A46" s="70" t="s">
        <v>590</v>
      </c>
      <c r="B46" s="71"/>
      <c r="C46" s="72" t="s">
        <v>589</v>
      </c>
      <c r="D46" s="73"/>
    </row>
    <row r="47" spans="1:17" ht="4.95" customHeight="1" x14ac:dyDescent="0.25">
      <c r="A47" s="74"/>
      <c r="B47" s="75"/>
      <c r="C47" s="75"/>
      <c r="D47" s="76"/>
    </row>
    <row r="48" spans="1:17" ht="12.75" customHeight="1" x14ac:dyDescent="0.25">
      <c r="E48" s="78"/>
      <c r="F48" s="78"/>
      <c r="G48" s="78"/>
      <c r="H48" s="78"/>
      <c r="I48" s="78"/>
      <c r="J48" s="78"/>
      <c r="K48" s="78"/>
      <c r="L48" s="78"/>
      <c r="M48" s="78"/>
      <c r="N48" s="78"/>
      <c r="O48" s="78"/>
      <c r="P48" s="78"/>
      <c r="Q48" s="78"/>
    </row>
    <row r="49" spans="5:17" x14ac:dyDescent="0.25">
      <c r="E49" s="78"/>
      <c r="F49" s="78"/>
      <c r="G49" s="78"/>
      <c r="H49" s="78"/>
      <c r="I49" s="78"/>
      <c r="J49" s="78"/>
      <c r="K49" s="78"/>
      <c r="L49" s="78"/>
      <c r="M49" s="78"/>
      <c r="N49" s="78"/>
      <c r="O49" s="78"/>
      <c r="P49" s="78"/>
      <c r="Q49" s="78"/>
    </row>
    <row r="50" spans="5:17" x14ac:dyDescent="0.25">
      <c r="E50" s="78"/>
      <c r="F50" s="78"/>
      <c r="G50" s="78"/>
      <c r="H50" s="78"/>
      <c r="I50" s="78"/>
      <c r="J50" s="78"/>
      <c r="K50" s="78"/>
      <c r="L50" s="78"/>
      <c r="M50" s="78"/>
      <c r="N50" s="78"/>
      <c r="O50" s="78"/>
      <c r="P50" s="78"/>
      <c r="Q50" s="78"/>
    </row>
    <row r="51" spans="5:17" x14ac:dyDescent="0.25">
      <c r="E51" s="78"/>
      <c r="F51" s="78"/>
      <c r="G51" s="78"/>
      <c r="H51" s="78"/>
      <c r="I51" s="78"/>
      <c r="J51" s="78"/>
      <c r="K51" s="78"/>
      <c r="L51" s="78"/>
      <c r="M51" s="78"/>
      <c r="N51" s="78"/>
      <c r="O51" s="78"/>
      <c r="P51" s="78"/>
      <c r="Q51" s="78"/>
    </row>
    <row r="52" spans="5:17" x14ac:dyDescent="0.25">
      <c r="E52" s="78"/>
      <c r="F52" s="78"/>
      <c r="G52" s="78"/>
      <c r="H52" s="78"/>
      <c r="I52" s="78"/>
      <c r="J52" s="78"/>
      <c r="K52" s="78"/>
      <c r="L52" s="78"/>
      <c r="M52" s="78"/>
      <c r="N52" s="78"/>
      <c r="O52" s="78"/>
      <c r="P52" s="78"/>
      <c r="Q52" s="78"/>
    </row>
    <row r="53" spans="5:17" x14ac:dyDescent="0.25">
      <c r="E53" s="78"/>
      <c r="F53" s="78"/>
      <c r="G53" s="78"/>
      <c r="H53" s="78"/>
      <c r="I53" s="78"/>
      <c r="J53" s="78"/>
      <c r="K53" s="78"/>
      <c r="L53" s="78"/>
      <c r="M53" s="78"/>
      <c r="N53" s="78"/>
      <c r="O53" s="78"/>
      <c r="P53" s="78"/>
      <c r="Q53" s="78"/>
    </row>
    <row r="54" spans="5:17" x14ac:dyDescent="0.25">
      <c r="E54" s="78"/>
      <c r="F54" s="78"/>
      <c r="G54" s="78"/>
      <c r="H54" s="78"/>
      <c r="I54" s="78"/>
      <c r="J54" s="78"/>
      <c r="K54" s="78"/>
      <c r="L54" s="78"/>
      <c r="M54" s="78"/>
      <c r="N54" s="78"/>
      <c r="O54" s="78"/>
      <c r="P54" s="78"/>
      <c r="Q54" s="78"/>
    </row>
    <row r="55" spans="5:17" x14ac:dyDescent="0.25">
      <c r="E55" s="78"/>
      <c r="F55" s="78"/>
      <c r="G55" s="78"/>
      <c r="H55" s="78"/>
      <c r="I55" s="78"/>
      <c r="J55" s="78"/>
      <c r="K55" s="78"/>
      <c r="L55" s="78"/>
      <c r="M55" s="78"/>
      <c r="N55" s="78"/>
      <c r="O55" s="78"/>
      <c r="P55" s="78"/>
      <c r="Q55" s="78"/>
    </row>
    <row r="56" spans="5:17" x14ac:dyDescent="0.25">
      <c r="E56" s="78"/>
      <c r="F56" s="78"/>
      <c r="G56" s="78"/>
      <c r="H56" s="78"/>
      <c r="I56" s="78"/>
      <c r="J56" s="78"/>
      <c r="K56" s="78"/>
      <c r="L56" s="78"/>
      <c r="M56" s="78"/>
      <c r="N56" s="78"/>
      <c r="O56" s="78"/>
      <c r="P56" s="78"/>
      <c r="Q56" s="78"/>
    </row>
    <row r="57" spans="5:17" x14ac:dyDescent="0.25">
      <c r="E57" s="78"/>
      <c r="F57" s="78"/>
      <c r="G57" s="78"/>
      <c r="H57" s="78"/>
      <c r="I57" s="78"/>
      <c r="J57" s="78"/>
      <c r="K57" s="78"/>
      <c r="L57" s="78"/>
      <c r="M57" s="78"/>
      <c r="N57" s="78"/>
      <c r="O57" s="78"/>
      <c r="P57" s="78"/>
      <c r="Q57" s="78"/>
    </row>
    <row r="58" spans="5:17" x14ac:dyDescent="0.25">
      <c r="E58" s="78"/>
      <c r="F58" s="78"/>
      <c r="G58" s="78"/>
      <c r="H58" s="78"/>
      <c r="I58" s="78"/>
      <c r="J58" s="78"/>
      <c r="K58" s="78"/>
      <c r="L58" s="78"/>
      <c r="M58" s="78"/>
      <c r="N58" s="78"/>
      <c r="O58" s="78"/>
      <c r="P58" s="78"/>
      <c r="Q58" s="78"/>
    </row>
    <row r="59" spans="5:17" x14ac:dyDescent="0.25">
      <c r="E59" s="78"/>
      <c r="F59" s="78"/>
      <c r="G59" s="78"/>
      <c r="H59" s="78"/>
      <c r="I59" s="78"/>
      <c r="J59" s="78"/>
      <c r="K59" s="78"/>
      <c r="L59" s="78"/>
      <c r="M59" s="78"/>
      <c r="N59" s="78"/>
      <c r="O59" s="78"/>
      <c r="P59" s="78"/>
      <c r="Q59" s="78"/>
    </row>
    <row r="60" spans="5:17" x14ac:dyDescent="0.25">
      <c r="E60" s="78"/>
      <c r="F60" s="78"/>
      <c r="G60" s="78"/>
      <c r="H60" s="78"/>
      <c r="I60" s="78"/>
      <c r="J60" s="78"/>
      <c r="K60" s="78"/>
      <c r="L60" s="78"/>
      <c r="M60" s="78"/>
      <c r="N60" s="78"/>
      <c r="O60" s="78"/>
      <c r="P60" s="78"/>
      <c r="Q60" s="78"/>
    </row>
    <row r="61" spans="5:17" x14ac:dyDescent="0.25">
      <c r="E61" s="78"/>
      <c r="F61" s="78"/>
      <c r="G61" s="78"/>
      <c r="H61" s="78"/>
      <c r="I61" s="78"/>
      <c r="J61" s="78"/>
      <c r="K61" s="78"/>
      <c r="L61" s="78"/>
      <c r="M61" s="78"/>
      <c r="N61" s="78"/>
      <c r="O61" s="78"/>
      <c r="P61" s="78"/>
      <c r="Q61" s="78"/>
    </row>
    <row r="62" spans="5:17" x14ac:dyDescent="0.25">
      <c r="E62" s="78"/>
      <c r="F62" s="78"/>
      <c r="G62" s="78"/>
      <c r="H62" s="78"/>
      <c r="I62" s="78"/>
      <c r="J62" s="78"/>
      <c r="K62" s="78"/>
      <c r="L62" s="78"/>
      <c r="M62" s="78"/>
      <c r="N62" s="78"/>
      <c r="O62" s="78"/>
      <c r="P62" s="78"/>
      <c r="Q62" s="78"/>
    </row>
    <row r="63" spans="5:17" x14ac:dyDescent="0.25">
      <c r="E63" s="78"/>
      <c r="F63" s="78"/>
      <c r="G63" s="78"/>
      <c r="H63" s="78"/>
      <c r="I63" s="78"/>
      <c r="J63" s="78"/>
      <c r="K63" s="78"/>
      <c r="L63" s="78"/>
      <c r="M63" s="78"/>
      <c r="N63" s="78"/>
      <c r="O63" s="78"/>
      <c r="P63" s="78"/>
      <c r="Q63" s="78"/>
    </row>
    <row r="64" spans="5:17" x14ac:dyDescent="0.25">
      <c r="E64" s="78"/>
      <c r="F64" s="78"/>
      <c r="G64" s="78"/>
      <c r="H64" s="78"/>
      <c r="I64" s="78"/>
      <c r="J64" s="78"/>
      <c r="K64" s="78"/>
      <c r="L64" s="78"/>
      <c r="M64" s="78"/>
      <c r="N64" s="78"/>
      <c r="O64" s="78"/>
      <c r="P64" s="78"/>
      <c r="Q64" s="78"/>
    </row>
    <row r="65" spans="5:17" x14ac:dyDescent="0.25">
      <c r="E65" s="78"/>
      <c r="F65" s="78"/>
      <c r="G65" s="78"/>
      <c r="H65" s="78"/>
      <c r="I65" s="78"/>
      <c r="J65" s="78"/>
      <c r="K65" s="78"/>
      <c r="L65" s="78"/>
      <c r="M65" s="78"/>
      <c r="N65" s="78"/>
      <c r="O65" s="78"/>
      <c r="P65" s="78"/>
      <c r="Q65" s="78"/>
    </row>
    <row r="66" spans="5:17" x14ac:dyDescent="0.25">
      <c r="E66" s="78"/>
      <c r="F66" s="78"/>
      <c r="G66" s="78"/>
      <c r="H66" s="78"/>
      <c r="I66" s="78"/>
      <c r="J66" s="78"/>
      <c r="K66" s="78"/>
      <c r="L66" s="78"/>
      <c r="M66" s="78"/>
      <c r="N66" s="78"/>
      <c r="O66" s="78"/>
      <c r="P66" s="78"/>
      <c r="Q66" s="78"/>
    </row>
    <row r="67" spans="5:17" x14ac:dyDescent="0.25">
      <c r="E67" s="78"/>
      <c r="F67" s="78"/>
      <c r="G67" s="78"/>
      <c r="H67" s="78"/>
      <c r="I67" s="78"/>
      <c r="J67" s="78"/>
      <c r="K67" s="78"/>
      <c r="L67" s="78"/>
      <c r="M67" s="78"/>
      <c r="N67" s="78"/>
      <c r="O67" s="78"/>
      <c r="P67" s="78"/>
      <c r="Q67" s="78"/>
    </row>
    <row r="68" spans="5:17" x14ac:dyDescent="0.25">
      <c r="E68" s="78"/>
      <c r="F68" s="78"/>
      <c r="G68" s="78"/>
      <c r="H68" s="78"/>
      <c r="I68" s="78"/>
      <c r="J68" s="78"/>
      <c r="K68" s="78"/>
      <c r="L68" s="78"/>
      <c r="M68" s="78"/>
      <c r="N68" s="78"/>
      <c r="O68" s="78"/>
      <c r="P68" s="78"/>
      <c r="Q68" s="78"/>
    </row>
    <row r="69" spans="5:17" x14ac:dyDescent="0.25">
      <c r="E69" s="78"/>
      <c r="F69" s="78"/>
      <c r="G69" s="78"/>
      <c r="H69" s="78"/>
      <c r="I69" s="78"/>
      <c r="J69" s="78"/>
      <c r="K69" s="78"/>
      <c r="L69" s="78"/>
      <c r="M69" s="78"/>
      <c r="N69" s="78"/>
      <c r="O69" s="78"/>
      <c r="P69" s="78"/>
      <c r="Q69" s="78"/>
    </row>
    <row r="70" spans="5:17" x14ac:dyDescent="0.25">
      <c r="E70" s="78"/>
      <c r="F70" s="78"/>
      <c r="G70" s="78"/>
      <c r="H70" s="78"/>
      <c r="I70" s="78"/>
      <c r="J70" s="78"/>
      <c r="K70" s="78"/>
      <c r="L70" s="78"/>
      <c r="M70" s="78"/>
      <c r="N70" s="78"/>
      <c r="O70" s="78"/>
      <c r="P70" s="78"/>
      <c r="Q70" s="78"/>
    </row>
    <row r="71" spans="5:17" x14ac:dyDescent="0.25">
      <c r="E71" s="78"/>
      <c r="F71" s="78"/>
      <c r="G71" s="78"/>
      <c r="H71" s="78"/>
      <c r="I71" s="78"/>
      <c r="J71" s="78"/>
      <c r="K71" s="78"/>
      <c r="L71" s="78"/>
      <c r="M71" s="78"/>
      <c r="N71" s="78"/>
      <c r="O71" s="78"/>
      <c r="P71" s="78"/>
      <c r="Q71" s="78"/>
    </row>
    <row r="72" spans="5:17" x14ac:dyDescent="0.25">
      <c r="E72" s="78"/>
      <c r="F72" s="78"/>
      <c r="G72" s="78"/>
      <c r="H72" s="78"/>
      <c r="I72" s="78"/>
      <c r="J72" s="78"/>
      <c r="K72" s="78"/>
      <c r="L72" s="78"/>
      <c r="M72" s="78"/>
      <c r="N72" s="78"/>
      <c r="O72" s="78"/>
      <c r="P72" s="78"/>
      <c r="Q72" s="78"/>
    </row>
    <row r="73" spans="5:17" x14ac:dyDescent="0.25">
      <c r="E73" s="78"/>
      <c r="F73" s="78"/>
      <c r="G73" s="78"/>
      <c r="H73" s="78"/>
      <c r="I73" s="78"/>
      <c r="J73" s="78"/>
      <c r="K73" s="78"/>
      <c r="L73" s="78"/>
      <c r="M73" s="78"/>
      <c r="N73" s="78"/>
      <c r="O73" s="78"/>
      <c r="P73" s="78"/>
      <c r="Q73" s="78"/>
    </row>
  </sheetData>
  <sheetProtection formatRows="0" selectLockedCells="1"/>
  <mergeCells count="39">
    <mergeCell ref="C45:D45"/>
    <mergeCell ref="C46:D46"/>
    <mergeCell ref="C33:D33"/>
    <mergeCell ref="C34:D34"/>
    <mergeCell ref="C35:D35"/>
    <mergeCell ref="C36:D36"/>
    <mergeCell ref="A41:B41"/>
    <mergeCell ref="A44:D44"/>
    <mergeCell ref="A28:B28"/>
    <mergeCell ref="C28:D28"/>
    <mergeCell ref="A29:B29"/>
    <mergeCell ref="C29:D29"/>
    <mergeCell ref="C31:D31"/>
    <mergeCell ref="C32:D32"/>
    <mergeCell ref="A25:B25"/>
    <mergeCell ref="C25:D25"/>
    <mergeCell ref="A26:B26"/>
    <mergeCell ref="C26:D26"/>
    <mergeCell ref="A27:B27"/>
    <mergeCell ref="C27:D27"/>
    <mergeCell ref="A22:B22"/>
    <mergeCell ref="C22:D22"/>
    <mergeCell ref="A23:B23"/>
    <mergeCell ref="C23:D23"/>
    <mergeCell ref="A24:B24"/>
    <mergeCell ref="C24:D24"/>
    <mergeCell ref="A15:D15"/>
    <mergeCell ref="A16:D16"/>
    <mergeCell ref="A18:D18"/>
    <mergeCell ref="A19:D19"/>
    <mergeCell ref="A20:D20"/>
    <mergeCell ref="A21:B21"/>
    <mergeCell ref="C21:D21"/>
    <mergeCell ref="A1:D1"/>
    <mergeCell ref="A2:D2"/>
    <mergeCell ref="F4:H4"/>
    <mergeCell ref="A10:D10"/>
    <mergeCell ref="A12:D12"/>
    <mergeCell ref="A14:D14"/>
  </mergeCells>
  <pageMargins left="0.511811023622047" right="0.23622047244094499" top="0.74803149606299202" bottom="0.23622047244094499" header="0.27559055118110198" footer="0.15748031496063"/>
  <pageSetup paperSize="9" scale="80" fitToWidth="0" fitToHeight="0" orientation="portrait" r:id="rId1"/>
  <headerFooter alignWithMargins="0">
    <oddHeader>&amp;RKZN Department of Public Works
Effective Date:16 JANUARY 2023
Revision 9</oddHeader>
    <oddFoote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0]!ToMainMenu">
                <anchor>
                  <from>
                    <xdr:col>5</xdr:col>
                    <xdr:colOff>144780</xdr:colOff>
                    <xdr:row>0</xdr:row>
                    <xdr:rowOff>0</xdr:rowOff>
                  </from>
                  <to>
                    <xdr:col>7</xdr:col>
                    <xdr:colOff>274320</xdr:colOff>
                    <xdr:row>1</xdr:row>
                    <xdr:rowOff>68580</xdr:rowOff>
                  </to>
                </anchor>
              </controlPr>
            </control>
          </mc:Choice>
        </mc:AlternateContent>
        <mc:AlternateContent xmlns:mc="http://schemas.openxmlformats.org/markup-compatibility/2006">
          <mc:Choice Requires="x14">
            <control shapeId="1026" r:id="rId5" name="Button 2">
              <controlPr defaultSize="0" print="0" autoFill="0" autoPict="0" macro="[0]!PrintCoverPGSec1" altText="Please do a Print Preview before printing.">
                <anchor>
                  <from>
                    <xdr:col>5</xdr:col>
                    <xdr:colOff>152400</xdr:colOff>
                    <xdr:row>4</xdr:row>
                    <xdr:rowOff>7620</xdr:rowOff>
                  </from>
                  <to>
                    <xdr:col>7</xdr:col>
                    <xdr:colOff>297180</xdr:colOff>
                    <xdr:row>5</xdr:row>
                    <xdr:rowOff>99060</xdr:rowOff>
                  </to>
                </anchor>
              </controlPr>
            </control>
          </mc:Choice>
        </mc:AlternateContent>
        <mc:AlternateContent xmlns:mc="http://schemas.openxmlformats.org/markup-compatibility/2006">
          <mc:Choice Requires="x14">
            <control shapeId="1027" r:id="rId6" name="Button 3">
              <controlPr defaultSize="0" print="0" autoFill="0" autoPict="0" macro="[0]!PrintPreview">
                <anchor>
                  <from>
                    <xdr:col>5</xdr:col>
                    <xdr:colOff>144780</xdr:colOff>
                    <xdr:row>1</xdr:row>
                    <xdr:rowOff>76200</xdr:rowOff>
                  </from>
                  <to>
                    <xdr:col>7</xdr:col>
                    <xdr:colOff>274320</xdr:colOff>
                    <xdr:row>2</xdr:row>
                    <xdr:rowOff>99060</xdr:rowOff>
                  </to>
                </anchor>
              </controlPr>
            </control>
          </mc:Choice>
        </mc:AlternateContent>
        <mc:AlternateContent xmlns:mc="http://schemas.openxmlformats.org/markup-compatibility/2006">
          <mc:Choice Requires="x14">
            <control shapeId="1028" r:id="rId7" name="Button 4">
              <controlPr defaultSize="0" print="0" autoFill="0" autoPict="0" macro="[0]!ToDataEntry">
                <anchor>
                  <from>
                    <xdr:col>5</xdr:col>
                    <xdr:colOff>152400</xdr:colOff>
                    <xdr:row>5</xdr:row>
                    <xdr:rowOff>99060</xdr:rowOff>
                  </from>
                  <to>
                    <xdr:col>7</xdr:col>
                    <xdr:colOff>297180</xdr:colOff>
                    <xdr:row>6</xdr:row>
                    <xdr:rowOff>160020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75"/>
  <sheetViews>
    <sheetView tabSelected="1" topLeftCell="A301" workbookViewId="0">
      <selection activeCell="E301" sqref="E301"/>
    </sheetView>
  </sheetViews>
  <sheetFormatPr defaultRowHeight="14.4" x14ac:dyDescent="0.3"/>
  <cols>
    <col min="1" max="1" width="9.21875" customWidth="1"/>
    <col min="2" max="2" width="50" style="24" customWidth="1"/>
    <col min="3" max="3" width="9.109375" style="25" customWidth="1"/>
    <col min="4" max="4" width="10.5546875" style="25" customWidth="1"/>
    <col min="5" max="5" width="13.88671875" style="25" customWidth="1"/>
    <col min="6" max="6" width="15.5546875" customWidth="1"/>
  </cols>
  <sheetData>
    <row r="1" spans="1:6" x14ac:dyDescent="0.3">
      <c r="A1" s="1" t="s">
        <v>0</v>
      </c>
      <c r="B1" s="2" t="s">
        <v>1</v>
      </c>
      <c r="C1" s="1" t="s">
        <v>2</v>
      </c>
      <c r="D1" s="1" t="s">
        <v>3</v>
      </c>
      <c r="E1" s="1" t="s">
        <v>4</v>
      </c>
      <c r="F1" s="3" t="s">
        <v>5</v>
      </c>
    </row>
    <row r="2" spans="1:6" x14ac:dyDescent="0.3">
      <c r="A2" s="4" t="s">
        <v>7</v>
      </c>
      <c r="B2" s="5" t="s">
        <v>8</v>
      </c>
      <c r="C2" s="6" t="s">
        <v>9</v>
      </c>
      <c r="D2" s="7"/>
      <c r="E2" s="8" t="s">
        <v>7</v>
      </c>
      <c r="F2" s="8" t="s">
        <v>7</v>
      </c>
    </row>
    <row r="3" spans="1:6" x14ac:dyDescent="0.3">
      <c r="A3" s="4" t="s">
        <v>7</v>
      </c>
      <c r="B3" s="5" t="s">
        <v>10</v>
      </c>
      <c r="C3" s="6" t="s">
        <v>9</v>
      </c>
      <c r="D3" s="7"/>
      <c r="E3" s="8" t="s">
        <v>7</v>
      </c>
      <c r="F3" s="8" t="s">
        <v>7</v>
      </c>
    </row>
    <row r="4" spans="1:6" x14ac:dyDescent="0.3">
      <c r="A4" s="4" t="s">
        <v>7</v>
      </c>
      <c r="B4" s="5" t="s">
        <v>11</v>
      </c>
      <c r="C4" s="6" t="s">
        <v>9</v>
      </c>
      <c r="D4" s="7"/>
      <c r="E4" s="8" t="s">
        <v>7</v>
      </c>
      <c r="F4" s="8" t="s">
        <v>7</v>
      </c>
    </row>
    <row r="5" spans="1:6" x14ac:dyDescent="0.3">
      <c r="A5" s="4" t="s">
        <v>7</v>
      </c>
      <c r="B5" s="5" t="s">
        <v>12</v>
      </c>
      <c r="C5" s="6" t="s">
        <v>9</v>
      </c>
      <c r="D5" s="7"/>
      <c r="E5" s="8" t="s">
        <v>7</v>
      </c>
      <c r="F5" s="8" t="s">
        <v>7</v>
      </c>
    </row>
    <row r="6" spans="1:6" ht="57.6" x14ac:dyDescent="0.3">
      <c r="A6" s="8" t="s">
        <v>7</v>
      </c>
      <c r="B6" s="9" t="s">
        <v>13</v>
      </c>
      <c r="C6" s="4" t="s">
        <v>7</v>
      </c>
      <c r="D6" s="7"/>
      <c r="E6" s="8" t="s">
        <v>7</v>
      </c>
      <c r="F6" s="8" t="s">
        <v>7</v>
      </c>
    </row>
    <row r="7" spans="1:6" ht="72" x14ac:dyDescent="0.3">
      <c r="A7" s="8" t="s">
        <v>7</v>
      </c>
      <c r="B7" s="9" t="s">
        <v>14</v>
      </c>
      <c r="C7" s="4" t="s">
        <v>7</v>
      </c>
      <c r="D7" s="7"/>
      <c r="E7" s="8" t="s">
        <v>7</v>
      </c>
      <c r="F7" s="8" t="s">
        <v>7</v>
      </c>
    </row>
    <row r="8" spans="1:6" ht="72" x14ac:dyDescent="0.3">
      <c r="A8" s="8" t="s">
        <v>7</v>
      </c>
      <c r="B8" s="9" t="s">
        <v>15</v>
      </c>
      <c r="C8" s="4" t="s">
        <v>7</v>
      </c>
      <c r="D8" s="7"/>
      <c r="E8" s="8" t="s">
        <v>7</v>
      </c>
      <c r="F8" s="8" t="s">
        <v>7</v>
      </c>
    </row>
    <row r="9" spans="1:6" ht="57.6" x14ac:dyDescent="0.3">
      <c r="A9" s="8" t="s">
        <v>7</v>
      </c>
      <c r="B9" s="9" t="s">
        <v>16</v>
      </c>
      <c r="C9" s="4" t="s">
        <v>7</v>
      </c>
      <c r="D9" s="7"/>
      <c r="E9" s="8" t="s">
        <v>7</v>
      </c>
      <c r="F9" s="8" t="s">
        <v>7</v>
      </c>
    </row>
    <row r="10" spans="1:6" ht="28.8" x14ac:dyDescent="0.3">
      <c r="A10" s="8" t="s">
        <v>7</v>
      </c>
      <c r="B10" s="9" t="s">
        <v>17</v>
      </c>
      <c r="C10" s="4" t="s">
        <v>7</v>
      </c>
      <c r="D10" s="7"/>
      <c r="E10" s="8" t="s">
        <v>7</v>
      </c>
      <c r="F10" s="8" t="s">
        <v>7</v>
      </c>
    </row>
    <row r="11" spans="1:6" ht="72" x14ac:dyDescent="0.3">
      <c r="A11" s="8" t="s">
        <v>7</v>
      </c>
      <c r="B11" s="9" t="s">
        <v>19</v>
      </c>
      <c r="C11" s="4" t="s">
        <v>7</v>
      </c>
      <c r="D11" s="7"/>
      <c r="E11" s="8" t="s">
        <v>7</v>
      </c>
      <c r="F11" s="8" t="s">
        <v>7</v>
      </c>
    </row>
    <row r="12" spans="1:6" ht="57.6" x14ac:dyDescent="0.3">
      <c r="A12" s="8" t="s">
        <v>7</v>
      </c>
      <c r="B12" s="9" t="s">
        <v>20</v>
      </c>
      <c r="C12" s="4" t="s">
        <v>7</v>
      </c>
      <c r="D12" s="7"/>
      <c r="E12" s="8" t="s">
        <v>7</v>
      </c>
      <c r="F12" s="8" t="s">
        <v>7</v>
      </c>
    </row>
    <row r="13" spans="1:6" x14ac:dyDescent="0.3">
      <c r="A13" s="4" t="s">
        <v>7</v>
      </c>
      <c r="B13" s="10" t="s">
        <v>21</v>
      </c>
      <c r="C13" s="6" t="s">
        <v>22</v>
      </c>
      <c r="D13" s="7"/>
      <c r="E13" s="8" t="s">
        <v>7</v>
      </c>
      <c r="F13" s="8" t="s">
        <v>7</v>
      </c>
    </row>
    <row r="14" spans="1:6" ht="28.8" x14ac:dyDescent="0.3">
      <c r="A14" s="4" t="s">
        <v>6</v>
      </c>
      <c r="B14" s="11" t="s">
        <v>23</v>
      </c>
      <c r="C14" s="4" t="s">
        <v>24</v>
      </c>
      <c r="D14" s="12">
        <v>1</v>
      </c>
      <c r="E14" s="27"/>
      <c r="F14" s="13">
        <f>E14</f>
        <v>0</v>
      </c>
    </row>
    <row r="15" spans="1:6" ht="28.8" x14ac:dyDescent="0.3">
      <c r="A15" s="4" t="s">
        <v>18</v>
      </c>
      <c r="B15" s="11" t="s">
        <v>25</v>
      </c>
      <c r="C15" s="4" t="s">
        <v>24</v>
      </c>
      <c r="D15" s="12"/>
      <c r="E15" s="27"/>
      <c r="F15" s="13">
        <f t="shared" ref="F15:F23" si="0">E15</f>
        <v>0</v>
      </c>
    </row>
    <row r="16" spans="1:6" ht="28.8" x14ac:dyDescent="0.3">
      <c r="A16" s="4" t="s">
        <v>26</v>
      </c>
      <c r="B16" s="11" t="s">
        <v>27</v>
      </c>
      <c r="C16" s="4" t="s">
        <v>24</v>
      </c>
      <c r="D16" s="12"/>
      <c r="E16" s="27"/>
      <c r="F16" s="13">
        <f t="shared" si="0"/>
        <v>0</v>
      </c>
    </row>
    <row r="17" spans="1:6" ht="28.8" x14ac:dyDescent="0.3">
      <c r="A17" s="4" t="s">
        <v>28</v>
      </c>
      <c r="B17" s="11" t="s">
        <v>29</v>
      </c>
      <c r="C17" s="4" t="s">
        <v>24</v>
      </c>
      <c r="D17" s="12"/>
      <c r="E17" s="27"/>
      <c r="F17" s="13">
        <f t="shared" si="0"/>
        <v>0</v>
      </c>
    </row>
    <row r="18" spans="1:6" ht="86.4" x14ac:dyDescent="0.3">
      <c r="A18" s="4" t="s">
        <v>30</v>
      </c>
      <c r="B18" s="11" t="s">
        <v>31</v>
      </c>
      <c r="C18" s="4" t="s">
        <v>24</v>
      </c>
      <c r="D18" s="12"/>
      <c r="E18" s="27"/>
      <c r="F18" s="13">
        <f t="shared" si="0"/>
        <v>0</v>
      </c>
    </row>
    <row r="19" spans="1:6" ht="28.8" x14ac:dyDescent="0.3">
      <c r="A19" s="4" t="s">
        <v>32</v>
      </c>
      <c r="B19" s="11" t="s">
        <v>33</v>
      </c>
      <c r="C19" s="4" t="s">
        <v>24</v>
      </c>
      <c r="D19" s="12"/>
      <c r="E19" s="27"/>
      <c r="F19" s="13">
        <f t="shared" si="0"/>
        <v>0</v>
      </c>
    </row>
    <row r="20" spans="1:6" ht="28.8" x14ac:dyDescent="0.3">
      <c r="A20" s="4" t="s">
        <v>34</v>
      </c>
      <c r="B20" s="11" t="s">
        <v>35</v>
      </c>
      <c r="C20" s="4" t="s">
        <v>24</v>
      </c>
      <c r="D20" s="12"/>
      <c r="E20" s="27"/>
      <c r="F20" s="13">
        <f t="shared" si="0"/>
        <v>0</v>
      </c>
    </row>
    <row r="21" spans="1:6" ht="28.8" x14ac:dyDescent="0.3">
      <c r="A21" s="4" t="s">
        <v>36</v>
      </c>
      <c r="B21" s="11" t="s">
        <v>37</v>
      </c>
      <c r="C21" s="4" t="s">
        <v>24</v>
      </c>
      <c r="D21" s="12"/>
      <c r="E21" s="27"/>
      <c r="F21" s="13">
        <f t="shared" si="0"/>
        <v>0</v>
      </c>
    </row>
    <row r="22" spans="1:6" ht="28.8" x14ac:dyDescent="0.3">
      <c r="A22" s="4" t="s">
        <v>38</v>
      </c>
      <c r="B22" s="11" t="s">
        <v>39</v>
      </c>
      <c r="C22" s="4" t="s">
        <v>24</v>
      </c>
      <c r="D22" s="12"/>
      <c r="E22" s="27"/>
      <c r="F22" s="13">
        <f t="shared" si="0"/>
        <v>0</v>
      </c>
    </row>
    <row r="23" spans="1:6" ht="28.8" x14ac:dyDescent="0.3">
      <c r="A23" s="4" t="s">
        <v>40</v>
      </c>
      <c r="B23" s="11" t="s">
        <v>41</v>
      </c>
      <c r="C23" s="4" t="s">
        <v>24</v>
      </c>
      <c r="D23" s="12"/>
      <c r="E23" s="27"/>
      <c r="F23" s="13">
        <f t="shared" si="0"/>
        <v>0</v>
      </c>
    </row>
    <row r="24" spans="1:6" ht="43.2" x14ac:dyDescent="0.3">
      <c r="A24" s="4" t="s">
        <v>7</v>
      </c>
      <c r="B24" s="10" t="s">
        <v>42</v>
      </c>
      <c r="C24" s="6" t="s">
        <v>22</v>
      </c>
      <c r="D24" s="7"/>
      <c r="E24" s="8" t="s">
        <v>7</v>
      </c>
      <c r="F24" s="8" t="s">
        <v>7</v>
      </c>
    </row>
    <row r="25" spans="1:6" x14ac:dyDescent="0.3">
      <c r="A25" s="8" t="s">
        <v>7</v>
      </c>
      <c r="B25" s="9" t="s">
        <v>43</v>
      </c>
      <c r="C25" s="4" t="s">
        <v>7</v>
      </c>
      <c r="D25" s="14"/>
      <c r="E25" s="8" t="s">
        <v>7</v>
      </c>
      <c r="F25" s="8" t="s">
        <v>7</v>
      </c>
    </row>
    <row r="26" spans="1:6" ht="28.8" x14ac:dyDescent="0.3">
      <c r="A26" s="4" t="s">
        <v>44</v>
      </c>
      <c r="B26" s="11" t="s">
        <v>45</v>
      </c>
      <c r="C26" s="4" t="s">
        <v>24</v>
      </c>
      <c r="D26" s="12"/>
      <c r="E26" s="27"/>
      <c r="F26" s="13">
        <f t="shared" ref="F26:F51" si="1">E26</f>
        <v>0</v>
      </c>
    </row>
    <row r="27" spans="1:6" ht="28.8" x14ac:dyDescent="0.3">
      <c r="A27" s="4" t="s">
        <v>46</v>
      </c>
      <c r="B27" s="11" t="s">
        <v>47</v>
      </c>
      <c r="C27" s="4" t="s">
        <v>24</v>
      </c>
      <c r="D27" s="12"/>
      <c r="E27" s="27"/>
      <c r="F27" s="13">
        <f t="shared" si="1"/>
        <v>0</v>
      </c>
    </row>
    <row r="28" spans="1:6" ht="28.8" x14ac:dyDescent="0.3">
      <c r="A28" s="4" t="s">
        <v>48</v>
      </c>
      <c r="B28" s="11" t="s">
        <v>49</v>
      </c>
      <c r="C28" s="4" t="s">
        <v>24</v>
      </c>
      <c r="D28" s="12"/>
      <c r="E28" s="27"/>
      <c r="F28" s="13">
        <f t="shared" si="1"/>
        <v>0</v>
      </c>
    </row>
    <row r="29" spans="1:6" ht="28.8" x14ac:dyDescent="0.3">
      <c r="A29" s="4" t="s">
        <v>50</v>
      </c>
      <c r="B29" s="11" t="s">
        <v>51</v>
      </c>
      <c r="C29" s="4" t="s">
        <v>24</v>
      </c>
      <c r="D29" s="12"/>
      <c r="E29" s="27"/>
      <c r="F29" s="13">
        <f t="shared" si="1"/>
        <v>0</v>
      </c>
    </row>
    <row r="30" spans="1:6" ht="28.8" x14ac:dyDescent="0.3">
      <c r="A30" s="4" t="s">
        <v>52</v>
      </c>
      <c r="B30" s="11" t="s">
        <v>53</v>
      </c>
      <c r="C30" s="4" t="s">
        <v>24</v>
      </c>
      <c r="D30" s="12"/>
      <c r="E30" s="27"/>
      <c r="F30" s="13">
        <f t="shared" si="1"/>
        <v>0</v>
      </c>
    </row>
    <row r="31" spans="1:6" ht="28.8" x14ac:dyDescent="0.3">
      <c r="A31" s="4" t="s">
        <v>54</v>
      </c>
      <c r="B31" s="11" t="s">
        <v>55</v>
      </c>
      <c r="C31" s="4" t="s">
        <v>24</v>
      </c>
      <c r="D31" s="12"/>
      <c r="E31" s="27"/>
      <c r="F31" s="13">
        <f t="shared" si="1"/>
        <v>0</v>
      </c>
    </row>
    <row r="32" spans="1:6" ht="28.8" x14ac:dyDescent="0.3">
      <c r="A32" s="4" t="s">
        <v>56</v>
      </c>
      <c r="B32" s="11" t="s">
        <v>57</v>
      </c>
      <c r="C32" s="4" t="s">
        <v>24</v>
      </c>
      <c r="D32" s="12"/>
      <c r="E32" s="27"/>
      <c r="F32" s="13">
        <f t="shared" si="1"/>
        <v>0</v>
      </c>
    </row>
    <row r="33" spans="1:6" ht="28.8" x14ac:dyDescent="0.3">
      <c r="A33" s="4" t="s">
        <v>58</v>
      </c>
      <c r="B33" s="11" t="s">
        <v>59</v>
      </c>
      <c r="C33" s="4" t="s">
        <v>24</v>
      </c>
      <c r="D33" s="12"/>
      <c r="E33" s="27"/>
      <c r="F33" s="13">
        <f t="shared" si="1"/>
        <v>0</v>
      </c>
    </row>
    <row r="34" spans="1:6" ht="28.8" x14ac:dyDescent="0.3">
      <c r="A34" s="4" t="s">
        <v>60</v>
      </c>
      <c r="B34" s="11" t="s">
        <v>61</v>
      </c>
      <c r="C34" s="4" t="s">
        <v>24</v>
      </c>
      <c r="D34" s="12"/>
      <c r="E34" s="27"/>
      <c r="F34" s="13">
        <f t="shared" si="1"/>
        <v>0</v>
      </c>
    </row>
    <row r="35" spans="1:6" ht="28.8" x14ac:dyDescent="0.3">
      <c r="A35" s="4" t="s">
        <v>62</v>
      </c>
      <c r="B35" s="11" t="s">
        <v>63</v>
      </c>
      <c r="C35" s="4" t="s">
        <v>24</v>
      </c>
      <c r="D35" s="12"/>
      <c r="E35" s="27"/>
      <c r="F35" s="13">
        <f t="shared" si="1"/>
        <v>0</v>
      </c>
    </row>
    <row r="36" spans="1:6" ht="28.8" x14ac:dyDescent="0.3">
      <c r="A36" s="4" t="s">
        <v>64</v>
      </c>
      <c r="B36" s="11" t="s">
        <v>65</v>
      </c>
      <c r="C36" s="4" t="s">
        <v>24</v>
      </c>
      <c r="D36" s="12"/>
      <c r="E36" s="27"/>
      <c r="F36" s="13">
        <f t="shared" si="1"/>
        <v>0</v>
      </c>
    </row>
    <row r="37" spans="1:6" ht="28.8" x14ac:dyDescent="0.3">
      <c r="A37" s="4" t="s">
        <v>66</v>
      </c>
      <c r="B37" s="11" t="s">
        <v>67</v>
      </c>
      <c r="C37" s="4" t="s">
        <v>24</v>
      </c>
      <c r="D37" s="12"/>
      <c r="E37" s="27"/>
      <c r="F37" s="13">
        <f t="shared" si="1"/>
        <v>0</v>
      </c>
    </row>
    <row r="38" spans="1:6" ht="28.8" x14ac:dyDescent="0.3">
      <c r="A38" s="4" t="s">
        <v>68</v>
      </c>
      <c r="B38" s="11" t="s">
        <v>69</v>
      </c>
      <c r="C38" s="4" t="s">
        <v>24</v>
      </c>
      <c r="D38" s="12"/>
      <c r="E38" s="27"/>
      <c r="F38" s="13">
        <f t="shared" si="1"/>
        <v>0</v>
      </c>
    </row>
    <row r="39" spans="1:6" ht="28.8" x14ac:dyDescent="0.3">
      <c r="A39" s="4" t="s">
        <v>70</v>
      </c>
      <c r="B39" s="11" t="s">
        <v>71</v>
      </c>
      <c r="C39" s="4" t="s">
        <v>24</v>
      </c>
      <c r="D39" s="12"/>
      <c r="E39" s="27"/>
      <c r="F39" s="13">
        <f t="shared" si="1"/>
        <v>0</v>
      </c>
    </row>
    <row r="40" spans="1:6" ht="28.8" x14ac:dyDescent="0.3">
      <c r="A40" s="4" t="s">
        <v>72</v>
      </c>
      <c r="B40" s="11" t="s">
        <v>73</v>
      </c>
      <c r="C40" s="4" t="s">
        <v>24</v>
      </c>
      <c r="D40" s="12"/>
      <c r="E40" s="27"/>
      <c r="F40" s="13">
        <f t="shared" si="1"/>
        <v>0</v>
      </c>
    </row>
    <row r="41" spans="1:6" ht="28.8" x14ac:dyDescent="0.3">
      <c r="A41" s="4" t="s">
        <v>74</v>
      </c>
      <c r="B41" s="11" t="s">
        <v>75</v>
      </c>
      <c r="C41" s="4" t="s">
        <v>24</v>
      </c>
      <c r="D41" s="12"/>
      <c r="E41" s="27"/>
      <c r="F41" s="13">
        <f t="shared" si="1"/>
        <v>0</v>
      </c>
    </row>
    <row r="42" spans="1:6" ht="28.8" x14ac:dyDescent="0.3">
      <c r="A42" s="4" t="s">
        <v>76</v>
      </c>
      <c r="B42" s="11" t="s">
        <v>77</v>
      </c>
      <c r="C42" s="4" t="s">
        <v>24</v>
      </c>
      <c r="D42" s="12"/>
      <c r="E42" s="27"/>
      <c r="F42" s="13">
        <f t="shared" si="1"/>
        <v>0</v>
      </c>
    </row>
    <row r="43" spans="1:6" ht="28.8" x14ac:dyDescent="0.3">
      <c r="A43" s="4" t="s">
        <v>78</v>
      </c>
      <c r="B43" s="11" t="s">
        <v>79</v>
      </c>
      <c r="C43" s="4" t="s">
        <v>24</v>
      </c>
      <c r="D43" s="12"/>
      <c r="E43" s="27"/>
      <c r="F43" s="13">
        <f t="shared" si="1"/>
        <v>0</v>
      </c>
    </row>
    <row r="44" spans="1:6" ht="28.8" x14ac:dyDescent="0.3">
      <c r="A44" s="4" t="s">
        <v>80</v>
      </c>
      <c r="B44" s="11" t="s">
        <v>81</v>
      </c>
      <c r="C44" s="4" t="s">
        <v>24</v>
      </c>
      <c r="D44" s="12"/>
      <c r="E44" s="27"/>
      <c r="F44" s="13">
        <f t="shared" si="1"/>
        <v>0</v>
      </c>
    </row>
    <row r="45" spans="1:6" ht="28.8" x14ac:dyDescent="0.3">
      <c r="A45" s="4" t="s">
        <v>82</v>
      </c>
      <c r="B45" s="11" t="s">
        <v>83</v>
      </c>
      <c r="C45" s="4" t="s">
        <v>24</v>
      </c>
      <c r="D45" s="12"/>
      <c r="E45" s="27"/>
      <c r="F45" s="13">
        <f t="shared" si="1"/>
        <v>0</v>
      </c>
    </row>
    <row r="46" spans="1:6" ht="28.8" x14ac:dyDescent="0.3">
      <c r="A46" s="4" t="s">
        <v>84</v>
      </c>
      <c r="B46" s="11" t="s">
        <v>85</v>
      </c>
      <c r="C46" s="4" t="s">
        <v>24</v>
      </c>
      <c r="D46" s="12"/>
      <c r="E46" s="27"/>
      <c r="F46" s="13">
        <f t="shared" si="1"/>
        <v>0</v>
      </c>
    </row>
    <row r="47" spans="1:6" ht="28.8" x14ac:dyDescent="0.3">
      <c r="A47" s="4" t="s">
        <v>86</v>
      </c>
      <c r="B47" s="11" t="s">
        <v>87</v>
      </c>
      <c r="C47" s="4" t="s">
        <v>24</v>
      </c>
      <c r="D47" s="12"/>
      <c r="E47" s="27"/>
      <c r="F47" s="13">
        <f t="shared" si="1"/>
        <v>0</v>
      </c>
    </row>
    <row r="48" spans="1:6" ht="28.8" x14ac:dyDescent="0.3">
      <c r="A48" s="4" t="s">
        <v>88</v>
      </c>
      <c r="B48" s="11" t="s">
        <v>89</v>
      </c>
      <c r="C48" s="4" t="s">
        <v>24</v>
      </c>
      <c r="D48" s="12"/>
      <c r="E48" s="27"/>
      <c r="F48" s="13">
        <f t="shared" si="1"/>
        <v>0</v>
      </c>
    </row>
    <row r="49" spans="1:6" ht="43.2" x14ac:dyDescent="0.3">
      <c r="A49" s="4" t="s">
        <v>90</v>
      </c>
      <c r="B49" s="11" t="s">
        <v>91</v>
      </c>
      <c r="C49" s="4" t="s">
        <v>24</v>
      </c>
      <c r="D49" s="12"/>
      <c r="E49" s="27"/>
      <c r="F49" s="13">
        <f t="shared" si="1"/>
        <v>0</v>
      </c>
    </row>
    <row r="50" spans="1:6" ht="43.2" x14ac:dyDescent="0.3">
      <c r="A50" s="4" t="s">
        <v>92</v>
      </c>
      <c r="B50" s="11" t="s">
        <v>93</v>
      </c>
      <c r="C50" s="4" t="s">
        <v>24</v>
      </c>
      <c r="D50" s="12"/>
      <c r="E50" s="27"/>
      <c r="F50" s="13">
        <f t="shared" si="1"/>
        <v>0</v>
      </c>
    </row>
    <row r="51" spans="1:6" ht="43.2" x14ac:dyDescent="0.3">
      <c r="A51" s="4" t="s">
        <v>94</v>
      </c>
      <c r="B51" s="11" t="s">
        <v>95</v>
      </c>
      <c r="C51" s="4" t="s">
        <v>24</v>
      </c>
      <c r="D51" s="12"/>
      <c r="E51" s="27"/>
      <c r="F51" s="13">
        <f t="shared" si="1"/>
        <v>0</v>
      </c>
    </row>
    <row r="52" spans="1:6" ht="28.8" x14ac:dyDescent="0.3">
      <c r="A52" s="4" t="s">
        <v>7</v>
      </c>
      <c r="B52" s="5" t="s">
        <v>96</v>
      </c>
      <c r="C52" s="6" t="s">
        <v>9</v>
      </c>
      <c r="D52" s="7"/>
      <c r="E52" s="8" t="s">
        <v>7</v>
      </c>
      <c r="F52" s="8" t="s">
        <v>7</v>
      </c>
    </row>
    <row r="53" spans="1:6" ht="28.8" x14ac:dyDescent="0.3">
      <c r="A53" s="8" t="s">
        <v>7</v>
      </c>
      <c r="B53" s="9" t="s">
        <v>97</v>
      </c>
      <c r="C53" s="4" t="s">
        <v>7</v>
      </c>
      <c r="D53" s="14"/>
      <c r="E53" s="8" t="s">
        <v>7</v>
      </c>
      <c r="F53" s="8" t="s">
        <v>7</v>
      </c>
    </row>
    <row r="54" spans="1:6" ht="28.8" x14ac:dyDescent="0.3">
      <c r="A54" s="4" t="s">
        <v>98</v>
      </c>
      <c r="B54" s="11" t="s">
        <v>99</v>
      </c>
      <c r="C54" s="4" t="s">
        <v>24</v>
      </c>
      <c r="D54" s="12"/>
      <c r="E54" s="27"/>
      <c r="F54" s="13">
        <f>E54</f>
        <v>0</v>
      </c>
    </row>
    <row r="55" spans="1:6" ht="28.8" x14ac:dyDescent="0.3">
      <c r="A55" s="8" t="s">
        <v>100</v>
      </c>
      <c r="B55" s="9" t="s">
        <v>101</v>
      </c>
      <c r="C55" s="4" t="s">
        <v>102</v>
      </c>
      <c r="D55" s="7"/>
      <c r="E55" s="8" t="s">
        <v>7</v>
      </c>
      <c r="F55" s="8" t="s">
        <v>7</v>
      </c>
    </row>
    <row r="56" spans="1:6" ht="28.8" x14ac:dyDescent="0.3">
      <c r="A56" s="4" t="s">
        <v>103</v>
      </c>
      <c r="B56" s="11" t="s">
        <v>104</v>
      </c>
      <c r="C56" s="4" t="s">
        <v>24</v>
      </c>
      <c r="D56" s="12"/>
      <c r="E56" s="27"/>
      <c r="F56" s="13">
        <f t="shared" ref="F56:F62" si="2">E56</f>
        <v>0</v>
      </c>
    </row>
    <row r="57" spans="1:6" ht="28.8" x14ac:dyDescent="0.3">
      <c r="A57" s="4" t="s">
        <v>105</v>
      </c>
      <c r="B57" s="11" t="s">
        <v>106</v>
      </c>
      <c r="C57" s="4" t="s">
        <v>24</v>
      </c>
      <c r="D57" s="12"/>
      <c r="E57" s="27"/>
      <c r="F57" s="13">
        <f t="shared" si="2"/>
        <v>0</v>
      </c>
    </row>
    <row r="58" spans="1:6" ht="28.8" x14ac:dyDescent="0.3">
      <c r="A58" s="4" t="s">
        <v>107</v>
      </c>
      <c r="B58" s="11" t="s">
        <v>108</v>
      </c>
      <c r="C58" s="4" t="s">
        <v>24</v>
      </c>
      <c r="D58" s="12"/>
      <c r="E58" s="27"/>
      <c r="F58" s="13">
        <f t="shared" si="2"/>
        <v>0</v>
      </c>
    </row>
    <row r="59" spans="1:6" ht="28.8" x14ac:dyDescent="0.3">
      <c r="A59" s="4" t="s">
        <v>109</v>
      </c>
      <c r="B59" s="11" t="s">
        <v>110</v>
      </c>
      <c r="C59" s="4" t="s">
        <v>24</v>
      </c>
      <c r="D59" s="12"/>
      <c r="E59" s="27"/>
      <c r="F59" s="13">
        <f t="shared" si="2"/>
        <v>0</v>
      </c>
    </row>
    <row r="60" spans="1:6" ht="28.8" x14ac:dyDescent="0.3">
      <c r="A60" s="4" t="s">
        <v>111</v>
      </c>
      <c r="B60" s="11" t="s">
        <v>112</v>
      </c>
      <c r="C60" s="4" t="s">
        <v>24</v>
      </c>
      <c r="D60" s="12"/>
      <c r="E60" s="27"/>
      <c r="F60" s="13">
        <f t="shared" si="2"/>
        <v>0</v>
      </c>
    </row>
    <row r="61" spans="1:6" ht="28.8" x14ac:dyDescent="0.3">
      <c r="A61" s="4" t="s">
        <v>113</v>
      </c>
      <c r="B61" s="11" t="s">
        <v>114</v>
      </c>
      <c r="C61" s="4" t="s">
        <v>24</v>
      </c>
      <c r="D61" s="12"/>
      <c r="E61" s="27"/>
      <c r="F61" s="13">
        <f t="shared" si="2"/>
        <v>0</v>
      </c>
    </row>
    <row r="62" spans="1:6" ht="28.8" x14ac:dyDescent="0.3">
      <c r="A62" s="4" t="s">
        <v>115</v>
      </c>
      <c r="B62" s="11" t="s">
        <v>116</v>
      </c>
      <c r="C62" s="4" t="s">
        <v>24</v>
      </c>
      <c r="D62" s="12"/>
      <c r="E62" s="27"/>
      <c r="F62" s="13">
        <f t="shared" si="2"/>
        <v>0</v>
      </c>
    </row>
    <row r="63" spans="1:6" ht="28.8" x14ac:dyDescent="0.3">
      <c r="A63" s="4" t="s">
        <v>7</v>
      </c>
      <c r="B63" s="5" t="s">
        <v>117</v>
      </c>
      <c r="C63" s="6" t="s">
        <v>9</v>
      </c>
      <c r="D63" s="7"/>
      <c r="E63" s="8" t="s">
        <v>7</v>
      </c>
      <c r="F63" s="8" t="s">
        <v>7</v>
      </c>
    </row>
    <row r="64" spans="1:6" ht="57.6" x14ac:dyDescent="0.3">
      <c r="A64" s="4" t="s">
        <v>118</v>
      </c>
      <c r="B64" s="11" t="s">
        <v>119</v>
      </c>
      <c r="C64" s="4" t="s">
        <v>24</v>
      </c>
      <c r="D64" s="12"/>
      <c r="E64" s="27"/>
      <c r="F64" s="13">
        <f t="shared" ref="F64:F78" si="3">E64</f>
        <v>0</v>
      </c>
    </row>
    <row r="65" spans="1:6" ht="43.2" x14ac:dyDescent="0.3">
      <c r="A65" s="4" t="s">
        <v>120</v>
      </c>
      <c r="B65" s="11" t="s">
        <v>121</v>
      </c>
      <c r="C65" s="4" t="s">
        <v>24</v>
      </c>
      <c r="D65" s="12"/>
      <c r="E65" s="27"/>
      <c r="F65" s="13">
        <f t="shared" si="3"/>
        <v>0</v>
      </c>
    </row>
    <row r="66" spans="1:6" ht="43.2" x14ac:dyDescent="0.3">
      <c r="A66" s="4" t="s">
        <v>122</v>
      </c>
      <c r="B66" s="11" t="s">
        <v>123</v>
      </c>
      <c r="C66" s="4" t="s">
        <v>24</v>
      </c>
      <c r="D66" s="12"/>
      <c r="E66" s="27"/>
      <c r="F66" s="13">
        <f t="shared" si="3"/>
        <v>0</v>
      </c>
    </row>
    <row r="67" spans="1:6" ht="43.2" x14ac:dyDescent="0.3">
      <c r="A67" s="4" t="s">
        <v>124</v>
      </c>
      <c r="B67" s="11" t="s">
        <v>125</v>
      </c>
      <c r="C67" s="4" t="s">
        <v>24</v>
      </c>
      <c r="D67" s="12"/>
      <c r="E67" s="27"/>
      <c r="F67" s="13">
        <f t="shared" si="3"/>
        <v>0</v>
      </c>
    </row>
    <row r="68" spans="1:6" ht="43.2" x14ac:dyDescent="0.3">
      <c r="A68" s="4" t="s">
        <v>126</v>
      </c>
      <c r="B68" s="11" t="s">
        <v>127</v>
      </c>
      <c r="C68" s="4" t="s">
        <v>24</v>
      </c>
      <c r="D68" s="12"/>
      <c r="E68" s="27"/>
      <c r="F68" s="13">
        <f t="shared" si="3"/>
        <v>0</v>
      </c>
    </row>
    <row r="69" spans="1:6" ht="28.8" x14ac:dyDescent="0.3">
      <c r="A69" s="4" t="s">
        <v>128</v>
      </c>
      <c r="B69" s="11" t="s">
        <v>129</v>
      </c>
      <c r="C69" s="4" t="s">
        <v>24</v>
      </c>
      <c r="D69" s="12"/>
      <c r="E69" s="27"/>
      <c r="F69" s="13">
        <f t="shared" si="3"/>
        <v>0</v>
      </c>
    </row>
    <row r="70" spans="1:6" ht="28.8" x14ac:dyDescent="0.3">
      <c r="A70" s="4" t="s">
        <v>130</v>
      </c>
      <c r="B70" s="11" t="s">
        <v>131</v>
      </c>
      <c r="C70" s="4" t="s">
        <v>24</v>
      </c>
      <c r="D70" s="12"/>
      <c r="E70" s="27"/>
      <c r="F70" s="13">
        <f t="shared" si="3"/>
        <v>0</v>
      </c>
    </row>
    <row r="71" spans="1:6" ht="28.8" x14ac:dyDescent="0.3">
      <c r="A71" s="4" t="s">
        <v>132</v>
      </c>
      <c r="B71" s="11" t="s">
        <v>133</v>
      </c>
      <c r="C71" s="4" t="s">
        <v>24</v>
      </c>
      <c r="D71" s="12"/>
      <c r="E71" s="27"/>
      <c r="F71" s="13">
        <f t="shared" si="3"/>
        <v>0</v>
      </c>
    </row>
    <row r="72" spans="1:6" ht="43.2" x14ac:dyDescent="0.3">
      <c r="A72" s="4" t="s">
        <v>134</v>
      </c>
      <c r="B72" s="11" t="s">
        <v>135</v>
      </c>
      <c r="C72" s="4" t="s">
        <v>24</v>
      </c>
      <c r="D72" s="12"/>
      <c r="E72" s="27"/>
      <c r="F72" s="13">
        <f t="shared" si="3"/>
        <v>0</v>
      </c>
    </row>
    <row r="73" spans="1:6" ht="28.8" x14ac:dyDescent="0.3">
      <c r="A73" s="4" t="s">
        <v>136</v>
      </c>
      <c r="B73" s="11" t="s">
        <v>137</v>
      </c>
      <c r="C73" s="4" t="s">
        <v>24</v>
      </c>
      <c r="D73" s="12"/>
      <c r="E73" s="27"/>
      <c r="F73" s="13">
        <f t="shared" si="3"/>
        <v>0</v>
      </c>
    </row>
    <row r="74" spans="1:6" ht="43.2" x14ac:dyDescent="0.3">
      <c r="A74" s="4" t="s">
        <v>138</v>
      </c>
      <c r="B74" s="11" t="s">
        <v>139</v>
      </c>
      <c r="C74" s="4" t="s">
        <v>24</v>
      </c>
      <c r="D74" s="12"/>
      <c r="E74" s="27"/>
      <c r="F74" s="13">
        <f t="shared" si="3"/>
        <v>0</v>
      </c>
    </row>
    <row r="75" spans="1:6" ht="43.2" x14ac:dyDescent="0.3">
      <c r="A75" s="4" t="s">
        <v>140</v>
      </c>
      <c r="B75" s="11" t="s">
        <v>141</v>
      </c>
      <c r="C75" s="4" t="s">
        <v>24</v>
      </c>
      <c r="D75" s="12"/>
      <c r="E75" s="27"/>
      <c r="F75" s="13">
        <f t="shared" si="3"/>
        <v>0</v>
      </c>
    </row>
    <row r="76" spans="1:6" ht="28.8" x14ac:dyDescent="0.3">
      <c r="A76" s="4" t="s">
        <v>142</v>
      </c>
      <c r="B76" s="11" t="s">
        <v>143</v>
      </c>
      <c r="C76" s="4" t="s">
        <v>24</v>
      </c>
      <c r="D76" s="12"/>
      <c r="E76" s="27"/>
      <c r="F76" s="13">
        <f t="shared" si="3"/>
        <v>0</v>
      </c>
    </row>
    <row r="77" spans="1:6" ht="28.8" x14ac:dyDescent="0.3">
      <c r="A77" s="4" t="s">
        <v>144</v>
      </c>
      <c r="B77" s="11" t="s">
        <v>145</v>
      </c>
      <c r="C77" s="4" t="s">
        <v>24</v>
      </c>
      <c r="D77" s="12"/>
      <c r="E77" s="27"/>
      <c r="F77" s="13">
        <f t="shared" si="3"/>
        <v>0</v>
      </c>
    </row>
    <row r="78" spans="1:6" ht="43.2" x14ac:dyDescent="0.3">
      <c r="A78" s="4" t="s">
        <v>146</v>
      </c>
      <c r="B78" s="11" t="s">
        <v>147</v>
      </c>
      <c r="C78" s="4" t="s">
        <v>24</v>
      </c>
      <c r="D78" s="12"/>
      <c r="E78" s="27"/>
      <c r="F78" s="13">
        <f t="shared" si="3"/>
        <v>0</v>
      </c>
    </row>
    <row r="79" spans="1:6" x14ac:dyDescent="0.3">
      <c r="A79" s="4" t="s">
        <v>7</v>
      </c>
      <c r="B79" s="5" t="s">
        <v>148</v>
      </c>
      <c r="C79" s="6" t="s">
        <v>9</v>
      </c>
      <c r="D79" s="7"/>
      <c r="E79" s="8" t="s">
        <v>7</v>
      </c>
      <c r="F79" s="8" t="s">
        <v>7</v>
      </c>
    </row>
    <row r="80" spans="1:6" ht="43.2" x14ac:dyDescent="0.3">
      <c r="A80" s="8" t="s">
        <v>7</v>
      </c>
      <c r="B80" s="9" t="s">
        <v>149</v>
      </c>
      <c r="C80" s="4" t="s">
        <v>7</v>
      </c>
      <c r="D80" s="14"/>
      <c r="E80" s="8" t="s">
        <v>7</v>
      </c>
      <c r="F80" s="8" t="s">
        <v>7</v>
      </c>
    </row>
    <row r="81" spans="1:6" ht="100.8" x14ac:dyDescent="0.3">
      <c r="A81" s="4" t="s">
        <v>150</v>
      </c>
      <c r="B81" s="11" t="s">
        <v>151</v>
      </c>
      <c r="C81" s="4" t="s">
        <v>24</v>
      </c>
      <c r="D81" s="12"/>
      <c r="E81" s="27"/>
      <c r="F81" s="13">
        <f t="shared" ref="F81:F85" si="4">E81</f>
        <v>0</v>
      </c>
    </row>
    <row r="82" spans="1:6" ht="100.8" x14ac:dyDescent="0.3">
      <c r="A82" s="4" t="s">
        <v>152</v>
      </c>
      <c r="B82" s="11" t="s">
        <v>153</v>
      </c>
      <c r="C82" s="4" t="s">
        <v>24</v>
      </c>
      <c r="D82" s="12"/>
      <c r="E82" s="27"/>
      <c r="F82" s="13">
        <f t="shared" si="4"/>
        <v>0</v>
      </c>
    </row>
    <row r="83" spans="1:6" ht="86.4" x14ac:dyDescent="0.3">
      <c r="A83" s="4" t="s">
        <v>154</v>
      </c>
      <c r="B83" s="11" t="s">
        <v>155</v>
      </c>
      <c r="C83" s="4" t="s">
        <v>24</v>
      </c>
      <c r="D83" s="12"/>
      <c r="E83" s="27"/>
      <c r="F83" s="13">
        <f t="shared" si="4"/>
        <v>0</v>
      </c>
    </row>
    <row r="84" spans="1:6" ht="57.6" x14ac:dyDescent="0.3">
      <c r="A84" s="4" t="s">
        <v>156</v>
      </c>
      <c r="B84" s="11" t="s">
        <v>157</v>
      </c>
      <c r="C84" s="4" t="s">
        <v>24</v>
      </c>
      <c r="D84" s="12"/>
      <c r="E84" s="27"/>
      <c r="F84" s="13">
        <f t="shared" si="4"/>
        <v>0</v>
      </c>
    </row>
    <row r="85" spans="1:6" ht="86.4" x14ac:dyDescent="0.3">
      <c r="A85" s="4" t="s">
        <v>158</v>
      </c>
      <c r="B85" s="11" t="s">
        <v>159</v>
      </c>
      <c r="C85" s="4" t="s">
        <v>24</v>
      </c>
      <c r="D85" s="12"/>
      <c r="E85" s="27"/>
      <c r="F85" s="13">
        <f t="shared" si="4"/>
        <v>0</v>
      </c>
    </row>
    <row r="86" spans="1:6" ht="86.4" x14ac:dyDescent="0.3">
      <c r="A86" s="8" t="s">
        <v>7</v>
      </c>
      <c r="B86" s="9" t="s">
        <v>160</v>
      </c>
      <c r="C86" s="4" t="s">
        <v>7</v>
      </c>
      <c r="D86" s="7"/>
      <c r="E86" s="8" t="s">
        <v>7</v>
      </c>
      <c r="F86" s="8" t="s">
        <v>7</v>
      </c>
    </row>
    <row r="87" spans="1:6" ht="86.4" x14ac:dyDescent="0.3">
      <c r="A87" s="4" t="s">
        <v>161</v>
      </c>
      <c r="B87" s="11" t="s">
        <v>162</v>
      </c>
      <c r="C87" s="4" t="s">
        <v>24</v>
      </c>
      <c r="D87" s="12"/>
      <c r="E87" s="27"/>
      <c r="F87" s="13">
        <f t="shared" ref="F87:F92" si="5">E87</f>
        <v>0</v>
      </c>
    </row>
    <row r="88" spans="1:6" ht="57.6" x14ac:dyDescent="0.3">
      <c r="A88" s="4" t="s">
        <v>163</v>
      </c>
      <c r="B88" s="11" t="s">
        <v>164</v>
      </c>
      <c r="C88" s="4" t="s">
        <v>24</v>
      </c>
      <c r="D88" s="12"/>
      <c r="E88" s="27"/>
      <c r="F88" s="13">
        <f t="shared" si="5"/>
        <v>0</v>
      </c>
    </row>
    <row r="89" spans="1:6" ht="72" x14ac:dyDescent="0.3">
      <c r="A89" s="4" t="s">
        <v>165</v>
      </c>
      <c r="B89" s="11" t="s">
        <v>166</v>
      </c>
      <c r="C89" s="4" t="s">
        <v>24</v>
      </c>
      <c r="D89" s="12"/>
      <c r="E89" s="27"/>
      <c r="F89" s="13">
        <f t="shared" si="5"/>
        <v>0</v>
      </c>
    </row>
    <row r="90" spans="1:6" ht="388.8" x14ac:dyDescent="0.3">
      <c r="A90" s="4" t="s">
        <v>167</v>
      </c>
      <c r="B90" s="11" t="s">
        <v>168</v>
      </c>
      <c r="C90" s="4" t="s">
        <v>24</v>
      </c>
      <c r="D90" s="12"/>
      <c r="E90" s="27"/>
      <c r="F90" s="13">
        <f t="shared" si="5"/>
        <v>0</v>
      </c>
    </row>
    <row r="91" spans="1:6" ht="129.6" x14ac:dyDescent="0.3">
      <c r="A91" s="4" t="s">
        <v>169</v>
      </c>
      <c r="B91" s="11" t="s">
        <v>170</v>
      </c>
      <c r="C91" s="4" t="s">
        <v>24</v>
      </c>
      <c r="D91" s="12"/>
      <c r="E91" s="27"/>
      <c r="F91" s="13">
        <f t="shared" si="5"/>
        <v>0</v>
      </c>
    </row>
    <row r="92" spans="1:6" ht="288" x14ac:dyDescent="0.3">
      <c r="A92" s="4" t="s">
        <v>171</v>
      </c>
      <c r="B92" s="11" t="s">
        <v>172</v>
      </c>
      <c r="C92" s="4" t="s">
        <v>24</v>
      </c>
      <c r="D92" s="12"/>
      <c r="E92" s="27"/>
      <c r="F92" s="13">
        <f t="shared" si="5"/>
        <v>0</v>
      </c>
    </row>
    <row r="93" spans="1:6" ht="28.8" x14ac:dyDescent="0.3">
      <c r="A93" s="8" t="s">
        <v>7</v>
      </c>
      <c r="B93" s="9" t="s">
        <v>173</v>
      </c>
      <c r="C93" s="4" t="s">
        <v>7</v>
      </c>
      <c r="D93" s="7"/>
      <c r="E93" s="8" t="s">
        <v>7</v>
      </c>
      <c r="F93" s="8" t="s">
        <v>7</v>
      </c>
    </row>
    <row r="94" spans="1:6" x14ac:dyDescent="0.3">
      <c r="A94" s="8" t="s">
        <v>7</v>
      </c>
      <c r="B94" s="9" t="s">
        <v>174</v>
      </c>
      <c r="C94" s="4" t="s">
        <v>7</v>
      </c>
      <c r="D94" s="7"/>
      <c r="E94" s="8" t="s">
        <v>7</v>
      </c>
      <c r="F94" s="8" t="s">
        <v>7</v>
      </c>
    </row>
    <row r="95" spans="1:6" x14ac:dyDescent="0.3">
      <c r="A95" s="8" t="s">
        <v>7</v>
      </c>
      <c r="B95" s="9" t="s">
        <v>175</v>
      </c>
      <c r="C95" s="4" t="s">
        <v>7</v>
      </c>
      <c r="D95" s="7"/>
      <c r="E95" s="8" t="s">
        <v>7</v>
      </c>
      <c r="F95" s="8" t="s">
        <v>7</v>
      </c>
    </row>
    <row r="96" spans="1:6" x14ac:dyDescent="0.3">
      <c r="A96" s="8" t="s">
        <v>7</v>
      </c>
      <c r="B96" s="9" t="s">
        <v>176</v>
      </c>
      <c r="C96" s="4" t="s">
        <v>7</v>
      </c>
      <c r="D96" s="7"/>
      <c r="E96" s="8" t="s">
        <v>7</v>
      </c>
      <c r="F96" s="8" t="s">
        <v>7</v>
      </c>
    </row>
    <row r="97" spans="1:6" ht="115.2" x14ac:dyDescent="0.3">
      <c r="A97" s="8" t="s">
        <v>7</v>
      </c>
      <c r="B97" s="9" t="s">
        <v>177</v>
      </c>
      <c r="C97" s="4" t="s">
        <v>7</v>
      </c>
      <c r="D97" s="7"/>
      <c r="E97" s="8" t="s">
        <v>7</v>
      </c>
      <c r="F97" s="8" t="s">
        <v>7</v>
      </c>
    </row>
    <row r="98" spans="1:6" x14ac:dyDescent="0.3">
      <c r="A98" s="8" t="s">
        <v>7</v>
      </c>
      <c r="B98" s="9" t="s">
        <v>178</v>
      </c>
      <c r="C98" s="4" t="s">
        <v>7</v>
      </c>
      <c r="D98" s="7"/>
      <c r="E98" s="8" t="s">
        <v>7</v>
      </c>
      <c r="F98" s="8" t="s">
        <v>7</v>
      </c>
    </row>
    <row r="99" spans="1:6" ht="216" x14ac:dyDescent="0.3">
      <c r="A99" s="8" t="s">
        <v>7</v>
      </c>
      <c r="B99" s="9" t="s">
        <v>179</v>
      </c>
      <c r="C99" s="4" t="s">
        <v>7</v>
      </c>
      <c r="D99" s="7"/>
      <c r="E99" s="8" t="s">
        <v>7</v>
      </c>
      <c r="F99" s="8" t="s">
        <v>7</v>
      </c>
    </row>
    <row r="100" spans="1:6" ht="244.8" x14ac:dyDescent="0.3">
      <c r="A100" s="8" t="s">
        <v>7</v>
      </c>
      <c r="B100" s="9" t="s">
        <v>180</v>
      </c>
      <c r="C100" s="4" t="s">
        <v>7</v>
      </c>
      <c r="D100" s="7"/>
      <c r="E100" s="8" t="s">
        <v>7</v>
      </c>
      <c r="F100" s="8" t="s">
        <v>7</v>
      </c>
    </row>
    <row r="101" spans="1:6" x14ac:dyDescent="0.3">
      <c r="A101" s="8" t="s">
        <v>7</v>
      </c>
      <c r="B101" s="9" t="s">
        <v>181</v>
      </c>
      <c r="C101" s="4" t="s">
        <v>7</v>
      </c>
      <c r="D101" s="7"/>
      <c r="E101" s="8" t="s">
        <v>7</v>
      </c>
      <c r="F101" s="8" t="s">
        <v>7</v>
      </c>
    </row>
    <row r="102" spans="1:6" ht="115.2" x14ac:dyDescent="0.3">
      <c r="A102" s="8" t="s">
        <v>7</v>
      </c>
      <c r="B102" s="9" t="s">
        <v>182</v>
      </c>
      <c r="C102" s="4" t="s">
        <v>7</v>
      </c>
      <c r="D102" s="7"/>
      <c r="E102" s="8" t="s">
        <v>7</v>
      </c>
      <c r="F102" s="8" t="s">
        <v>7</v>
      </c>
    </row>
    <row r="103" spans="1:6" ht="158.4" x14ac:dyDescent="0.3">
      <c r="A103" s="8" t="s">
        <v>7</v>
      </c>
      <c r="B103" s="9" t="s">
        <v>183</v>
      </c>
      <c r="C103" s="4" t="s">
        <v>7</v>
      </c>
      <c r="D103" s="7"/>
      <c r="E103" s="8" t="s">
        <v>7</v>
      </c>
      <c r="F103" s="8" t="s">
        <v>7</v>
      </c>
    </row>
    <row r="104" spans="1:6" x14ac:dyDescent="0.3">
      <c r="A104" s="8" t="s">
        <v>7</v>
      </c>
      <c r="B104" s="9" t="s">
        <v>184</v>
      </c>
      <c r="C104" s="4" t="s">
        <v>7</v>
      </c>
      <c r="D104" s="7"/>
      <c r="E104" s="8" t="s">
        <v>7</v>
      </c>
      <c r="F104" s="8" t="s">
        <v>7</v>
      </c>
    </row>
    <row r="105" spans="1:6" ht="129.6" x14ac:dyDescent="0.3">
      <c r="A105" s="8" t="s">
        <v>7</v>
      </c>
      <c r="B105" s="9" t="s">
        <v>185</v>
      </c>
      <c r="C105" s="4" t="s">
        <v>7</v>
      </c>
      <c r="D105" s="7"/>
      <c r="E105" s="8" t="s">
        <v>7</v>
      </c>
      <c r="F105" s="8" t="s">
        <v>7</v>
      </c>
    </row>
    <row r="106" spans="1:6" ht="144" x14ac:dyDescent="0.3">
      <c r="A106" s="8" t="s">
        <v>7</v>
      </c>
      <c r="B106" s="9" t="s">
        <v>186</v>
      </c>
      <c r="C106" s="4" t="s">
        <v>7</v>
      </c>
      <c r="D106" s="7"/>
      <c r="E106" s="8" t="s">
        <v>7</v>
      </c>
      <c r="F106" s="8" t="s">
        <v>7</v>
      </c>
    </row>
    <row r="107" spans="1:6" x14ac:dyDescent="0.3">
      <c r="A107" s="8" t="s">
        <v>7</v>
      </c>
      <c r="B107" s="9" t="s">
        <v>187</v>
      </c>
      <c r="C107" s="4" t="s">
        <v>7</v>
      </c>
      <c r="D107" s="7"/>
      <c r="E107" s="8" t="s">
        <v>7</v>
      </c>
      <c r="F107" s="8" t="s">
        <v>7</v>
      </c>
    </row>
    <row r="108" spans="1:6" ht="244.8" x14ac:dyDescent="0.3">
      <c r="A108" s="8" t="s">
        <v>7</v>
      </c>
      <c r="B108" s="9" t="s">
        <v>188</v>
      </c>
      <c r="C108" s="4" t="s">
        <v>7</v>
      </c>
      <c r="D108" s="7"/>
      <c r="E108" s="8" t="s">
        <v>7</v>
      </c>
      <c r="F108" s="8" t="s">
        <v>7</v>
      </c>
    </row>
    <row r="109" spans="1:6" x14ac:dyDescent="0.3">
      <c r="A109" s="8" t="s">
        <v>7</v>
      </c>
      <c r="B109" s="9" t="s">
        <v>189</v>
      </c>
      <c r="C109" s="4" t="s">
        <v>7</v>
      </c>
      <c r="D109" s="7"/>
      <c r="E109" s="8" t="s">
        <v>7</v>
      </c>
      <c r="F109" s="8" t="s">
        <v>7</v>
      </c>
    </row>
    <row r="110" spans="1:6" x14ac:dyDescent="0.3">
      <c r="A110" s="8" t="s">
        <v>7</v>
      </c>
      <c r="B110" s="9" t="s">
        <v>190</v>
      </c>
      <c r="C110" s="4" t="s">
        <v>7</v>
      </c>
      <c r="D110" s="7"/>
      <c r="E110" s="8" t="s">
        <v>7</v>
      </c>
      <c r="F110" s="8" t="s">
        <v>7</v>
      </c>
    </row>
    <row r="111" spans="1:6" ht="331.2" x14ac:dyDescent="0.3">
      <c r="A111" s="8" t="s">
        <v>191</v>
      </c>
      <c r="B111" s="9" t="s">
        <v>192</v>
      </c>
      <c r="C111" s="4" t="s">
        <v>102</v>
      </c>
      <c r="D111" s="7"/>
      <c r="E111" s="8" t="s">
        <v>7</v>
      </c>
      <c r="F111" s="8" t="s">
        <v>7</v>
      </c>
    </row>
    <row r="112" spans="1:6" x14ac:dyDescent="0.3">
      <c r="A112" s="8" t="s">
        <v>7</v>
      </c>
      <c r="B112" s="9" t="s">
        <v>193</v>
      </c>
      <c r="C112" s="4" t="s">
        <v>7</v>
      </c>
      <c r="D112" s="7"/>
      <c r="E112" s="8" t="s">
        <v>7</v>
      </c>
      <c r="F112" s="8" t="s">
        <v>7</v>
      </c>
    </row>
    <row r="113" spans="1:6" ht="100.8" x14ac:dyDescent="0.3">
      <c r="A113" s="8" t="s">
        <v>194</v>
      </c>
      <c r="B113" s="9" t="s">
        <v>195</v>
      </c>
      <c r="C113" s="4" t="s">
        <v>102</v>
      </c>
      <c r="D113" s="7"/>
      <c r="E113" s="8" t="s">
        <v>7</v>
      </c>
      <c r="F113" s="8" t="s">
        <v>7</v>
      </c>
    </row>
    <row r="114" spans="1:6" x14ac:dyDescent="0.3">
      <c r="A114" s="8" t="s">
        <v>7</v>
      </c>
      <c r="B114" s="9" t="s">
        <v>196</v>
      </c>
      <c r="C114" s="4" t="s">
        <v>7</v>
      </c>
      <c r="D114" s="7"/>
      <c r="E114" s="8" t="s">
        <v>7</v>
      </c>
      <c r="F114" s="8" t="s">
        <v>7</v>
      </c>
    </row>
    <row r="115" spans="1:6" x14ac:dyDescent="0.3">
      <c r="A115" s="8" t="s">
        <v>7</v>
      </c>
      <c r="B115" s="9" t="s">
        <v>197</v>
      </c>
      <c r="C115" s="4" t="s">
        <v>7</v>
      </c>
      <c r="D115" s="7"/>
      <c r="E115" s="8" t="s">
        <v>7</v>
      </c>
      <c r="F115" s="8" t="s">
        <v>7</v>
      </c>
    </row>
    <row r="116" spans="1:6" ht="216" x14ac:dyDescent="0.3">
      <c r="A116" s="8" t="s">
        <v>7</v>
      </c>
      <c r="B116" s="9" t="s">
        <v>198</v>
      </c>
      <c r="C116" s="4" t="s">
        <v>7</v>
      </c>
      <c r="D116" s="7"/>
      <c r="E116" s="8" t="s">
        <v>7</v>
      </c>
      <c r="F116" s="8" t="s">
        <v>7</v>
      </c>
    </row>
    <row r="117" spans="1:6" ht="409.6" x14ac:dyDescent="0.3">
      <c r="A117" s="8" t="s">
        <v>7</v>
      </c>
      <c r="B117" s="9" t="s">
        <v>199</v>
      </c>
      <c r="C117" s="4" t="s">
        <v>7</v>
      </c>
      <c r="D117" s="7"/>
      <c r="E117" s="8" t="s">
        <v>7</v>
      </c>
      <c r="F117" s="8" t="s">
        <v>7</v>
      </c>
    </row>
    <row r="118" spans="1:6" ht="129.6" x14ac:dyDescent="0.3">
      <c r="A118" s="8" t="s">
        <v>7</v>
      </c>
      <c r="B118" s="9" t="s">
        <v>200</v>
      </c>
      <c r="C118" s="4" t="s">
        <v>7</v>
      </c>
      <c r="D118" s="7"/>
      <c r="E118" s="8" t="s">
        <v>7</v>
      </c>
      <c r="F118" s="8" t="s">
        <v>7</v>
      </c>
    </row>
    <row r="119" spans="1:6" x14ac:dyDescent="0.3">
      <c r="A119" s="8" t="s">
        <v>7</v>
      </c>
      <c r="B119" s="9" t="s">
        <v>201</v>
      </c>
      <c r="C119" s="4" t="s">
        <v>7</v>
      </c>
      <c r="D119" s="7"/>
      <c r="E119" s="8" t="s">
        <v>7</v>
      </c>
      <c r="F119" s="8" t="s">
        <v>7</v>
      </c>
    </row>
    <row r="120" spans="1:6" ht="273.60000000000002" x14ac:dyDescent="0.3">
      <c r="A120" s="8" t="s">
        <v>202</v>
      </c>
      <c r="B120" s="9" t="s">
        <v>203</v>
      </c>
      <c r="C120" s="4" t="s">
        <v>102</v>
      </c>
      <c r="D120" s="7"/>
      <c r="E120" s="8" t="s">
        <v>7</v>
      </c>
      <c r="F120" s="8" t="s">
        <v>7</v>
      </c>
    </row>
    <row r="121" spans="1:6" ht="28.8" x14ac:dyDescent="0.3">
      <c r="A121" s="8" t="s">
        <v>7</v>
      </c>
      <c r="B121" s="9" t="s">
        <v>204</v>
      </c>
      <c r="C121" s="4" t="s">
        <v>7</v>
      </c>
      <c r="D121" s="7"/>
      <c r="E121" s="8" t="s">
        <v>7</v>
      </c>
      <c r="F121" s="8" t="s">
        <v>7</v>
      </c>
    </row>
    <row r="122" spans="1:6" ht="43.2" x14ac:dyDescent="0.3">
      <c r="A122" s="8" t="s">
        <v>7</v>
      </c>
      <c r="B122" s="9" t="s">
        <v>205</v>
      </c>
      <c r="C122" s="4" t="s">
        <v>7</v>
      </c>
      <c r="D122" s="7"/>
      <c r="E122" s="8" t="s">
        <v>7</v>
      </c>
      <c r="F122" s="8" t="s">
        <v>7</v>
      </c>
    </row>
    <row r="123" spans="1:6" ht="345.6" x14ac:dyDescent="0.3">
      <c r="A123" s="8" t="s">
        <v>206</v>
      </c>
      <c r="B123" s="9" t="s">
        <v>207</v>
      </c>
      <c r="C123" s="4" t="s">
        <v>102</v>
      </c>
      <c r="D123" s="7"/>
      <c r="E123" s="8" t="s">
        <v>7</v>
      </c>
      <c r="F123" s="8" t="s">
        <v>7</v>
      </c>
    </row>
    <row r="124" spans="1:6" ht="409.6" x14ac:dyDescent="0.3">
      <c r="A124" s="8" t="s">
        <v>208</v>
      </c>
      <c r="B124" s="9" t="s">
        <v>209</v>
      </c>
      <c r="C124" s="4" t="s">
        <v>102</v>
      </c>
      <c r="D124" s="14"/>
      <c r="E124" s="8" t="s">
        <v>7</v>
      </c>
      <c r="F124" s="8" t="s">
        <v>7</v>
      </c>
    </row>
    <row r="125" spans="1:6" ht="244.8" x14ac:dyDescent="0.3">
      <c r="A125" s="8" t="s">
        <v>210</v>
      </c>
      <c r="B125" s="9" t="s">
        <v>211</v>
      </c>
      <c r="C125" s="4" t="s">
        <v>102</v>
      </c>
      <c r="D125" s="14"/>
      <c r="E125" s="8" t="s">
        <v>7</v>
      </c>
      <c r="F125" s="8" t="s">
        <v>7</v>
      </c>
    </row>
    <row r="126" spans="1:6" x14ac:dyDescent="0.3">
      <c r="A126" s="8" t="s">
        <v>7</v>
      </c>
      <c r="B126" s="9" t="s">
        <v>212</v>
      </c>
      <c r="C126" s="4" t="s">
        <v>7</v>
      </c>
      <c r="D126" s="7"/>
      <c r="E126" s="8" t="s">
        <v>7</v>
      </c>
      <c r="F126" s="8" t="s">
        <v>7</v>
      </c>
    </row>
    <row r="127" spans="1:6" ht="144" x14ac:dyDescent="0.3">
      <c r="A127" s="8" t="s">
        <v>213</v>
      </c>
      <c r="B127" s="9" t="s">
        <v>214</v>
      </c>
      <c r="C127" s="4" t="s">
        <v>102</v>
      </c>
      <c r="D127" s="7"/>
      <c r="E127" s="8" t="s">
        <v>7</v>
      </c>
      <c r="F127" s="8" t="s">
        <v>7</v>
      </c>
    </row>
    <row r="128" spans="1:6" x14ac:dyDescent="0.3">
      <c r="A128" s="8" t="s">
        <v>7</v>
      </c>
      <c r="B128" s="9" t="s">
        <v>215</v>
      </c>
      <c r="C128" s="4" t="s">
        <v>7</v>
      </c>
      <c r="D128" s="7"/>
      <c r="E128" s="8" t="s">
        <v>7</v>
      </c>
      <c r="F128" s="8" t="s">
        <v>7</v>
      </c>
    </row>
    <row r="129" spans="1:6" ht="216" x14ac:dyDescent="0.3">
      <c r="A129" s="8" t="s">
        <v>216</v>
      </c>
      <c r="B129" s="9" t="s">
        <v>217</v>
      </c>
      <c r="C129" s="4" t="s">
        <v>102</v>
      </c>
      <c r="D129" s="7"/>
      <c r="E129" s="8" t="s">
        <v>7</v>
      </c>
      <c r="F129" s="8" t="s">
        <v>7</v>
      </c>
    </row>
    <row r="130" spans="1:6" ht="409.6" x14ac:dyDescent="0.3">
      <c r="A130" s="8" t="s">
        <v>218</v>
      </c>
      <c r="B130" s="9" t="s">
        <v>219</v>
      </c>
      <c r="C130" s="4" t="s">
        <v>102</v>
      </c>
      <c r="D130" s="7"/>
      <c r="E130" s="8" t="s">
        <v>7</v>
      </c>
      <c r="F130" s="8" t="s">
        <v>7</v>
      </c>
    </row>
    <row r="131" spans="1:6" ht="100.8" x14ac:dyDescent="0.3">
      <c r="A131" s="4" t="s">
        <v>220</v>
      </c>
      <c r="B131" s="11" t="s">
        <v>221</v>
      </c>
      <c r="C131" s="4" t="s">
        <v>24</v>
      </c>
      <c r="D131" s="12"/>
      <c r="E131" s="27"/>
      <c r="F131" s="13">
        <f t="shared" ref="F131:F135" si="6">E131</f>
        <v>0</v>
      </c>
    </row>
    <row r="132" spans="1:6" ht="43.2" x14ac:dyDescent="0.3">
      <c r="A132" s="4" t="s">
        <v>222</v>
      </c>
      <c r="B132" s="11" t="s">
        <v>223</v>
      </c>
      <c r="C132" s="4" t="s">
        <v>24</v>
      </c>
      <c r="D132" s="12"/>
      <c r="E132" s="27"/>
      <c r="F132" s="13">
        <f t="shared" si="6"/>
        <v>0</v>
      </c>
    </row>
    <row r="133" spans="1:6" ht="86.4" x14ac:dyDescent="0.3">
      <c r="A133" s="4" t="s">
        <v>224</v>
      </c>
      <c r="B133" s="11" t="s">
        <v>225</v>
      </c>
      <c r="C133" s="4" t="s">
        <v>24</v>
      </c>
      <c r="D133" s="12"/>
      <c r="E133" s="27"/>
      <c r="F133" s="13">
        <f t="shared" si="6"/>
        <v>0</v>
      </c>
    </row>
    <row r="134" spans="1:6" ht="43.2" x14ac:dyDescent="0.3">
      <c r="A134" s="4" t="s">
        <v>226</v>
      </c>
      <c r="B134" s="11" t="s">
        <v>227</v>
      </c>
      <c r="C134" s="4" t="s">
        <v>24</v>
      </c>
      <c r="D134" s="12"/>
      <c r="E134" s="27"/>
      <c r="F134" s="13">
        <f t="shared" si="6"/>
        <v>0</v>
      </c>
    </row>
    <row r="135" spans="1:6" ht="57.6" x14ac:dyDescent="0.3">
      <c r="A135" s="4" t="s">
        <v>228</v>
      </c>
      <c r="B135" s="11" t="s">
        <v>229</v>
      </c>
      <c r="C135" s="4" t="s">
        <v>24</v>
      </c>
      <c r="D135" s="12"/>
      <c r="E135" s="27"/>
      <c r="F135" s="13">
        <f t="shared" si="6"/>
        <v>0</v>
      </c>
    </row>
    <row r="136" spans="1:6" ht="86.4" x14ac:dyDescent="0.3">
      <c r="A136" s="8" t="s">
        <v>7</v>
      </c>
      <c r="B136" s="9" t="s">
        <v>230</v>
      </c>
      <c r="C136" s="4" t="s">
        <v>7</v>
      </c>
      <c r="D136" s="14"/>
      <c r="E136" s="8" t="s">
        <v>7</v>
      </c>
      <c r="F136" s="8" t="s">
        <v>7</v>
      </c>
    </row>
    <row r="137" spans="1:6" ht="172.8" x14ac:dyDescent="0.3">
      <c r="A137" s="4" t="s">
        <v>231</v>
      </c>
      <c r="B137" s="11" t="s">
        <v>232</v>
      </c>
      <c r="C137" s="4" t="s">
        <v>24</v>
      </c>
      <c r="D137" s="12"/>
      <c r="E137" s="27"/>
      <c r="F137" s="13">
        <f t="shared" ref="F137:F151" si="7">E137</f>
        <v>0</v>
      </c>
    </row>
    <row r="138" spans="1:6" ht="72" x14ac:dyDescent="0.3">
      <c r="A138" s="4" t="s">
        <v>233</v>
      </c>
      <c r="B138" s="11" t="s">
        <v>234</v>
      </c>
      <c r="C138" s="4" t="s">
        <v>24</v>
      </c>
      <c r="D138" s="12"/>
      <c r="E138" s="27"/>
      <c r="F138" s="13">
        <f t="shared" si="7"/>
        <v>0</v>
      </c>
    </row>
    <row r="139" spans="1:6" ht="100.8" x14ac:dyDescent="0.3">
      <c r="A139" s="4" t="s">
        <v>235</v>
      </c>
      <c r="B139" s="11" t="s">
        <v>236</v>
      </c>
      <c r="C139" s="4" t="s">
        <v>24</v>
      </c>
      <c r="D139" s="12"/>
      <c r="E139" s="27"/>
      <c r="F139" s="13">
        <f t="shared" si="7"/>
        <v>0</v>
      </c>
    </row>
    <row r="140" spans="1:6" ht="144" x14ac:dyDescent="0.3">
      <c r="A140" s="4" t="s">
        <v>237</v>
      </c>
      <c r="B140" s="11" t="s">
        <v>238</v>
      </c>
      <c r="C140" s="4" t="s">
        <v>24</v>
      </c>
      <c r="D140" s="12"/>
      <c r="E140" s="27"/>
      <c r="F140" s="13">
        <f t="shared" si="7"/>
        <v>0</v>
      </c>
    </row>
    <row r="141" spans="1:6" ht="115.2" x14ac:dyDescent="0.3">
      <c r="A141" s="4" t="s">
        <v>239</v>
      </c>
      <c r="B141" s="11" t="s">
        <v>240</v>
      </c>
      <c r="C141" s="4" t="s">
        <v>24</v>
      </c>
      <c r="D141" s="12"/>
      <c r="E141" s="27"/>
      <c r="F141" s="13">
        <f t="shared" si="7"/>
        <v>0</v>
      </c>
    </row>
    <row r="142" spans="1:6" ht="100.8" x14ac:dyDescent="0.3">
      <c r="A142" s="4" t="s">
        <v>241</v>
      </c>
      <c r="B142" s="11" t="s">
        <v>242</v>
      </c>
      <c r="C142" s="4" t="s">
        <v>24</v>
      </c>
      <c r="D142" s="12"/>
      <c r="E142" s="27"/>
      <c r="F142" s="13">
        <f t="shared" si="7"/>
        <v>0</v>
      </c>
    </row>
    <row r="143" spans="1:6" ht="57.6" x14ac:dyDescent="0.3">
      <c r="A143" s="4" t="s">
        <v>243</v>
      </c>
      <c r="B143" s="11" t="s">
        <v>244</v>
      </c>
      <c r="C143" s="4" t="s">
        <v>24</v>
      </c>
      <c r="D143" s="12"/>
      <c r="E143" s="27"/>
      <c r="F143" s="13">
        <f t="shared" si="7"/>
        <v>0</v>
      </c>
    </row>
    <row r="144" spans="1:6" ht="172.8" x14ac:dyDescent="0.3">
      <c r="A144" s="4" t="s">
        <v>245</v>
      </c>
      <c r="B144" s="11" t="s">
        <v>246</v>
      </c>
      <c r="C144" s="4" t="s">
        <v>24</v>
      </c>
      <c r="D144" s="12"/>
      <c r="E144" s="27"/>
      <c r="F144" s="13">
        <f t="shared" si="7"/>
        <v>0</v>
      </c>
    </row>
    <row r="145" spans="1:6" ht="72" x14ac:dyDescent="0.3">
      <c r="A145" s="4" t="s">
        <v>247</v>
      </c>
      <c r="B145" s="11" t="s">
        <v>248</v>
      </c>
      <c r="C145" s="4" t="s">
        <v>24</v>
      </c>
      <c r="D145" s="12"/>
      <c r="E145" s="27"/>
      <c r="F145" s="13">
        <f t="shared" si="7"/>
        <v>0</v>
      </c>
    </row>
    <row r="146" spans="1:6" ht="115.2" x14ac:dyDescent="0.3">
      <c r="A146" s="4" t="s">
        <v>249</v>
      </c>
      <c r="B146" s="11" t="s">
        <v>250</v>
      </c>
      <c r="C146" s="4" t="s">
        <v>24</v>
      </c>
      <c r="D146" s="12"/>
      <c r="E146" s="27"/>
      <c r="F146" s="13">
        <f t="shared" si="7"/>
        <v>0</v>
      </c>
    </row>
    <row r="147" spans="1:6" ht="115.2" x14ac:dyDescent="0.3">
      <c r="A147" s="4" t="s">
        <v>251</v>
      </c>
      <c r="B147" s="11" t="s">
        <v>252</v>
      </c>
      <c r="C147" s="4" t="s">
        <v>24</v>
      </c>
      <c r="D147" s="12"/>
      <c r="E147" s="27"/>
      <c r="F147" s="13">
        <f t="shared" si="7"/>
        <v>0</v>
      </c>
    </row>
    <row r="148" spans="1:6" ht="144" x14ac:dyDescent="0.3">
      <c r="A148" s="4" t="s">
        <v>253</v>
      </c>
      <c r="B148" s="11" t="s">
        <v>254</v>
      </c>
      <c r="C148" s="4" t="s">
        <v>24</v>
      </c>
      <c r="D148" s="12"/>
      <c r="E148" s="27"/>
      <c r="F148" s="13">
        <f t="shared" si="7"/>
        <v>0</v>
      </c>
    </row>
    <row r="149" spans="1:6" ht="144" x14ac:dyDescent="0.3">
      <c r="A149" s="4" t="s">
        <v>255</v>
      </c>
      <c r="B149" s="11" t="s">
        <v>256</v>
      </c>
      <c r="C149" s="4" t="s">
        <v>24</v>
      </c>
      <c r="D149" s="12"/>
      <c r="E149" s="27"/>
      <c r="F149" s="13">
        <f t="shared" si="7"/>
        <v>0</v>
      </c>
    </row>
    <row r="150" spans="1:6" ht="288" x14ac:dyDescent="0.3">
      <c r="A150" s="4" t="s">
        <v>257</v>
      </c>
      <c r="B150" s="11" t="s">
        <v>258</v>
      </c>
      <c r="C150" s="4" t="s">
        <v>24</v>
      </c>
      <c r="D150" s="12"/>
      <c r="E150" s="27"/>
      <c r="F150" s="13">
        <f t="shared" si="7"/>
        <v>0</v>
      </c>
    </row>
    <row r="151" spans="1:6" ht="230.4" x14ac:dyDescent="0.3">
      <c r="A151" s="4" t="s">
        <v>259</v>
      </c>
      <c r="B151" s="11" t="s">
        <v>260</v>
      </c>
      <c r="C151" s="4" t="s">
        <v>24</v>
      </c>
      <c r="D151" s="12"/>
      <c r="E151" s="27"/>
      <c r="F151" s="13">
        <f t="shared" si="7"/>
        <v>0</v>
      </c>
    </row>
    <row r="152" spans="1:6" x14ac:dyDescent="0.3">
      <c r="A152" s="4" t="s">
        <v>7</v>
      </c>
      <c r="B152" s="10" t="s">
        <v>261</v>
      </c>
      <c r="C152" s="6" t="s">
        <v>22</v>
      </c>
      <c r="D152" s="7"/>
      <c r="E152" s="8" t="s">
        <v>7</v>
      </c>
      <c r="F152" s="8" t="s">
        <v>7</v>
      </c>
    </row>
    <row r="153" spans="1:6" ht="43.2" x14ac:dyDescent="0.3">
      <c r="A153" s="8" t="s">
        <v>7</v>
      </c>
      <c r="B153" s="9" t="s">
        <v>262</v>
      </c>
      <c r="C153" s="4" t="s">
        <v>7</v>
      </c>
      <c r="D153" s="7"/>
      <c r="E153" s="8" t="s">
        <v>7</v>
      </c>
      <c r="F153" s="8" t="s">
        <v>7</v>
      </c>
    </row>
    <row r="154" spans="1:6" x14ac:dyDescent="0.3">
      <c r="A154" s="4"/>
      <c r="B154" s="11"/>
      <c r="C154" s="4"/>
      <c r="D154" s="7"/>
      <c r="E154" s="8"/>
      <c r="F154" s="8"/>
    </row>
    <row r="155" spans="1:6" x14ac:dyDescent="0.3">
      <c r="A155" s="15" t="s">
        <v>554</v>
      </c>
      <c r="B155" s="16"/>
      <c r="C155" s="17"/>
      <c r="D155" s="18"/>
      <c r="E155" s="19"/>
      <c r="F155" s="20">
        <f>SUM(F14:F151)</f>
        <v>0</v>
      </c>
    </row>
    <row r="156" spans="1:6" x14ac:dyDescent="0.3">
      <c r="A156" s="4"/>
      <c r="B156" s="11"/>
      <c r="C156" s="4"/>
      <c r="D156" s="7"/>
      <c r="E156" s="8"/>
      <c r="F156" s="8"/>
    </row>
    <row r="157" spans="1:6" x14ac:dyDescent="0.3">
      <c r="A157" s="4" t="s">
        <v>7</v>
      </c>
      <c r="B157" s="5" t="s">
        <v>263</v>
      </c>
      <c r="C157" s="6" t="s">
        <v>9</v>
      </c>
      <c r="D157" s="7"/>
      <c r="E157" s="8" t="s">
        <v>7</v>
      </c>
      <c r="F157" s="8" t="s">
        <v>7</v>
      </c>
    </row>
    <row r="158" spans="1:6" x14ac:dyDescent="0.3">
      <c r="A158" s="4" t="s">
        <v>7</v>
      </c>
      <c r="B158" s="5" t="s">
        <v>10</v>
      </c>
      <c r="C158" s="6" t="s">
        <v>9</v>
      </c>
      <c r="D158" s="7"/>
      <c r="E158" s="8" t="s">
        <v>7</v>
      </c>
      <c r="F158" s="8" t="s">
        <v>7</v>
      </c>
    </row>
    <row r="159" spans="1:6" ht="28.8" x14ac:dyDescent="0.3">
      <c r="A159" s="4" t="s">
        <v>7</v>
      </c>
      <c r="B159" s="5" t="s">
        <v>264</v>
      </c>
      <c r="C159" s="6" t="s">
        <v>9</v>
      </c>
      <c r="D159" s="7"/>
      <c r="E159" s="8" t="s">
        <v>7</v>
      </c>
      <c r="F159" s="8" t="s">
        <v>7</v>
      </c>
    </row>
    <row r="160" spans="1:6" ht="43.2" x14ac:dyDescent="0.3">
      <c r="A160" s="8" t="s">
        <v>7</v>
      </c>
      <c r="B160" s="9" t="s">
        <v>265</v>
      </c>
      <c r="C160" s="4" t="s">
        <v>7</v>
      </c>
      <c r="D160" s="7"/>
      <c r="E160" s="8" t="s">
        <v>7</v>
      </c>
      <c r="F160" s="8" t="s">
        <v>7</v>
      </c>
    </row>
    <row r="161" spans="1:6" ht="129.6" x14ac:dyDescent="0.3">
      <c r="A161" s="8" t="s">
        <v>7</v>
      </c>
      <c r="B161" s="9" t="s">
        <v>266</v>
      </c>
      <c r="C161" s="4" t="s">
        <v>7</v>
      </c>
      <c r="D161" s="7"/>
      <c r="E161" s="8" t="s">
        <v>7</v>
      </c>
      <c r="F161" s="8" t="s">
        <v>7</v>
      </c>
    </row>
    <row r="162" spans="1:6" x14ac:dyDescent="0.3">
      <c r="A162" s="4" t="s">
        <v>7</v>
      </c>
      <c r="B162" s="10" t="s">
        <v>267</v>
      </c>
      <c r="C162" s="6" t="s">
        <v>22</v>
      </c>
      <c r="D162" s="7"/>
      <c r="E162" s="8" t="s">
        <v>7</v>
      </c>
      <c r="F162" s="8" t="s">
        <v>7</v>
      </c>
    </row>
    <row r="163" spans="1:6" x14ac:dyDescent="0.3">
      <c r="A163" s="4" t="s">
        <v>7</v>
      </c>
      <c r="B163" s="10" t="s">
        <v>268</v>
      </c>
      <c r="C163" s="6" t="s">
        <v>269</v>
      </c>
      <c r="D163" s="7"/>
      <c r="E163" s="8" t="s">
        <v>7</v>
      </c>
      <c r="F163" s="8" t="s">
        <v>7</v>
      </c>
    </row>
    <row r="164" spans="1:6" ht="100.8" x14ac:dyDescent="0.3">
      <c r="A164" s="8" t="s">
        <v>7</v>
      </c>
      <c r="B164" s="9" t="s">
        <v>270</v>
      </c>
      <c r="C164" s="4" t="s">
        <v>7</v>
      </c>
      <c r="D164" s="7"/>
      <c r="E164" s="8" t="s">
        <v>7</v>
      </c>
      <c r="F164" s="8" t="s">
        <v>7</v>
      </c>
    </row>
    <row r="165" spans="1:6" x14ac:dyDescent="0.3">
      <c r="A165" s="4" t="s">
        <v>7</v>
      </c>
      <c r="B165" s="10" t="s">
        <v>271</v>
      </c>
      <c r="C165" s="6" t="s">
        <v>269</v>
      </c>
      <c r="D165" s="7"/>
      <c r="E165" s="8" t="s">
        <v>7</v>
      </c>
      <c r="F165" s="8" t="s">
        <v>7</v>
      </c>
    </row>
    <row r="166" spans="1:6" ht="28.8" x14ac:dyDescent="0.3">
      <c r="A166" s="8" t="s">
        <v>7</v>
      </c>
      <c r="B166" s="9" t="s">
        <v>272</v>
      </c>
      <c r="C166" s="4" t="s">
        <v>7</v>
      </c>
      <c r="D166" s="7"/>
      <c r="E166" s="8" t="s">
        <v>7</v>
      </c>
      <c r="F166" s="8" t="s">
        <v>7</v>
      </c>
    </row>
    <row r="167" spans="1:6" x14ac:dyDescent="0.3">
      <c r="A167" s="4" t="s">
        <v>7</v>
      </c>
      <c r="B167" s="10" t="s">
        <v>273</v>
      </c>
      <c r="C167" s="6" t="s">
        <v>269</v>
      </c>
      <c r="D167" s="7"/>
      <c r="E167" s="8" t="s">
        <v>7</v>
      </c>
      <c r="F167" s="8" t="s">
        <v>7</v>
      </c>
    </row>
    <row r="168" spans="1:6" ht="100.8" x14ac:dyDescent="0.3">
      <c r="A168" s="8" t="s">
        <v>7</v>
      </c>
      <c r="B168" s="9" t="s">
        <v>274</v>
      </c>
      <c r="C168" s="4" t="s">
        <v>7</v>
      </c>
      <c r="D168" s="7"/>
      <c r="E168" s="8" t="s">
        <v>7</v>
      </c>
      <c r="F168" s="8" t="s">
        <v>7</v>
      </c>
    </row>
    <row r="169" spans="1:6" x14ac:dyDescent="0.3">
      <c r="A169" s="4" t="s">
        <v>7</v>
      </c>
      <c r="B169" s="10" t="s">
        <v>275</v>
      </c>
      <c r="C169" s="6" t="s">
        <v>269</v>
      </c>
      <c r="D169" s="7"/>
      <c r="E169" s="8" t="s">
        <v>7</v>
      </c>
      <c r="F169" s="8" t="s">
        <v>7</v>
      </c>
    </row>
    <row r="170" spans="1:6" ht="43.2" x14ac:dyDescent="0.3">
      <c r="A170" s="8" t="s">
        <v>7</v>
      </c>
      <c r="B170" s="9" t="s">
        <v>276</v>
      </c>
      <c r="C170" s="4" t="s">
        <v>7</v>
      </c>
      <c r="D170" s="7"/>
      <c r="E170" s="8" t="s">
        <v>7</v>
      </c>
      <c r="F170" s="8" t="s">
        <v>7</v>
      </c>
    </row>
    <row r="171" spans="1:6" ht="100.8" x14ac:dyDescent="0.3">
      <c r="A171" s="8" t="s">
        <v>7</v>
      </c>
      <c r="B171" s="9" t="s">
        <v>277</v>
      </c>
      <c r="C171" s="4" t="s">
        <v>7</v>
      </c>
      <c r="D171" s="7"/>
      <c r="E171" s="8" t="s">
        <v>7</v>
      </c>
      <c r="F171" s="8" t="s">
        <v>7</v>
      </c>
    </row>
    <row r="172" spans="1:6" ht="86.4" x14ac:dyDescent="0.3">
      <c r="A172" s="8" t="s">
        <v>7</v>
      </c>
      <c r="B172" s="9" t="s">
        <v>278</v>
      </c>
      <c r="C172" s="4" t="s">
        <v>7</v>
      </c>
      <c r="D172" s="7"/>
      <c r="E172" s="8" t="s">
        <v>7</v>
      </c>
      <c r="F172" s="8" t="s">
        <v>7</v>
      </c>
    </row>
    <row r="173" spans="1:6" ht="129.6" x14ac:dyDescent="0.3">
      <c r="A173" s="8" t="s">
        <v>7</v>
      </c>
      <c r="B173" s="9" t="s">
        <v>279</v>
      </c>
      <c r="C173" s="4" t="s">
        <v>7</v>
      </c>
      <c r="D173" s="7"/>
      <c r="E173" s="8" t="s">
        <v>7</v>
      </c>
      <c r="F173" s="8" t="s">
        <v>7</v>
      </c>
    </row>
    <row r="174" spans="1:6" ht="28.8" x14ac:dyDescent="0.3">
      <c r="A174" s="8" t="s">
        <v>7</v>
      </c>
      <c r="B174" s="9" t="s">
        <v>280</v>
      </c>
      <c r="C174" s="4" t="s">
        <v>7</v>
      </c>
      <c r="D174" s="7"/>
      <c r="E174" s="8" t="s">
        <v>7</v>
      </c>
      <c r="F174" s="8" t="s">
        <v>7</v>
      </c>
    </row>
    <row r="175" spans="1:6" ht="43.2" x14ac:dyDescent="0.3">
      <c r="A175" s="8" t="s">
        <v>7</v>
      </c>
      <c r="B175" s="9" t="s">
        <v>281</v>
      </c>
      <c r="C175" s="4" t="s">
        <v>7</v>
      </c>
      <c r="D175" s="7"/>
      <c r="E175" s="8" t="s">
        <v>7</v>
      </c>
      <c r="F175" s="8" t="s">
        <v>7</v>
      </c>
    </row>
    <row r="176" spans="1:6" ht="43.2" x14ac:dyDescent="0.3">
      <c r="A176" s="8" t="s">
        <v>7</v>
      </c>
      <c r="B176" s="9" t="s">
        <v>282</v>
      </c>
      <c r="C176" s="4" t="s">
        <v>7</v>
      </c>
      <c r="D176" s="7"/>
      <c r="E176" s="8" t="s">
        <v>7</v>
      </c>
      <c r="F176" s="8" t="s">
        <v>7</v>
      </c>
    </row>
    <row r="177" spans="1:6" ht="72" x14ac:dyDescent="0.3">
      <c r="A177" s="8" t="s">
        <v>7</v>
      </c>
      <c r="B177" s="9" t="s">
        <v>283</v>
      </c>
      <c r="C177" s="4" t="s">
        <v>7</v>
      </c>
      <c r="D177" s="7"/>
      <c r="E177" s="8" t="s">
        <v>7</v>
      </c>
      <c r="F177" s="8" t="s">
        <v>7</v>
      </c>
    </row>
    <row r="178" spans="1:6" ht="72" x14ac:dyDescent="0.3">
      <c r="A178" s="8" t="s">
        <v>7</v>
      </c>
      <c r="B178" s="9" t="s">
        <v>284</v>
      </c>
      <c r="C178" s="4" t="s">
        <v>7</v>
      </c>
      <c r="D178" s="7"/>
      <c r="E178" s="8" t="s">
        <v>7</v>
      </c>
      <c r="F178" s="8" t="s">
        <v>7</v>
      </c>
    </row>
    <row r="179" spans="1:6" x14ac:dyDescent="0.3">
      <c r="A179" s="4" t="s">
        <v>7</v>
      </c>
      <c r="B179" s="10" t="s">
        <v>285</v>
      </c>
      <c r="C179" s="6" t="s">
        <v>22</v>
      </c>
      <c r="D179" s="7"/>
      <c r="E179" s="8" t="s">
        <v>7</v>
      </c>
      <c r="F179" s="8" t="s">
        <v>7</v>
      </c>
    </row>
    <row r="180" spans="1:6" ht="28.8" x14ac:dyDescent="0.3">
      <c r="A180" s="4" t="s">
        <v>7</v>
      </c>
      <c r="B180" s="10" t="s">
        <v>286</v>
      </c>
      <c r="C180" s="6" t="s">
        <v>269</v>
      </c>
      <c r="D180" s="7"/>
      <c r="E180" s="8" t="s">
        <v>7</v>
      </c>
      <c r="F180" s="8" t="s">
        <v>7</v>
      </c>
    </row>
    <row r="181" spans="1:6" ht="28.8" x14ac:dyDescent="0.3">
      <c r="A181" s="4" t="s">
        <v>6</v>
      </c>
      <c r="B181" s="11" t="s">
        <v>287</v>
      </c>
      <c r="C181" s="4" t="s">
        <v>288</v>
      </c>
      <c r="D181" s="12">
        <v>40</v>
      </c>
      <c r="E181" s="27"/>
      <c r="F181" s="13">
        <f>D181*E181</f>
        <v>0</v>
      </c>
    </row>
    <row r="182" spans="1:6" ht="28.8" x14ac:dyDescent="0.3">
      <c r="A182" s="4" t="s">
        <v>18</v>
      </c>
      <c r="B182" s="11" t="s">
        <v>289</v>
      </c>
      <c r="C182" s="4" t="s">
        <v>288</v>
      </c>
      <c r="D182" s="12">
        <v>14</v>
      </c>
      <c r="E182" s="27"/>
      <c r="F182" s="13">
        <f>D182*E182</f>
        <v>0</v>
      </c>
    </row>
    <row r="183" spans="1:6" ht="43.2" x14ac:dyDescent="0.3">
      <c r="A183" s="4" t="s">
        <v>7</v>
      </c>
      <c r="B183" s="10" t="s">
        <v>290</v>
      </c>
      <c r="C183" s="6" t="s">
        <v>269</v>
      </c>
      <c r="D183" s="7"/>
      <c r="E183" s="8" t="s">
        <v>7</v>
      </c>
      <c r="F183" s="8" t="s">
        <v>7</v>
      </c>
    </row>
    <row r="184" spans="1:6" ht="28.8" x14ac:dyDescent="0.3">
      <c r="A184" s="4" t="s">
        <v>26</v>
      </c>
      <c r="B184" s="11" t="s">
        <v>291</v>
      </c>
      <c r="C184" s="4" t="s">
        <v>292</v>
      </c>
      <c r="D184" s="12">
        <v>10</v>
      </c>
      <c r="E184" s="27"/>
      <c r="F184" s="13">
        <f t="shared" ref="F184:F186" si="8">D184*E184</f>
        <v>0</v>
      </c>
    </row>
    <row r="185" spans="1:6" ht="28.8" x14ac:dyDescent="0.3">
      <c r="A185" s="4" t="s">
        <v>28</v>
      </c>
      <c r="B185" s="11" t="s">
        <v>293</v>
      </c>
      <c r="C185" s="4" t="s">
        <v>292</v>
      </c>
      <c r="D185" s="12">
        <v>756</v>
      </c>
      <c r="E185" s="27"/>
      <c r="F185" s="13">
        <f t="shared" si="8"/>
        <v>0</v>
      </c>
    </row>
    <row r="186" spans="1:6" x14ac:dyDescent="0.3">
      <c r="A186" s="4" t="s">
        <v>30</v>
      </c>
      <c r="B186" s="11" t="s">
        <v>294</v>
      </c>
      <c r="C186" s="4" t="s">
        <v>292</v>
      </c>
      <c r="D186" s="12">
        <v>648</v>
      </c>
      <c r="E186" s="27"/>
      <c r="F186" s="13">
        <f t="shared" si="8"/>
        <v>0</v>
      </c>
    </row>
    <row r="187" spans="1:6" x14ac:dyDescent="0.3">
      <c r="A187" s="4" t="s">
        <v>7</v>
      </c>
      <c r="B187" s="10" t="s">
        <v>295</v>
      </c>
      <c r="C187" s="6" t="s">
        <v>269</v>
      </c>
      <c r="D187" s="7"/>
      <c r="E187" s="8" t="s">
        <v>7</v>
      </c>
      <c r="F187" s="8" t="s">
        <v>7</v>
      </c>
    </row>
    <row r="188" spans="1:6" ht="43.2" x14ac:dyDescent="0.3">
      <c r="A188" s="4" t="s">
        <v>32</v>
      </c>
      <c r="B188" s="11" t="s">
        <v>296</v>
      </c>
      <c r="C188" s="4" t="s">
        <v>292</v>
      </c>
      <c r="D188" s="12">
        <v>36</v>
      </c>
      <c r="E188" s="27"/>
      <c r="F188" s="13">
        <f>D188*E188</f>
        <v>0</v>
      </c>
    </row>
    <row r="189" spans="1:6" x14ac:dyDescent="0.3">
      <c r="A189" s="4" t="s">
        <v>7</v>
      </c>
      <c r="B189" s="10" t="s">
        <v>297</v>
      </c>
      <c r="C189" s="6" t="s">
        <v>22</v>
      </c>
      <c r="D189" s="7"/>
      <c r="E189" s="8" t="s">
        <v>7</v>
      </c>
      <c r="F189" s="8" t="s">
        <v>7</v>
      </c>
    </row>
    <row r="190" spans="1:6" x14ac:dyDescent="0.3">
      <c r="A190" s="4" t="s">
        <v>7</v>
      </c>
      <c r="B190" s="10" t="s">
        <v>298</v>
      </c>
      <c r="C190" s="6" t="s">
        <v>269</v>
      </c>
      <c r="D190" s="7"/>
      <c r="E190" s="8" t="s">
        <v>7</v>
      </c>
      <c r="F190" s="8" t="s">
        <v>7</v>
      </c>
    </row>
    <row r="191" spans="1:6" ht="28.8" x14ac:dyDescent="0.3">
      <c r="A191" s="4" t="s">
        <v>34</v>
      </c>
      <c r="B191" s="11" t="s">
        <v>299</v>
      </c>
      <c r="C191" s="4" t="s">
        <v>292</v>
      </c>
      <c r="D191" s="12">
        <v>10</v>
      </c>
      <c r="E191" s="27"/>
      <c r="F191" s="13">
        <f>D191*E191</f>
        <v>0</v>
      </c>
    </row>
    <row r="192" spans="1:6" x14ac:dyDescent="0.3">
      <c r="A192" s="4" t="s">
        <v>7</v>
      </c>
      <c r="B192" s="10" t="s">
        <v>300</v>
      </c>
      <c r="C192" s="6" t="s">
        <v>22</v>
      </c>
      <c r="D192" s="7"/>
      <c r="E192" s="8" t="s">
        <v>7</v>
      </c>
      <c r="F192" s="8" t="s">
        <v>7</v>
      </c>
    </row>
    <row r="193" spans="1:6" ht="86.4" x14ac:dyDescent="0.3">
      <c r="A193" s="4" t="s">
        <v>36</v>
      </c>
      <c r="B193" s="11" t="s">
        <v>301</v>
      </c>
      <c r="C193" s="4" t="s">
        <v>302</v>
      </c>
      <c r="D193" s="12">
        <v>70</v>
      </c>
      <c r="E193" s="27"/>
      <c r="F193" s="13">
        <f t="shared" ref="F193:F194" si="9">D193*E193</f>
        <v>0</v>
      </c>
    </row>
    <row r="194" spans="1:6" ht="86.4" x14ac:dyDescent="0.3">
      <c r="A194" s="4" t="s">
        <v>38</v>
      </c>
      <c r="B194" s="11" t="s">
        <v>303</v>
      </c>
      <c r="C194" s="4" t="s">
        <v>24</v>
      </c>
      <c r="D194" s="12">
        <v>1</v>
      </c>
      <c r="E194" s="27"/>
      <c r="F194" s="13">
        <f t="shared" si="9"/>
        <v>0</v>
      </c>
    </row>
    <row r="195" spans="1:6" ht="115.2" x14ac:dyDescent="0.3">
      <c r="A195" s="8" t="s">
        <v>7</v>
      </c>
      <c r="B195" s="9" t="s">
        <v>304</v>
      </c>
      <c r="C195" s="4" t="s">
        <v>7</v>
      </c>
      <c r="D195" s="7"/>
      <c r="E195" s="8" t="s">
        <v>7</v>
      </c>
      <c r="F195" s="8" t="s">
        <v>7</v>
      </c>
    </row>
    <row r="196" spans="1:6" ht="100.8" x14ac:dyDescent="0.3">
      <c r="A196" s="4" t="s">
        <v>7</v>
      </c>
      <c r="B196" s="10" t="s">
        <v>556</v>
      </c>
      <c r="C196" s="6" t="s">
        <v>269</v>
      </c>
      <c r="D196" s="7"/>
      <c r="E196" s="8" t="s">
        <v>7</v>
      </c>
      <c r="F196" s="8" t="s">
        <v>7</v>
      </c>
    </row>
    <row r="197" spans="1:6" ht="115.2" x14ac:dyDescent="0.3">
      <c r="A197" s="4" t="s">
        <v>40</v>
      </c>
      <c r="B197" s="11" t="s">
        <v>557</v>
      </c>
      <c r="C197" s="4" t="s">
        <v>288</v>
      </c>
      <c r="D197" s="12">
        <v>3</v>
      </c>
      <c r="E197" s="27"/>
      <c r="F197" s="13">
        <f>D197*E197</f>
        <v>0</v>
      </c>
    </row>
    <row r="198" spans="1:6" ht="28.8" x14ac:dyDescent="0.3">
      <c r="A198" s="4">
        <v>11</v>
      </c>
      <c r="B198" s="11" t="s">
        <v>558</v>
      </c>
      <c r="C198" s="4" t="s">
        <v>288</v>
      </c>
      <c r="D198" s="12">
        <v>3</v>
      </c>
      <c r="E198" s="27"/>
      <c r="F198" s="13">
        <f t="shared" ref="F198:F199" si="10">D198*E198</f>
        <v>0</v>
      </c>
    </row>
    <row r="199" spans="1:6" ht="28.8" x14ac:dyDescent="0.3">
      <c r="A199" s="4">
        <v>12</v>
      </c>
      <c r="B199" s="11" t="s">
        <v>559</v>
      </c>
      <c r="C199" s="4" t="s">
        <v>288</v>
      </c>
      <c r="D199" s="12">
        <v>3</v>
      </c>
      <c r="E199" s="27"/>
      <c r="F199" s="13">
        <f t="shared" si="10"/>
        <v>0</v>
      </c>
    </row>
    <row r="200" spans="1:6" x14ac:dyDescent="0.3">
      <c r="A200" s="4"/>
      <c r="B200" s="11"/>
      <c r="C200" s="4"/>
      <c r="D200" s="21"/>
      <c r="E200" s="8"/>
      <c r="F200" s="8"/>
    </row>
    <row r="201" spans="1:6" x14ac:dyDescent="0.3">
      <c r="A201" s="15" t="s">
        <v>555</v>
      </c>
      <c r="B201" s="16"/>
      <c r="C201" s="17"/>
      <c r="D201" s="18"/>
      <c r="E201" s="19"/>
      <c r="F201" s="20">
        <f>SUM(F167:F199)</f>
        <v>0</v>
      </c>
    </row>
    <row r="202" spans="1:6" x14ac:dyDescent="0.3">
      <c r="A202" s="4"/>
      <c r="B202" s="11"/>
      <c r="C202" s="4"/>
      <c r="D202" s="4"/>
      <c r="E202" s="8"/>
      <c r="F202" s="8"/>
    </row>
    <row r="203" spans="1:6" x14ac:dyDescent="0.3">
      <c r="A203" s="4" t="s">
        <v>7</v>
      </c>
      <c r="B203" s="5" t="s">
        <v>263</v>
      </c>
      <c r="C203" s="6" t="s">
        <v>9</v>
      </c>
      <c r="D203" s="7"/>
      <c r="E203" s="8" t="s">
        <v>7</v>
      </c>
      <c r="F203" s="8" t="s">
        <v>7</v>
      </c>
    </row>
    <row r="204" spans="1:6" x14ac:dyDescent="0.3">
      <c r="A204" s="4" t="s">
        <v>7</v>
      </c>
      <c r="B204" s="5" t="s">
        <v>305</v>
      </c>
      <c r="C204" s="6" t="s">
        <v>9</v>
      </c>
      <c r="D204" s="7"/>
      <c r="E204" s="8" t="s">
        <v>7</v>
      </c>
      <c r="F204" s="8" t="s">
        <v>7</v>
      </c>
    </row>
    <row r="205" spans="1:6" x14ac:dyDescent="0.3">
      <c r="A205" s="4" t="s">
        <v>7</v>
      </c>
      <c r="B205" s="5" t="s">
        <v>306</v>
      </c>
      <c r="C205" s="6" t="s">
        <v>9</v>
      </c>
      <c r="D205" s="7"/>
      <c r="E205" s="8" t="s">
        <v>7</v>
      </c>
      <c r="F205" s="8" t="s">
        <v>7</v>
      </c>
    </row>
    <row r="206" spans="1:6" ht="43.2" x14ac:dyDescent="0.3">
      <c r="A206" s="8" t="s">
        <v>7</v>
      </c>
      <c r="B206" s="9" t="s">
        <v>265</v>
      </c>
      <c r="C206" s="4" t="s">
        <v>7</v>
      </c>
      <c r="D206" s="7"/>
      <c r="E206" s="8" t="s">
        <v>7</v>
      </c>
      <c r="F206" s="8" t="s">
        <v>7</v>
      </c>
    </row>
    <row r="207" spans="1:6" ht="28.8" x14ac:dyDescent="0.3">
      <c r="A207" s="4" t="s">
        <v>7</v>
      </c>
      <c r="B207" s="5" t="s">
        <v>307</v>
      </c>
      <c r="C207" s="6" t="s">
        <v>9</v>
      </c>
      <c r="D207" s="7"/>
      <c r="E207" s="8" t="s">
        <v>7</v>
      </c>
      <c r="F207" s="8" t="s">
        <v>7</v>
      </c>
    </row>
    <row r="208" spans="1:6" x14ac:dyDescent="0.3">
      <c r="A208" s="4" t="s">
        <v>7</v>
      </c>
      <c r="B208" s="10" t="s">
        <v>308</v>
      </c>
      <c r="C208" s="6" t="s">
        <v>22</v>
      </c>
      <c r="D208" s="7"/>
      <c r="E208" s="8" t="s">
        <v>7</v>
      </c>
      <c r="F208" s="8" t="s">
        <v>7</v>
      </c>
    </row>
    <row r="209" spans="1:6" ht="115.2" x14ac:dyDescent="0.3">
      <c r="A209" s="4" t="s">
        <v>7</v>
      </c>
      <c r="B209" s="10" t="s">
        <v>309</v>
      </c>
      <c r="C209" s="6" t="s">
        <v>269</v>
      </c>
      <c r="D209" s="7"/>
      <c r="E209" s="8" t="s">
        <v>7</v>
      </c>
      <c r="F209" s="8" t="s">
        <v>7</v>
      </c>
    </row>
    <row r="210" spans="1:6" x14ac:dyDescent="0.3">
      <c r="A210" s="4" t="s">
        <v>6</v>
      </c>
      <c r="B210" s="11" t="s">
        <v>310</v>
      </c>
      <c r="C210" s="4" t="s">
        <v>292</v>
      </c>
      <c r="D210" s="12">
        <v>10</v>
      </c>
      <c r="E210" s="27"/>
      <c r="F210" s="13">
        <f t="shared" ref="F210:F213" si="11">D210*E210</f>
        <v>0</v>
      </c>
    </row>
    <row r="211" spans="1:6" ht="28.8" x14ac:dyDescent="0.3">
      <c r="A211" s="4" t="s">
        <v>18</v>
      </c>
      <c r="B211" s="11" t="s">
        <v>311</v>
      </c>
      <c r="C211" s="4" t="s">
        <v>302</v>
      </c>
      <c r="D211" s="12">
        <v>4</v>
      </c>
      <c r="E211" s="27"/>
      <c r="F211" s="13">
        <f t="shared" si="11"/>
        <v>0</v>
      </c>
    </row>
    <row r="212" spans="1:6" ht="28.8" x14ac:dyDescent="0.3">
      <c r="A212" s="4" t="s">
        <v>26</v>
      </c>
      <c r="B212" s="11" t="s">
        <v>312</v>
      </c>
      <c r="C212" s="4" t="s">
        <v>302</v>
      </c>
      <c r="D212" s="12">
        <v>8</v>
      </c>
      <c r="E212" s="27"/>
      <c r="F212" s="13">
        <f t="shared" si="11"/>
        <v>0</v>
      </c>
    </row>
    <row r="213" spans="1:6" x14ac:dyDescent="0.3">
      <c r="A213" s="4" t="s">
        <v>28</v>
      </c>
      <c r="B213" s="11" t="s">
        <v>313</v>
      </c>
      <c r="C213" s="4" t="s">
        <v>302</v>
      </c>
      <c r="D213" s="12">
        <v>8</v>
      </c>
      <c r="E213" s="27"/>
      <c r="F213" s="13">
        <f t="shared" si="11"/>
        <v>0</v>
      </c>
    </row>
    <row r="214" spans="1:6" x14ac:dyDescent="0.3">
      <c r="A214" s="4" t="s">
        <v>7</v>
      </c>
      <c r="B214" s="10" t="s">
        <v>314</v>
      </c>
      <c r="C214" s="6" t="s">
        <v>22</v>
      </c>
      <c r="D214" s="7"/>
      <c r="E214" s="8" t="s">
        <v>7</v>
      </c>
      <c r="F214" s="8" t="s">
        <v>7</v>
      </c>
    </row>
    <row r="215" spans="1:6" ht="28.8" x14ac:dyDescent="0.3">
      <c r="A215" s="4" t="s">
        <v>7</v>
      </c>
      <c r="B215" s="10" t="s">
        <v>315</v>
      </c>
      <c r="C215" s="6" t="s">
        <v>269</v>
      </c>
      <c r="D215" s="7"/>
      <c r="E215" s="8" t="s">
        <v>7</v>
      </c>
      <c r="F215" s="8" t="s">
        <v>7</v>
      </c>
    </row>
    <row r="216" spans="1:6" ht="43.2" x14ac:dyDescent="0.3">
      <c r="A216" s="4" t="s">
        <v>30</v>
      </c>
      <c r="B216" s="11" t="s">
        <v>316</v>
      </c>
      <c r="C216" s="4" t="s">
        <v>292</v>
      </c>
      <c r="D216" s="12">
        <v>10</v>
      </c>
      <c r="E216" s="27"/>
      <c r="F216" s="13">
        <f>D216*E216</f>
        <v>0</v>
      </c>
    </row>
    <row r="217" spans="1:6" x14ac:dyDescent="0.3">
      <c r="A217" s="4" t="s">
        <v>7</v>
      </c>
      <c r="B217" s="10" t="s">
        <v>317</v>
      </c>
      <c r="C217" s="6" t="s">
        <v>269</v>
      </c>
      <c r="D217" s="7"/>
      <c r="E217" s="8" t="s">
        <v>7</v>
      </c>
      <c r="F217" s="8" t="s">
        <v>7</v>
      </c>
    </row>
    <row r="218" spans="1:6" ht="28.8" x14ac:dyDescent="0.3">
      <c r="A218" s="4" t="s">
        <v>32</v>
      </c>
      <c r="B218" s="11" t="s">
        <v>318</v>
      </c>
      <c r="C218" s="4" t="s">
        <v>302</v>
      </c>
      <c r="D218" s="12">
        <v>13</v>
      </c>
      <c r="E218" s="27"/>
      <c r="F218" s="13">
        <f>D218*E218</f>
        <v>0</v>
      </c>
    </row>
    <row r="219" spans="1:6" x14ac:dyDescent="0.3">
      <c r="A219" s="4" t="s">
        <v>7</v>
      </c>
      <c r="B219" s="10" t="s">
        <v>319</v>
      </c>
      <c r="C219" s="6" t="s">
        <v>22</v>
      </c>
      <c r="D219" s="7"/>
      <c r="E219" s="8" t="s">
        <v>7</v>
      </c>
      <c r="F219" s="8" t="s">
        <v>7</v>
      </c>
    </row>
    <row r="220" spans="1:6" x14ac:dyDescent="0.3">
      <c r="A220" s="4" t="s">
        <v>7</v>
      </c>
      <c r="B220" s="10" t="s">
        <v>320</v>
      </c>
      <c r="C220" s="6" t="s">
        <v>269</v>
      </c>
      <c r="D220" s="7"/>
      <c r="E220" s="8" t="s">
        <v>7</v>
      </c>
      <c r="F220" s="8" t="s">
        <v>7</v>
      </c>
    </row>
    <row r="221" spans="1:6" x14ac:dyDescent="0.3">
      <c r="A221" s="4" t="s">
        <v>34</v>
      </c>
      <c r="B221" s="11" t="s">
        <v>321</v>
      </c>
      <c r="C221" s="4" t="s">
        <v>288</v>
      </c>
      <c r="D221" s="12">
        <v>113</v>
      </c>
      <c r="E221" s="27"/>
      <c r="F221" s="13">
        <f>D221*E221</f>
        <v>0</v>
      </c>
    </row>
    <row r="222" spans="1:6" ht="28.8" x14ac:dyDescent="0.3">
      <c r="A222" s="4" t="s">
        <v>7</v>
      </c>
      <c r="B222" s="5" t="s">
        <v>322</v>
      </c>
      <c r="C222" s="6" t="s">
        <v>9</v>
      </c>
      <c r="D222" s="7"/>
      <c r="E222" s="8" t="s">
        <v>7</v>
      </c>
      <c r="F222" s="8" t="s">
        <v>7</v>
      </c>
    </row>
    <row r="223" spans="1:6" x14ac:dyDescent="0.3">
      <c r="A223" s="4" t="s">
        <v>7</v>
      </c>
      <c r="B223" s="10" t="s">
        <v>323</v>
      </c>
      <c r="C223" s="6" t="s">
        <v>22</v>
      </c>
      <c r="D223" s="7"/>
      <c r="E223" s="8" t="s">
        <v>7</v>
      </c>
      <c r="F223" s="8" t="s">
        <v>7</v>
      </c>
    </row>
    <row r="224" spans="1:6" x14ac:dyDescent="0.3">
      <c r="A224" s="4" t="s">
        <v>7</v>
      </c>
      <c r="B224" s="10" t="s">
        <v>324</v>
      </c>
      <c r="C224" s="6" t="s">
        <v>22</v>
      </c>
      <c r="D224" s="7"/>
      <c r="E224" s="8" t="s">
        <v>7</v>
      </c>
      <c r="F224" s="8" t="s">
        <v>7</v>
      </c>
    </row>
    <row r="225" spans="1:6" ht="158.4" x14ac:dyDescent="0.3">
      <c r="A225" s="8" t="s">
        <v>7</v>
      </c>
      <c r="B225" s="9" t="s">
        <v>325</v>
      </c>
      <c r="C225" s="4" t="s">
        <v>7</v>
      </c>
      <c r="D225" s="7"/>
      <c r="E225" s="8" t="s">
        <v>7</v>
      </c>
      <c r="F225" s="8" t="s">
        <v>7</v>
      </c>
    </row>
    <row r="226" spans="1:6" x14ac:dyDescent="0.3">
      <c r="A226" s="4" t="s">
        <v>7</v>
      </c>
      <c r="B226" s="10" t="s">
        <v>326</v>
      </c>
      <c r="C226" s="6" t="s">
        <v>269</v>
      </c>
      <c r="D226" s="7"/>
      <c r="E226" s="8" t="s">
        <v>7</v>
      </c>
      <c r="F226" s="8" t="s">
        <v>7</v>
      </c>
    </row>
    <row r="227" spans="1:6" ht="100.8" x14ac:dyDescent="0.3">
      <c r="A227" s="4" t="s">
        <v>36</v>
      </c>
      <c r="B227" s="11" t="s">
        <v>327</v>
      </c>
      <c r="C227" s="4" t="s">
        <v>288</v>
      </c>
      <c r="D227" s="12">
        <v>3</v>
      </c>
      <c r="E227" s="27"/>
      <c r="F227" s="13">
        <f t="shared" ref="F227:F228" si="12">D227*E227</f>
        <v>0</v>
      </c>
    </row>
    <row r="228" spans="1:6" ht="43.2" x14ac:dyDescent="0.3">
      <c r="A228" s="4" t="s">
        <v>38</v>
      </c>
      <c r="B228" s="11" t="s">
        <v>328</v>
      </c>
      <c r="C228" s="4" t="s">
        <v>24</v>
      </c>
      <c r="D228" s="12">
        <v>1</v>
      </c>
      <c r="E228" s="27"/>
      <c r="F228" s="13">
        <f t="shared" si="12"/>
        <v>0</v>
      </c>
    </row>
    <row r="229" spans="1:6" x14ac:dyDescent="0.3">
      <c r="A229" s="4" t="s">
        <v>7</v>
      </c>
      <c r="B229" s="10" t="s">
        <v>329</v>
      </c>
      <c r="C229" s="6" t="s">
        <v>22</v>
      </c>
      <c r="D229" s="7"/>
      <c r="E229" s="8" t="s">
        <v>7</v>
      </c>
      <c r="F229" s="8" t="s">
        <v>7</v>
      </c>
    </row>
    <row r="230" spans="1:6" x14ac:dyDescent="0.3">
      <c r="A230" s="4" t="s">
        <v>7</v>
      </c>
      <c r="B230" s="10" t="s">
        <v>330</v>
      </c>
      <c r="C230" s="6" t="s">
        <v>269</v>
      </c>
      <c r="D230" s="7"/>
      <c r="E230" s="8" t="s">
        <v>7</v>
      </c>
      <c r="F230" s="8" t="s">
        <v>7</v>
      </c>
    </row>
    <row r="231" spans="1:6" ht="57.6" x14ac:dyDescent="0.3">
      <c r="A231" s="4" t="s">
        <v>40</v>
      </c>
      <c r="B231" s="11" t="s">
        <v>331</v>
      </c>
      <c r="C231" s="4" t="s">
        <v>288</v>
      </c>
      <c r="D231" s="12">
        <v>14</v>
      </c>
      <c r="E231" s="27"/>
      <c r="F231" s="13">
        <f>D231*E231</f>
        <v>0</v>
      </c>
    </row>
    <row r="232" spans="1:6" ht="43.2" x14ac:dyDescent="0.3">
      <c r="A232" s="4" t="s">
        <v>7</v>
      </c>
      <c r="B232" s="5" t="s">
        <v>332</v>
      </c>
      <c r="C232" s="6" t="s">
        <v>9</v>
      </c>
      <c r="D232" s="7"/>
      <c r="E232" s="8" t="s">
        <v>7</v>
      </c>
      <c r="F232" s="8" t="s">
        <v>7</v>
      </c>
    </row>
    <row r="233" spans="1:6" x14ac:dyDescent="0.3">
      <c r="A233" s="4" t="s">
        <v>7</v>
      </c>
      <c r="B233" s="10" t="s">
        <v>333</v>
      </c>
      <c r="C233" s="6" t="s">
        <v>22</v>
      </c>
      <c r="D233" s="7"/>
      <c r="E233" s="8" t="s">
        <v>7</v>
      </c>
      <c r="F233" s="8" t="s">
        <v>7</v>
      </c>
    </row>
    <row r="234" spans="1:6" x14ac:dyDescent="0.3">
      <c r="A234" s="4" t="s">
        <v>7</v>
      </c>
      <c r="B234" s="10" t="s">
        <v>334</v>
      </c>
      <c r="C234" s="6" t="s">
        <v>22</v>
      </c>
      <c r="D234" s="7"/>
      <c r="E234" s="8" t="s">
        <v>7</v>
      </c>
      <c r="F234" s="8" t="s">
        <v>7</v>
      </c>
    </row>
    <row r="235" spans="1:6" ht="43.2" x14ac:dyDescent="0.3">
      <c r="A235" s="4" t="s">
        <v>7</v>
      </c>
      <c r="B235" s="10" t="s">
        <v>335</v>
      </c>
      <c r="C235" s="6" t="s">
        <v>269</v>
      </c>
      <c r="D235" s="7"/>
      <c r="E235" s="8" t="s">
        <v>7</v>
      </c>
      <c r="F235" s="8" t="s">
        <v>7</v>
      </c>
    </row>
    <row r="236" spans="1:6" ht="28.8" x14ac:dyDescent="0.3">
      <c r="A236" s="4" t="s">
        <v>44</v>
      </c>
      <c r="B236" s="11" t="s">
        <v>336</v>
      </c>
      <c r="C236" s="4" t="s">
        <v>292</v>
      </c>
      <c r="D236" s="12">
        <v>756</v>
      </c>
      <c r="E236" s="27"/>
      <c r="F236" s="13">
        <f t="shared" ref="F236:F238" si="13">D236*E236</f>
        <v>0</v>
      </c>
    </row>
    <row r="237" spans="1:6" x14ac:dyDescent="0.3">
      <c r="A237" s="4" t="s">
        <v>46</v>
      </c>
      <c r="B237" s="11" t="s">
        <v>337</v>
      </c>
      <c r="C237" s="4" t="s">
        <v>302</v>
      </c>
      <c r="D237" s="12">
        <v>857</v>
      </c>
      <c r="E237" s="27"/>
      <c r="F237" s="13">
        <f t="shared" si="13"/>
        <v>0</v>
      </c>
    </row>
    <row r="238" spans="1:6" x14ac:dyDescent="0.3">
      <c r="A238" s="4" t="s">
        <v>48</v>
      </c>
      <c r="B238" s="11" t="s">
        <v>338</v>
      </c>
      <c r="C238" s="4" t="s">
        <v>288</v>
      </c>
      <c r="D238" s="12">
        <v>14</v>
      </c>
      <c r="E238" s="27"/>
      <c r="F238" s="13">
        <f t="shared" si="13"/>
        <v>0</v>
      </c>
    </row>
    <row r="239" spans="1:6" x14ac:dyDescent="0.3">
      <c r="A239" s="4" t="s">
        <v>7</v>
      </c>
      <c r="B239" s="10" t="s">
        <v>339</v>
      </c>
      <c r="C239" s="6" t="s">
        <v>269</v>
      </c>
      <c r="D239" s="7"/>
      <c r="E239" s="8" t="s">
        <v>7</v>
      </c>
      <c r="F239" s="8" t="s">
        <v>7</v>
      </c>
    </row>
    <row r="240" spans="1:6" x14ac:dyDescent="0.3">
      <c r="A240" s="4" t="s">
        <v>50</v>
      </c>
      <c r="B240" s="11" t="s">
        <v>340</v>
      </c>
      <c r="C240" s="4" t="s">
        <v>302</v>
      </c>
      <c r="D240" s="12">
        <v>397</v>
      </c>
      <c r="E240" s="27"/>
      <c r="F240" s="13">
        <f>D240*E240</f>
        <v>0</v>
      </c>
    </row>
    <row r="241" spans="1:6" ht="28.8" x14ac:dyDescent="0.3">
      <c r="A241" s="4" t="s">
        <v>7</v>
      </c>
      <c r="B241" s="5" t="s">
        <v>341</v>
      </c>
      <c r="C241" s="6" t="s">
        <v>9</v>
      </c>
      <c r="D241" s="7"/>
      <c r="E241" s="8" t="s">
        <v>7</v>
      </c>
      <c r="F241" s="8" t="s">
        <v>7</v>
      </c>
    </row>
    <row r="242" spans="1:6" x14ac:dyDescent="0.3">
      <c r="A242" s="4" t="s">
        <v>7</v>
      </c>
      <c r="B242" s="10" t="s">
        <v>342</v>
      </c>
      <c r="C242" s="6" t="s">
        <v>22</v>
      </c>
      <c r="D242" s="7"/>
      <c r="E242" s="8" t="s">
        <v>7</v>
      </c>
      <c r="F242" s="8" t="s">
        <v>7</v>
      </c>
    </row>
    <row r="243" spans="1:6" x14ac:dyDescent="0.3">
      <c r="A243" s="4" t="s">
        <v>7</v>
      </c>
      <c r="B243" s="10" t="s">
        <v>343</v>
      </c>
      <c r="C243" s="6" t="s">
        <v>269</v>
      </c>
      <c r="D243" s="7"/>
      <c r="E243" s="8" t="s">
        <v>7</v>
      </c>
      <c r="F243" s="8" t="s">
        <v>7</v>
      </c>
    </row>
    <row r="244" spans="1:6" ht="28.8" x14ac:dyDescent="0.3">
      <c r="A244" s="4" t="s">
        <v>52</v>
      </c>
      <c r="B244" s="11" t="s">
        <v>344</v>
      </c>
      <c r="C244" s="4" t="s">
        <v>345</v>
      </c>
      <c r="D244" s="12">
        <v>12</v>
      </c>
      <c r="E244" s="27"/>
      <c r="F244" s="13">
        <f>D244*E244</f>
        <v>0</v>
      </c>
    </row>
    <row r="245" spans="1:6" x14ac:dyDescent="0.3">
      <c r="A245" s="4" t="s">
        <v>7</v>
      </c>
      <c r="B245" s="10" t="s">
        <v>346</v>
      </c>
      <c r="C245" s="6" t="s">
        <v>22</v>
      </c>
      <c r="D245" s="7"/>
      <c r="E245" s="8" t="s">
        <v>7</v>
      </c>
      <c r="F245" s="8" t="s">
        <v>7</v>
      </c>
    </row>
    <row r="246" spans="1:6" x14ac:dyDescent="0.3">
      <c r="A246" s="4" t="s">
        <v>7</v>
      </c>
      <c r="B246" s="10" t="s">
        <v>343</v>
      </c>
      <c r="C246" s="6" t="s">
        <v>269</v>
      </c>
      <c r="D246" s="7"/>
      <c r="E246" s="8" t="s">
        <v>7</v>
      </c>
      <c r="F246" s="8" t="s">
        <v>7</v>
      </c>
    </row>
    <row r="247" spans="1:6" x14ac:dyDescent="0.3">
      <c r="A247" s="4" t="s">
        <v>54</v>
      </c>
      <c r="B247" s="11" t="s">
        <v>347</v>
      </c>
      <c r="C247" s="4" t="s">
        <v>288</v>
      </c>
      <c r="D247" s="12">
        <v>12</v>
      </c>
      <c r="E247" s="27"/>
      <c r="F247" s="13">
        <f>D247*E247</f>
        <v>0</v>
      </c>
    </row>
    <row r="248" spans="1:6" x14ac:dyDescent="0.3">
      <c r="A248" s="4" t="s">
        <v>7</v>
      </c>
      <c r="B248" s="10" t="s">
        <v>348</v>
      </c>
      <c r="C248" s="6" t="s">
        <v>22</v>
      </c>
      <c r="D248" s="7"/>
      <c r="E248" s="8" t="s">
        <v>7</v>
      </c>
      <c r="F248" s="8" t="s">
        <v>7</v>
      </c>
    </row>
    <row r="249" spans="1:6" x14ac:dyDescent="0.3">
      <c r="A249" s="4" t="s">
        <v>7</v>
      </c>
      <c r="B249" s="10" t="s">
        <v>343</v>
      </c>
      <c r="C249" s="6" t="s">
        <v>269</v>
      </c>
      <c r="D249" s="7"/>
      <c r="E249" s="8" t="s">
        <v>7</v>
      </c>
      <c r="F249" s="8" t="s">
        <v>7</v>
      </c>
    </row>
    <row r="250" spans="1:6" ht="28.8" x14ac:dyDescent="0.3">
      <c r="A250" s="4" t="s">
        <v>56</v>
      </c>
      <c r="B250" s="11" t="s">
        <v>349</v>
      </c>
      <c r="C250" s="4" t="s">
        <v>288</v>
      </c>
      <c r="D250" s="12">
        <v>12</v>
      </c>
      <c r="E250" s="27"/>
      <c r="F250" s="13">
        <f>D250*E250</f>
        <v>0</v>
      </c>
    </row>
    <row r="251" spans="1:6" ht="28.8" x14ac:dyDescent="0.3">
      <c r="A251" s="4" t="s">
        <v>7</v>
      </c>
      <c r="B251" s="10" t="s">
        <v>350</v>
      </c>
      <c r="C251" s="6" t="s">
        <v>22</v>
      </c>
      <c r="D251" s="7"/>
      <c r="E251" s="8" t="s">
        <v>7</v>
      </c>
      <c r="F251" s="8" t="s">
        <v>7</v>
      </c>
    </row>
    <row r="252" spans="1:6" x14ac:dyDescent="0.3">
      <c r="A252" s="4" t="s">
        <v>7</v>
      </c>
      <c r="B252" s="10" t="s">
        <v>351</v>
      </c>
      <c r="C252" s="6" t="s">
        <v>269</v>
      </c>
      <c r="D252" s="7"/>
      <c r="E252" s="8" t="s">
        <v>7</v>
      </c>
      <c r="F252" s="8" t="s">
        <v>7</v>
      </c>
    </row>
    <row r="253" spans="1:6" ht="129.6" x14ac:dyDescent="0.3">
      <c r="A253" s="4" t="s">
        <v>58</v>
      </c>
      <c r="B253" s="11" t="s">
        <v>352</v>
      </c>
      <c r="C253" s="4" t="s">
        <v>288</v>
      </c>
      <c r="D253" s="12">
        <v>12</v>
      </c>
      <c r="E253" s="27"/>
      <c r="F253" s="13">
        <f t="shared" ref="F253:F254" si="14">D253*E253</f>
        <v>0</v>
      </c>
    </row>
    <row r="254" spans="1:6" ht="28.8" x14ac:dyDescent="0.3">
      <c r="A254" s="4" t="s">
        <v>60</v>
      </c>
      <c r="B254" s="11" t="s">
        <v>353</v>
      </c>
      <c r="C254" s="4" t="s">
        <v>288</v>
      </c>
      <c r="D254" s="12">
        <v>12</v>
      </c>
      <c r="E254" s="27"/>
      <c r="F254" s="13">
        <f t="shared" si="14"/>
        <v>0</v>
      </c>
    </row>
    <row r="255" spans="1:6" x14ac:dyDescent="0.3">
      <c r="A255" s="4" t="s">
        <v>7</v>
      </c>
      <c r="B255" s="10" t="s">
        <v>319</v>
      </c>
      <c r="C255" s="6" t="s">
        <v>22</v>
      </c>
      <c r="D255" s="7"/>
      <c r="E255" s="8" t="s">
        <v>7</v>
      </c>
      <c r="F255" s="8" t="s">
        <v>7</v>
      </c>
    </row>
    <row r="256" spans="1:6" x14ac:dyDescent="0.3">
      <c r="A256" s="4" t="s">
        <v>7</v>
      </c>
      <c r="B256" s="10" t="s">
        <v>354</v>
      </c>
      <c r="C256" s="6" t="s">
        <v>269</v>
      </c>
      <c r="D256" s="7"/>
      <c r="E256" s="8" t="s">
        <v>7</v>
      </c>
      <c r="F256" s="8" t="s">
        <v>7</v>
      </c>
    </row>
    <row r="257" spans="1:6" ht="28.8" x14ac:dyDescent="0.3">
      <c r="A257" s="4" t="s">
        <v>62</v>
      </c>
      <c r="B257" s="11" t="s">
        <v>355</v>
      </c>
      <c r="C257" s="4" t="s">
        <v>288</v>
      </c>
      <c r="D257" s="12">
        <v>12</v>
      </c>
      <c r="E257" s="27"/>
      <c r="F257" s="13">
        <f>D257*E257</f>
        <v>0</v>
      </c>
    </row>
    <row r="258" spans="1:6" x14ac:dyDescent="0.3">
      <c r="A258" s="4" t="s">
        <v>7</v>
      </c>
      <c r="B258" s="5" t="s">
        <v>356</v>
      </c>
      <c r="C258" s="6" t="s">
        <v>9</v>
      </c>
      <c r="D258" s="7"/>
      <c r="E258" s="8" t="s">
        <v>7</v>
      </c>
      <c r="F258" s="8" t="s">
        <v>7</v>
      </c>
    </row>
    <row r="259" spans="1:6" ht="28.8" x14ac:dyDescent="0.3">
      <c r="A259" s="4" t="s">
        <v>7</v>
      </c>
      <c r="B259" s="5" t="s">
        <v>357</v>
      </c>
      <c r="C259" s="6" t="s">
        <v>9</v>
      </c>
      <c r="D259" s="7"/>
      <c r="E259" s="8" t="s">
        <v>7</v>
      </c>
      <c r="F259" s="8" t="s">
        <v>7</v>
      </c>
    </row>
    <row r="260" spans="1:6" x14ac:dyDescent="0.3">
      <c r="A260" s="4" t="s">
        <v>7</v>
      </c>
      <c r="B260" s="10" t="s">
        <v>267</v>
      </c>
      <c r="C260" s="6" t="s">
        <v>22</v>
      </c>
      <c r="D260" s="7"/>
      <c r="E260" s="8" t="s">
        <v>7</v>
      </c>
      <c r="F260" s="8" t="s">
        <v>7</v>
      </c>
    </row>
    <row r="261" spans="1:6" x14ac:dyDescent="0.3">
      <c r="A261" s="4" t="s">
        <v>7</v>
      </c>
      <c r="B261" s="10" t="s">
        <v>358</v>
      </c>
      <c r="C261" s="6" t="s">
        <v>269</v>
      </c>
      <c r="D261" s="7"/>
      <c r="E261" s="8" t="s">
        <v>7</v>
      </c>
      <c r="F261" s="8" t="s">
        <v>7</v>
      </c>
    </row>
    <row r="262" spans="1:6" ht="28.8" x14ac:dyDescent="0.3">
      <c r="A262" s="8" t="s">
        <v>7</v>
      </c>
      <c r="B262" s="9" t="s">
        <v>359</v>
      </c>
      <c r="C262" s="4" t="s">
        <v>7</v>
      </c>
      <c r="D262" s="7"/>
      <c r="E262" s="8" t="s">
        <v>7</v>
      </c>
      <c r="F262" s="8" t="s">
        <v>7</v>
      </c>
    </row>
    <row r="263" spans="1:6" ht="43.2" x14ac:dyDescent="0.3">
      <c r="A263" s="8" t="s">
        <v>7</v>
      </c>
      <c r="B263" s="9" t="s">
        <v>360</v>
      </c>
      <c r="C263" s="4" t="s">
        <v>7</v>
      </c>
      <c r="D263" s="7"/>
      <c r="E263" s="8" t="s">
        <v>7</v>
      </c>
      <c r="F263" s="8" t="s">
        <v>7</v>
      </c>
    </row>
    <row r="264" spans="1:6" ht="28.8" x14ac:dyDescent="0.3">
      <c r="A264" s="8" t="s">
        <v>7</v>
      </c>
      <c r="B264" s="9" t="s">
        <v>361</v>
      </c>
      <c r="C264" s="4" t="s">
        <v>7</v>
      </c>
      <c r="D264" s="7"/>
      <c r="E264" s="8" t="s">
        <v>7</v>
      </c>
      <c r="F264" s="8" t="s">
        <v>7</v>
      </c>
    </row>
    <row r="265" spans="1:6" ht="28.8" x14ac:dyDescent="0.3">
      <c r="A265" s="4" t="s">
        <v>7</v>
      </c>
      <c r="B265" s="10" t="s">
        <v>362</v>
      </c>
      <c r="C265" s="6" t="s">
        <v>22</v>
      </c>
      <c r="D265" s="7"/>
      <c r="E265" s="8" t="s">
        <v>7</v>
      </c>
      <c r="F265" s="8" t="s">
        <v>7</v>
      </c>
    </row>
    <row r="266" spans="1:6" x14ac:dyDescent="0.3">
      <c r="A266" s="4" t="s">
        <v>7</v>
      </c>
      <c r="B266" s="10" t="s">
        <v>363</v>
      </c>
      <c r="C266" s="6" t="s">
        <v>269</v>
      </c>
      <c r="D266" s="7"/>
      <c r="E266" s="8" t="s">
        <v>7</v>
      </c>
      <c r="F266" s="8" t="s">
        <v>7</v>
      </c>
    </row>
    <row r="267" spans="1:6" ht="28.8" x14ac:dyDescent="0.3">
      <c r="A267" s="8" t="s">
        <v>7</v>
      </c>
      <c r="B267" s="9" t="s">
        <v>364</v>
      </c>
      <c r="C267" s="4" t="s">
        <v>7</v>
      </c>
      <c r="D267" s="7"/>
      <c r="E267" s="8" t="s">
        <v>7</v>
      </c>
      <c r="F267" s="8" t="s">
        <v>7</v>
      </c>
    </row>
    <row r="268" spans="1:6" x14ac:dyDescent="0.3">
      <c r="A268" s="4" t="s">
        <v>7</v>
      </c>
      <c r="B268" s="10" t="s">
        <v>365</v>
      </c>
      <c r="C268" s="6" t="s">
        <v>269</v>
      </c>
      <c r="D268" s="7"/>
      <c r="E268" s="8" t="s">
        <v>7</v>
      </c>
      <c r="F268" s="8" t="s">
        <v>7</v>
      </c>
    </row>
    <row r="269" spans="1:6" ht="28.8" x14ac:dyDescent="0.3">
      <c r="A269" s="8" t="s">
        <v>7</v>
      </c>
      <c r="B269" s="9" t="s">
        <v>366</v>
      </c>
      <c r="C269" s="4" t="s">
        <v>7</v>
      </c>
      <c r="D269" s="7"/>
      <c r="E269" s="8" t="s">
        <v>7</v>
      </c>
      <c r="F269" s="8" t="s">
        <v>7</v>
      </c>
    </row>
    <row r="270" spans="1:6" ht="115.2" x14ac:dyDescent="0.3">
      <c r="A270" s="8" t="s">
        <v>7</v>
      </c>
      <c r="B270" s="9" t="s">
        <v>367</v>
      </c>
      <c r="C270" s="4" t="s">
        <v>7</v>
      </c>
      <c r="D270" s="7"/>
      <c r="E270" s="8" t="s">
        <v>7</v>
      </c>
      <c r="F270" s="8" t="s">
        <v>7</v>
      </c>
    </row>
    <row r="271" spans="1:6" ht="57.6" x14ac:dyDescent="0.3">
      <c r="A271" s="8" t="s">
        <v>7</v>
      </c>
      <c r="B271" s="9" t="s">
        <v>368</v>
      </c>
      <c r="C271" s="4" t="s">
        <v>7</v>
      </c>
      <c r="D271" s="7"/>
      <c r="E271" s="8" t="s">
        <v>7</v>
      </c>
      <c r="F271" s="8" t="s">
        <v>7</v>
      </c>
    </row>
    <row r="272" spans="1:6" x14ac:dyDescent="0.3">
      <c r="A272" s="4" t="s">
        <v>7</v>
      </c>
      <c r="B272" s="10" t="s">
        <v>369</v>
      </c>
      <c r="C272" s="6" t="s">
        <v>269</v>
      </c>
      <c r="D272" s="7"/>
      <c r="E272" s="8" t="s">
        <v>7</v>
      </c>
      <c r="F272" s="8" t="s">
        <v>7</v>
      </c>
    </row>
    <row r="273" spans="1:6" ht="57.6" x14ac:dyDescent="0.3">
      <c r="A273" s="8" t="s">
        <v>7</v>
      </c>
      <c r="B273" s="9" t="s">
        <v>370</v>
      </c>
      <c r="C273" s="4" t="s">
        <v>7</v>
      </c>
      <c r="D273" s="7"/>
      <c r="E273" s="8" t="s">
        <v>7</v>
      </c>
      <c r="F273" s="8" t="s">
        <v>7</v>
      </c>
    </row>
    <row r="274" spans="1:6" x14ac:dyDescent="0.3">
      <c r="A274" s="4" t="s">
        <v>7</v>
      </c>
      <c r="B274" s="10" t="s">
        <v>371</v>
      </c>
      <c r="C274" s="6" t="s">
        <v>269</v>
      </c>
      <c r="D274" s="7"/>
      <c r="E274" s="8" t="s">
        <v>7</v>
      </c>
      <c r="F274" s="8" t="s">
        <v>7</v>
      </c>
    </row>
    <row r="275" spans="1:6" ht="43.2" x14ac:dyDescent="0.3">
      <c r="A275" s="8" t="s">
        <v>7</v>
      </c>
      <c r="B275" s="9" t="s">
        <v>372</v>
      </c>
      <c r="C275" s="4" t="s">
        <v>7</v>
      </c>
      <c r="D275" s="7"/>
      <c r="E275" s="8" t="s">
        <v>7</v>
      </c>
      <c r="F275" s="8" t="s">
        <v>7</v>
      </c>
    </row>
    <row r="276" spans="1:6" x14ac:dyDescent="0.3">
      <c r="A276" s="4" t="s">
        <v>7</v>
      </c>
      <c r="B276" s="10" t="s">
        <v>373</v>
      </c>
      <c r="C276" s="6" t="s">
        <v>269</v>
      </c>
      <c r="D276" s="7"/>
      <c r="E276" s="8" t="s">
        <v>7</v>
      </c>
      <c r="F276" s="8" t="s">
        <v>7</v>
      </c>
    </row>
    <row r="277" spans="1:6" ht="43.2" x14ac:dyDescent="0.3">
      <c r="A277" s="8" t="s">
        <v>7</v>
      </c>
      <c r="B277" s="9" t="s">
        <v>374</v>
      </c>
      <c r="C277" s="4" t="s">
        <v>7</v>
      </c>
      <c r="D277" s="7"/>
      <c r="E277" s="8" t="s">
        <v>7</v>
      </c>
      <c r="F277" s="8" t="s">
        <v>7</v>
      </c>
    </row>
    <row r="278" spans="1:6" x14ac:dyDescent="0.3">
      <c r="A278" s="4" t="s">
        <v>7</v>
      </c>
      <c r="B278" s="10" t="s">
        <v>375</v>
      </c>
      <c r="C278" s="6" t="s">
        <v>269</v>
      </c>
      <c r="D278" s="7"/>
      <c r="E278" s="8" t="s">
        <v>7</v>
      </c>
      <c r="F278" s="8" t="s">
        <v>7</v>
      </c>
    </row>
    <row r="279" spans="1:6" ht="28.8" x14ac:dyDescent="0.3">
      <c r="A279" s="8" t="s">
        <v>7</v>
      </c>
      <c r="B279" s="9" t="s">
        <v>376</v>
      </c>
      <c r="C279" s="4" t="s">
        <v>7</v>
      </c>
      <c r="D279" s="7"/>
      <c r="E279" s="8" t="s">
        <v>7</v>
      </c>
      <c r="F279" s="8" t="s">
        <v>7</v>
      </c>
    </row>
    <row r="280" spans="1:6" x14ac:dyDescent="0.3">
      <c r="A280" s="4" t="s">
        <v>7</v>
      </c>
      <c r="B280" s="10" t="s">
        <v>377</v>
      </c>
      <c r="C280" s="6" t="s">
        <v>269</v>
      </c>
      <c r="D280" s="7"/>
      <c r="E280" s="8" t="s">
        <v>7</v>
      </c>
      <c r="F280" s="8" t="s">
        <v>7</v>
      </c>
    </row>
    <row r="281" spans="1:6" ht="100.8" x14ac:dyDescent="0.3">
      <c r="A281" s="8" t="s">
        <v>7</v>
      </c>
      <c r="B281" s="9" t="s">
        <v>378</v>
      </c>
      <c r="C281" s="4" t="s">
        <v>7</v>
      </c>
      <c r="D281" s="7"/>
      <c r="E281" s="8" t="s">
        <v>7</v>
      </c>
      <c r="F281" s="8" t="s">
        <v>7</v>
      </c>
    </row>
    <row r="282" spans="1:6" ht="28.8" x14ac:dyDescent="0.3">
      <c r="A282" s="8" t="s">
        <v>7</v>
      </c>
      <c r="B282" s="9" t="s">
        <v>379</v>
      </c>
      <c r="C282" s="4" t="s">
        <v>7</v>
      </c>
      <c r="D282" s="7"/>
      <c r="E282" s="8" t="s">
        <v>7</v>
      </c>
      <c r="F282" s="8" t="s">
        <v>7</v>
      </c>
    </row>
    <row r="283" spans="1:6" x14ac:dyDescent="0.3">
      <c r="A283" s="4" t="s">
        <v>7</v>
      </c>
      <c r="B283" s="10" t="s">
        <v>380</v>
      </c>
      <c r="C283" s="6" t="s">
        <v>269</v>
      </c>
      <c r="D283" s="7"/>
      <c r="E283" s="8" t="s">
        <v>7</v>
      </c>
      <c r="F283" s="8" t="s">
        <v>7</v>
      </c>
    </row>
    <row r="284" spans="1:6" ht="86.4" x14ac:dyDescent="0.3">
      <c r="A284" s="8" t="s">
        <v>7</v>
      </c>
      <c r="B284" s="9" t="s">
        <v>381</v>
      </c>
      <c r="C284" s="4" t="s">
        <v>7</v>
      </c>
      <c r="D284" s="7"/>
      <c r="E284" s="8" t="s">
        <v>7</v>
      </c>
      <c r="F284" s="8" t="s">
        <v>7</v>
      </c>
    </row>
    <row r="285" spans="1:6" x14ac:dyDescent="0.3">
      <c r="A285" s="8" t="s">
        <v>7</v>
      </c>
      <c r="B285" s="9" t="s">
        <v>382</v>
      </c>
      <c r="C285" s="4" t="s">
        <v>7</v>
      </c>
      <c r="D285" s="7"/>
      <c r="E285" s="8" t="s">
        <v>7</v>
      </c>
      <c r="F285" s="8" t="s">
        <v>7</v>
      </c>
    </row>
    <row r="286" spans="1:6" x14ac:dyDescent="0.3">
      <c r="A286" s="4" t="s">
        <v>7</v>
      </c>
      <c r="B286" s="10" t="s">
        <v>383</v>
      </c>
      <c r="C286" s="6" t="s">
        <v>269</v>
      </c>
      <c r="D286" s="7"/>
      <c r="E286" s="8" t="s">
        <v>7</v>
      </c>
      <c r="F286" s="8" t="s">
        <v>7</v>
      </c>
    </row>
    <row r="287" spans="1:6" ht="86.4" x14ac:dyDescent="0.3">
      <c r="A287" s="8" t="s">
        <v>7</v>
      </c>
      <c r="B287" s="9" t="s">
        <v>384</v>
      </c>
      <c r="C287" s="4" t="s">
        <v>7</v>
      </c>
      <c r="D287" s="7"/>
      <c r="E287" s="8" t="s">
        <v>7</v>
      </c>
      <c r="F287" s="8" t="s">
        <v>7</v>
      </c>
    </row>
    <row r="288" spans="1:6" x14ac:dyDescent="0.3">
      <c r="A288" s="4" t="s">
        <v>7</v>
      </c>
      <c r="B288" s="10" t="s">
        <v>385</v>
      </c>
      <c r="C288" s="6" t="s">
        <v>269</v>
      </c>
      <c r="D288" s="7"/>
      <c r="E288" s="8" t="s">
        <v>7</v>
      </c>
      <c r="F288" s="8" t="s">
        <v>7</v>
      </c>
    </row>
    <row r="289" spans="1:6" ht="57.6" x14ac:dyDescent="0.3">
      <c r="A289" s="8" t="s">
        <v>7</v>
      </c>
      <c r="B289" s="9" t="s">
        <v>386</v>
      </c>
      <c r="C289" s="4" t="s">
        <v>7</v>
      </c>
      <c r="D289" s="7"/>
      <c r="E289" s="8" t="s">
        <v>7</v>
      </c>
      <c r="F289" s="8" t="s">
        <v>7</v>
      </c>
    </row>
    <row r="290" spans="1:6" x14ac:dyDescent="0.3">
      <c r="A290" s="4" t="s">
        <v>7</v>
      </c>
      <c r="B290" s="10" t="s">
        <v>387</v>
      </c>
      <c r="C290" s="6" t="s">
        <v>22</v>
      </c>
      <c r="D290" s="7"/>
      <c r="E290" s="8" t="s">
        <v>7</v>
      </c>
      <c r="F290" s="8" t="s">
        <v>7</v>
      </c>
    </row>
    <row r="291" spans="1:6" ht="100.8" x14ac:dyDescent="0.3">
      <c r="A291" s="4" t="s">
        <v>7</v>
      </c>
      <c r="B291" s="10" t="s">
        <v>388</v>
      </c>
      <c r="C291" s="6" t="s">
        <v>269</v>
      </c>
      <c r="D291" s="7"/>
      <c r="E291" s="8" t="s">
        <v>7</v>
      </c>
      <c r="F291" s="8" t="s">
        <v>7</v>
      </c>
    </row>
    <row r="292" spans="1:6" ht="28.8" x14ac:dyDescent="0.3">
      <c r="A292" s="4" t="s">
        <v>64</v>
      </c>
      <c r="B292" s="11" t="s">
        <v>389</v>
      </c>
      <c r="C292" s="4" t="s">
        <v>288</v>
      </c>
      <c r="D292" s="12">
        <v>40</v>
      </c>
      <c r="E292" s="27"/>
      <c r="F292" s="13">
        <f>D292*E292</f>
        <v>0</v>
      </c>
    </row>
    <row r="293" spans="1:6" ht="28.8" x14ac:dyDescent="0.3">
      <c r="A293" s="4" t="s">
        <v>7</v>
      </c>
      <c r="B293" s="5" t="s">
        <v>390</v>
      </c>
      <c r="C293" s="6" t="s">
        <v>9</v>
      </c>
      <c r="D293" s="7"/>
      <c r="E293" s="8" t="s">
        <v>7</v>
      </c>
      <c r="F293" s="8" t="s">
        <v>7</v>
      </c>
    </row>
    <row r="294" spans="1:6" x14ac:dyDescent="0.3">
      <c r="A294" s="4" t="s">
        <v>7</v>
      </c>
      <c r="B294" s="10" t="s">
        <v>391</v>
      </c>
      <c r="C294" s="6" t="s">
        <v>22</v>
      </c>
      <c r="D294" s="7"/>
      <c r="E294" s="8" t="s">
        <v>7</v>
      </c>
      <c r="F294" s="8" t="s">
        <v>7</v>
      </c>
    </row>
    <row r="295" spans="1:6" x14ac:dyDescent="0.3">
      <c r="A295" s="4" t="s">
        <v>7</v>
      </c>
      <c r="B295" s="10" t="s">
        <v>392</v>
      </c>
      <c r="C295" s="6" t="s">
        <v>269</v>
      </c>
      <c r="D295" s="7"/>
      <c r="E295" s="8" t="s">
        <v>7</v>
      </c>
      <c r="F295" s="8" t="s">
        <v>7</v>
      </c>
    </row>
    <row r="296" spans="1:6" ht="57.6" x14ac:dyDescent="0.3">
      <c r="A296" s="4" t="s">
        <v>66</v>
      </c>
      <c r="B296" s="11" t="s">
        <v>570</v>
      </c>
      <c r="C296" s="4" t="s">
        <v>292</v>
      </c>
      <c r="D296" s="12">
        <v>80</v>
      </c>
      <c r="E296" s="27"/>
      <c r="F296" s="13">
        <f>D296*E296</f>
        <v>0</v>
      </c>
    </row>
    <row r="297" spans="1:6" ht="28.8" x14ac:dyDescent="0.3">
      <c r="A297" s="4" t="s">
        <v>7</v>
      </c>
      <c r="B297" s="5" t="s">
        <v>393</v>
      </c>
      <c r="C297" s="6" t="s">
        <v>9</v>
      </c>
      <c r="D297" s="7"/>
      <c r="E297" s="8" t="s">
        <v>7</v>
      </c>
      <c r="F297" s="8" t="s">
        <v>7</v>
      </c>
    </row>
    <row r="298" spans="1:6" x14ac:dyDescent="0.3">
      <c r="A298" s="4" t="s">
        <v>7</v>
      </c>
      <c r="B298" s="10" t="s">
        <v>394</v>
      </c>
      <c r="C298" s="6" t="s">
        <v>22</v>
      </c>
      <c r="D298" s="7"/>
      <c r="E298" s="8" t="s">
        <v>7</v>
      </c>
      <c r="F298" s="8" t="s">
        <v>7</v>
      </c>
    </row>
    <row r="299" spans="1:6" x14ac:dyDescent="0.3">
      <c r="A299" s="4" t="s">
        <v>7</v>
      </c>
      <c r="B299" s="10" t="s">
        <v>395</v>
      </c>
      <c r="C299" s="6" t="s">
        <v>22</v>
      </c>
      <c r="D299" s="7"/>
      <c r="E299" s="8" t="s">
        <v>7</v>
      </c>
      <c r="F299" s="8" t="s">
        <v>7</v>
      </c>
    </row>
    <row r="300" spans="1:6" ht="57.6" x14ac:dyDescent="0.3">
      <c r="A300" s="4" t="s">
        <v>7</v>
      </c>
      <c r="B300" s="10" t="s">
        <v>396</v>
      </c>
      <c r="C300" s="6" t="s">
        <v>269</v>
      </c>
      <c r="D300" s="7"/>
      <c r="E300" s="8" t="s">
        <v>7</v>
      </c>
      <c r="F300" s="8" t="s">
        <v>7</v>
      </c>
    </row>
    <row r="301" spans="1:6" x14ac:dyDescent="0.3">
      <c r="A301" s="4" t="s">
        <v>68</v>
      </c>
      <c r="B301" s="11" t="s">
        <v>397</v>
      </c>
      <c r="C301" s="4" t="s">
        <v>292</v>
      </c>
      <c r="D301" s="12">
        <v>788</v>
      </c>
      <c r="E301" s="27"/>
      <c r="F301" s="13">
        <f>D301*E301</f>
        <v>0</v>
      </c>
    </row>
    <row r="302" spans="1:6" x14ac:dyDescent="0.3">
      <c r="A302" s="4" t="s">
        <v>7</v>
      </c>
      <c r="B302" s="10" t="s">
        <v>398</v>
      </c>
      <c r="C302" s="6" t="s">
        <v>22</v>
      </c>
      <c r="D302" s="7"/>
      <c r="E302" s="8" t="s">
        <v>7</v>
      </c>
      <c r="F302" s="8" t="s">
        <v>7</v>
      </c>
    </row>
    <row r="303" spans="1:6" ht="86.4" x14ac:dyDescent="0.3">
      <c r="A303" s="4" t="s">
        <v>7</v>
      </c>
      <c r="B303" s="10" t="s">
        <v>399</v>
      </c>
      <c r="C303" s="6" t="s">
        <v>269</v>
      </c>
      <c r="D303" s="7"/>
      <c r="E303" s="8" t="s">
        <v>7</v>
      </c>
      <c r="F303" s="8" t="s">
        <v>7</v>
      </c>
    </row>
    <row r="304" spans="1:6" x14ac:dyDescent="0.3">
      <c r="A304" s="4" t="s">
        <v>70</v>
      </c>
      <c r="B304" s="11" t="s">
        <v>400</v>
      </c>
      <c r="C304" s="4" t="s">
        <v>292</v>
      </c>
      <c r="D304" s="12">
        <v>56</v>
      </c>
      <c r="E304" s="27"/>
      <c r="F304" s="13">
        <f>D304*E304</f>
        <v>0</v>
      </c>
    </row>
    <row r="305" spans="1:6" x14ac:dyDescent="0.3">
      <c r="A305" s="4" t="s">
        <v>7</v>
      </c>
      <c r="B305" s="10" t="s">
        <v>401</v>
      </c>
      <c r="C305" s="6" t="s">
        <v>22</v>
      </c>
      <c r="D305" s="7"/>
      <c r="E305" s="8" t="s">
        <v>7</v>
      </c>
      <c r="F305" s="8" t="s">
        <v>7</v>
      </c>
    </row>
    <row r="306" spans="1:6" ht="57.6" x14ac:dyDescent="0.3">
      <c r="A306" s="4" t="s">
        <v>72</v>
      </c>
      <c r="B306" s="11" t="s">
        <v>402</v>
      </c>
      <c r="C306" s="4" t="s">
        <v>24</v>
      </c>
      <c r="D306" s="12">
        <v>1</v>
      </c>
      <c r="E306" s="13">
        <v>120000</v>
      </c>
      <c r="F306" s="13">
        <f t="shared" ref="F306:F308" si="15">D306*E306</f>
        <v>120000</v>
      </c>
    </row>
    <row r="307" spans="1:6" x14ac:dyDescent="0.3">
      <c r="A307" s="4" t="s">
        <v>74</v>
      </c>
      <c r="B307" s="11" t="s">
        <v>403</v>
      </c>
      <c r="C307" s="4" t="s">
        <v>24</v>
      </c>
      <c r="D307" s="12">
        <v>1</v>
      </c>
      <c r="E307" s="26">
        <v>0</v>
      </c>
      <c r="F307" s="13">
        <f>F306*E307</f>
        <v>0</v>
      </c>
    </row>
    <row r="308" spans="1:6" ht="28.8" x14ac:dyDescent="0.3">
      <c r="A308" s="4" t="s">
        <v>76</v>
      </c>
      <c r="B308" s="11" t="s">
        <v>404</v>
      </c>
      <c r="C308" s="4" t="s">
        <v>24</v>
      </c>
      <c r="D308" s="12">
        <v>1</v>
      </c>
      <c r="E308" s="13">
        <v>10000</v>
      </c>
      <c r="F308" s="13">
        <f t="shared" si="15"/>
        <v>10000</v>
      </c>
    </row>
    <row r="309" spans="1:6" x14ac:dyDescent="0.3">
      <c r="A309" s="4" t="s">
        <v>78</v>
      </c>
      <c r="B309" s="11" t="s">
        <v>403</v>
      </c>
      <c r="C309" s="4" t="s">
        <v>24</v>
      </c>
      <c r="D309" s="12">
        <v>1</v>
      </c>
      <c r="E309" s="26">
        <v>0</v>
      </c>
      <c r="F309" s="13">
        <f>F308*E309</f>
        <v>0</v>
      </c>
    </row>
    <row r="310" spans="1:6" x14ac:dyDescent="0.3">
      <c r="A310" s="4"/>
      <c r="B310" s="11"/>
      <c r="C310" s="4"/>
      <c r="D310" s="4"/>
      <c r="E310" s="8"/>
      <c r="F310" s="8"/>
    </row>
    <row r="311" spans="1:6" x14ac:dyDescent="0.3">
      <c r="A311" s="15" t="s">
        <v>560</v>
      </c>
      <c r="B311" s="16"/>
      <c r="C311" s="17"/>
      <c r="D311" s="18"/>
      <c r="E311" s="19"/>
      <c r="F311" s="20">
        <f>SUM(F210:F309)</f>
        <v>130000</v>
      </c>
    </row>
    <row r="312" spans="1:6" x14ac:dyDescent="0.3">
      <c r="A312" s="4"/>
      <c r="B312" s="11"/>
      <c r="C312" s="4"/>
      <c r="D312" s="4"/>
      <c r="E312" s="8"/>
      <c r="F312" s="8"/>
    </row>
    <row r="313" spans="1:6" x14ac:dyDescent="0.3">
      <c r="A313" s="4" t="s">
        <v>6</v>
      </c>
      <c r="B313" s="11" t="s">
        <v>405</v>
      </c>
      <c r="C313" s="4"/>
      <c r="D313" s="21"/>
      <c r="E313" s="22"/>
      <c r="F313" s="13">
        <f>F201</f>
        <v>0</v>
      </c>
    </row>
    <row r="314" spans="1:6" x14ac:dyDescent="0.3">
      <c r="A314" s="4" t="s">
        <v>18</v>
      </c>
      <c r="B314" s="11" t="s">
        <v>561</v>
      </c>
      <c r="C314" s="4"/>
      <c r="D314" s="21"/>
      <c r="E314" s="22"/>
      <c r="F314" s="13">
        <f>F311</f>
        <v>130000</v>
      </c>
    </row>
    <row r="315" spans="1:6" x14ac:dyDescent="0.3">
      <c r="A315" s="4"/>
      <c r="B315" s="11"/>
      <c r="C315" s="4"/>
      <c r="D315" s="4"/>
      <c r="E315" s="8"/>
      <c r="F315" s="8"/>
    </row>
    <row r="316" spans="1:6" x14ac:dyDescent="0.3">
      <c r="A316" s="15" t="s">
        <v>562</v>
      </c>
      <c r="B316" s="16"/>
      <c r="C316" s="17"/>
      <c r="D316" s="18"/>
      <c r="E316" s="19"/>
      <c r="F316" s="20">
        <f>F313+F314</f>
        <v>130000</v>
      </c>
    </row>
    <row r="317" spans="1:6" x14ac:dyDescent="0.3">
      <c r="A317" s="4"/>
      <c r="B317" s="11"/>
      <c r="C317" s="4"/>
      <c r="D317" s="4"/>
      <c r="E317" s="8"/>
      <c r="F317" s="8"/>
    </row>
    <row r="318" spans="1:6" x14ac:dyDescent="0.3">
      <c r="A318" s="4" t="s">
        <v>7</v>
      </c>
      <c r="B318" s="5" t="s">
        <v>406</v>
      </c>
      <c r="C318" s="6" t="s">
        <v>9</v>
      </c>
      <c r="D318" s="7"/>
      <c r="E318" s="8" t="s">
        <v>7</v>
      </c>
      <c r="F318" s="8" t="s">
        <v>7</v>
      </c>
    </row>
    <row r="319" spans="1:6" x14ac:dyDescent="0.3">
      <c r="A319" s="4" t="s">
        <v>7</v>
      </c>
      <c r="B319" s="5" t="s">
        <v>10</v>
      </c>
      <c r="C319" s="6" t="s">
        <v>9</v>
      </c>
      <c r="D319" s="7"/>
      <c r="E319" s="8" t="s">
        <v>7</v>
      </c>
      <c r="F319" s="8" t="s">
        <v>7</v>
      </c>
    </row>
    <row r="320" spans="1:6" x14ac:dyDescent="0.3">
      <c r="A320" s="4" t="s">
        <v>7</v>
      </c>
      <c r="B320" s="5" t="s">
        <v>407</v>
      </c>
      <c r="C320" s="6" t="s">
        <v>9</v>
      </c>
      <c r="D320" s="7"/>
      <c r="E320" s="8" t="s">
        <v>7</v>
      </c>
      <c r="F320" s="8" t="s">
        <v>7</v>
      </c>
    </row>
    <row r="321" spans="1:6" ht="43.2" x14ac:dyDescent="0.3">
      <c r="A321" s="8" t="s">
        <v>7</v>
      </c>
      <c r="B321" s="9" t="s">
        <v>265</v>
      </c>
      <c r="C321" s="4" t="s">
        <v>7</v>
      </c>
      <c r="D321" s="7"/>
      <c r="E321" s="8" t="s">
        <v>7</v>
      </c>
      <c r="F321" s="8" t="s">
        <v>7</v>
      </c>
    </row>
    <row r="322" spans="1:6" ht="28.8" x14ac:dyDescent="0.3">
      <c r="A322" s="4" t="s">
        <v>7</v>
      </c>
      <c r="B322" s="5" t="s">
        <v>408</v>
      </c>
      <c r="C322" s="6" t="s">
        <v>9</v>
      </c>
      <c r="D322" s="7"/>
      <c r="E322" s="8" t="s">
        <v>7</v>
      </c>
      <c r="F322" s="8" t="s">
        <v>7</v>
      </c>
    </row>
    <row r="323" spans="1:6" x14ac:dyDescent="0.3">
      <c r="A323" s="4" t="s">
        <v>7</v>
      </c>
      <c r="B323" s="10" t="s">
        <v>409</v>
      </c>
      <c r="C323" s="6" t="s">
        <v>22</v>
      </c>
      <c r="D323" s="7"/>
      <c r="E323" s="8" t="s">
        <v>7</v>
      </c>
      <c r="F323" s="8" t="s">
        <v>7</v>
      </c>
    </row>
    <row r="324" spans="1:6" x14ac:dyDescent="0.3">
      <c r="A324" s="4" t="s">
        <v>7</v>
      </c>
      <c r="B324" s="10" t="s">
        <v>410</v>
      </c>
      <c r="C324" s="6" t="s">
        <v>269</v>
      </c>
      <c r="D324" s="7"/>
      <c r="E324" s="8" t="s">
        <v>7</v>
      </c>
      <c r="F324" s="8" t="s">
        <v>7</v>
      </c>
    </row>
    <row r="325" spans="1:6" ht="43.2" x14ac:dyDescent="0.3">
      <c r="A325" s="4" t="s">
        <v>6</v>
      </c>
      <c r="B325" s="11" t="s">
        <v>411</v>
      </c>
      <c r="C325" s="4" t="s">
        <v>292</v>
      </c>
      <c r="D325" s="12">
        <v>500</v>
      </c>
      <c r="E325" s="27"/>
      <c r="F325" s="13">
        <f>D325*E325</f>
        <v>0</v>
      </c>
    </row>
    <row r="326" spans="1:6" x14ac:dyDescent="0.3">
      <c r="A326" s="4" t="s">
        <v>7</v>
      </c>
      <c r="B326" s="10" t="s">
        <v>412</v>
      </c>
      <c r="C326" s="6" t="s">
        <v>22</v>
      </c>
      <c r="D326" s="7"/>
      <c r="E326" s="8" t="s">
        <v>7</v>
      </c>
      <c r="F326" s="8" t="s">
        <v>7</v>
      </c>
    </row>
    <row r="327" spans="1:6" x14ac:dyDescent="0.3">
      <c r="A327" s="4" t="s">
        <v>7</v>
      </c>
      <c r="B327" s="10" t="s">
        <v>413</v>
      </c>
      <c r="C327" s="6" t="s">
        <v>269</v>
      </c>
      <c r="D327" s="7"/>
      <c r="E327" s="8" t="s">
        <v>7</v>
      </c>
      <c r="F327" s="8" t="s">
        <v>7</v>
      </c>
    </row>
    <row r="328" spans="1:6" x14ac:dyDescent="0.3">
      <c r="A328" s="4" t="s">
        <v>18</v>
      </c>
      <c r="B328" s="11" t="s">
        <v>414</v>
      </c>
      <c r="C328" s="4" t="s">
        <v>415</v>
      </c>
      <c r="D328" s="12">
        <v>63</v>
      </c>
      <c r="E328" s="27"/>
      <c r="F328" s="13">
        <f>D328*E328</f>
        <v>0</v>
      </c>
    </row>
    <row r="329" spans="1:6" x14ac:dyDescent="0.3">
      <c r="A329" s="4" t="s">
        <v>7</v>
      </c>
      <c r="B329" s="10" t="s">
        <v>416</v>
      </c>
      <c r="C329" s="6" t="s">
        <v>22</v>
      </c>
      <c r="D329" s="7"/>
      <c r="E329" s="8" t="s">
        <v>7</v>
      </c>
      <c r="F329" s="8" t="s">
        <v>7</v>
      </c>
    </row>
    <row r="330" spans="1:6" ht="28.8" x14ac:dyDescent="0.3">
      <c r="A330" s="4" t="s">
        <v>7</v>
      </c>
      <c r="B330" s="10" t="s">
        <v>417</v>
      </c>
      <c r="C330" s="6" t="s">
        <v>269</v>
      </c>
      <c r="D330" s="7"/>
      <c r="E330" s="8" t="s">
        <v>7</v>
      </c>
      <c r="F330" s="8" t="s">
        <v>7</v>
      </c>
    </row>
    <row r="331" spans="1:6" x14ac:dyDescent="0.3">
      <c r="A331" s="4" t="s">
        <v>26</v>
      </c>
      <c r="B331" s="11" t="s">
        <v>418</v>
      </c>
      <c r="C331" s="4" t="s">
        <v>415</v>
      </c>
      <c r="D331" s="12">
        <v>63</v>
      </c>
      <c r="E331" s="27"/>
      <c r="F331" s="13">
        <f>D331*E331</f>
        <v>0</v>
      </c>
    </row>
    <row r="332" spans="1:6" x14ac:dyDescent="0.3">
      <c r="A332" s="4" t="s">
        <v>7</v>
      </c>
      <c r="B332" s="10" t="s">
        <v>419</v>
      </c>
      <c r="C332" s="6" t="s">
        <v>22</v>
      </c>
      <c r="D332" s="7"/>
      <c r="E332" s="8" t="s">
        <v>7</v>
      </c>
      <c r="F332" s="8" t="s">
        <v>7</v>
      </c>
    </row>
    <row r="333" spans="1:6" x14ac:dyDescent="0.3">
      <c r="A333" s="4" t="s">
        <v>7</v>
      </c>
      <c r="B333" s="10" t="s">
        <v>420</v>
      </c>
      <c r="C333" s="6" t="s">
        <v>269</v>
      </c>
      <c r="D333" s="7"/>
      <c r="E333" s="8" t="s">
        <v>7</v>
      </c>
      <c r="F333" s="8" t="s">
        <v>7</v>
      </c>
    </row>
    <row r="334" spans="1:6" ht="57.6" x14ac:dyDescent="0.3">
      <c r="A334" s="4" t="s">
        <v>28</v>
      </c>
      <c r="B334" s="11" t="s">
        <v>421</v>
      </c>
      <c r="C334" s="4" t="s">
        <v>292</v>
      </c>
      <c r="D334" s="12">
        <v>500</v>
      </c>
      <c r="E334" s="27"/>
      <c r="F334" s="13">
        <f>D334*E334</f>
        <v>0</v>
      </c>
    </row>
    <row r="335" spans="1:6" x14ac:dyDescent="0.3">
      <c r="A335" s="4" t="s">
        <v>7</v>
      </c>
      <c r="B335" s="10" t="s">
        <v>422</v>
      </c>
      <c r="C335" s="6" t="s">
        <v>269</v>
      </c>
      <c r="D335" s="7"/>
      <c r="E335" s="8" t="s">
        <v>7</v>
      </c>
      <c r="F335" s="8" t="s">
        <v>7</v>
      </c>
    </row>
    <row r="336" spans="1:6" x14ac:dyDescent="0.3">
      <c r="A336" s="4" t="s">
        <v>30</v>
      </c>
      <c r="B336" s="11" t="s">
        <v>423</v>
      </c>
      <c r="C336" s="4" t="s">
        <v>288</v>
      </c>
      <c r="D336" s="12">
        <v>4</v>
      </c>
      <c r="E336" s="27"/>
      <c r="F336" s="13">
        <f t="shared" ref="F336:F337" si="16">D336*E336</f>
        <v>0</v>
      </c>
    </row>
    <row r="337" spans="1:6" ht="28.8" x14ac:dyDescent="0.3">
      <c r="A337" s="4" t="s">
        <v>32</v>
      </c>
      <c r="B337" s="11" t="s">
        <v>424</v>
      </c>
      <c r="C337" s="4" t="s">
        <v>288</v>
      </c>
      <c r="D337" s="12">
        <v>4</v>
      </c>
      <c r="E337" s="27"/>
      <c r="F337" s="13">
        <f t="shared" si="16"/>
        <v>0</v>
      </c>
    </row>
    <row r="338" spans="1:6" x14ac:dyDescent="0.3">
      <c r="A338" s="4" t="s">
        <v>7</v>
      </c>
      <c r="B338" s="10" t="s">
        <v>425</v>
      </c>
      <c r="C338" s="6" t="s">
        <v>22</v>
      </c>
      <c r="D338" s="7"/>
      <c r="E338" s="8" t="s">
        <v>7</v>
      </c>
      <c r="F338" s="8" t="s">
        <v>7</v>
      </c>
    </row>
    <row r="339" spans="1:6" x14ac:dyDescent="0.3">
      <c r="A339" s="4" t="s">
        <v>7</v>
      </c>
      <c r="B339" s="10" t="s">
        <v>426</v>
      </c>
      <c r="C339" s="6" t="s">
        <v>269</v>
      </c>
      <c r="D339" s="7"/>
      <c r="E339" s="8" t="s">
        <v>7</v>
      </c>
      <c r="F339" s="8" t="s">
        <v>7</v>
      </c>
    </row>
    <row r="340" spans="1:6" ht="43.2" x14ac:dyDescent="0.3">
      <c r="A340" s="4" t="s">
        <v>34</v>
      </c>
      <c r="B340" s="11" t="s">
        <v>427</v>
      </c>
      <c r="C340" s="4" t="s">
        <v>292</v>
      </c>
      <c r="D340" s="12">
        <v>500</v>
      </c>
      <c r="E340" s="27"/>
      <c r="F340" s="13">
        <f>D340*E340</f>
        <v>0</v>
      </c>
    </row>
    <row r="341" spans="1:6" ht="43.2" x14ac:dyDescent="0.3">
      <c r="A341" s="4" t="s">
        <v>7</v>
      </c>
      <c r="B341" s="5" t="s">
        <v>428</v>
      </c>
      <c r="C341" s="6" t="s">
        <v>9</v>
      </c>
      <c r="D341" s="7"/>
      <c r="E341" s="8" t="s">
        <v>7</v>
      </c>
      <c r="F341" s="8" t="s">
        <v>7</v>
      </c>
    </row>
    <row r="342" spans="1:6" x14ac:dyDescent="0.3">
      <c r="A342" s="4" t="s">
        <v>7</v>
      </c>
      <c r="B342" s="10" t="s">
        <v>429</v>
      </c>
      <c r="C342" s="6" t="s">
        <v>22</v>
      </c>
      <c r="D342" s="7"/>
      <c r="E342" s="8" t="s">
        <v>7</v>
      </c>
      <c r="F342" s="8" t="s">
        <v>7</v>
      </c>
    </row>
    <row r="343" spans="1:6" x14ac:dyDescent="0.3">
      <c r="A343" s="4" t="s">
        <v>7</v>
      </c>
      <c r="B343" s="10" t="s">
        <v>430</v>
      </c>
      <c r="C343" s="6" t="s">
        <v>269</v>
      </c>
      <c r="D343" s="7"/>
      <c r="E343" s="8" t="s">
        <v>7</v>
      </c>
      <c r="F343" s="8" t="s">
        <v>7</v>
      </c>
    </row>
    <row r="344" spans="1:6" x14ac:dyDescent="0.3">
      <c r="A344" s="4" t="s">
        <v>36</v>
      </c>
      <c r="B344" s="11" t="s">
        <v>431</v>
      </c>
      <c r="C344" s="4" t="s">
        <v>415</v>
      </c>
      <c r="D344" s="12">
        <v>63</v>
      </c>
      <c r="E344" s="27"/>
      <c r="F344" s="13">
        <f>D344*E344</f>
        <v>0</v>
      </c>
    </row>
    <row r="345" spans="1:6" x14ac:dyDescent="0.3">
      <c r="A345" s="4" t="s">
        <v>7</v>
      </c>
      <c r="B345" s="10" t="s">
        <v>432</v>
      </c>
      <c r="C345" s="6" t="s">
        <v>22</v>
      </c>
      <c r="D345" s="7"/>
      <c r="E345" s="8" t="s">
        <v>7</v>
      </c>
      <c r="F345" s="8" t="s">
        <v>7</v>
      </c>
    </row>
    <row r="346" spans="1:6" ht="28.8" x14ac:dyDescent="0.3">
      <c r="A346" s="4" t="s">
        <v>7</v>
      </c>
      <c r="B346" s="10" t="s">
        <v>433</v>
      </c>
      <c r="C346" s="6" t="s">
        <v>269</v>
      </c>
      <c r="D346" s="7"/>
      <c r="E346" s="8" t="s">
        <v>7</v>
      </c>
      <c r="F346" s="8" t="s">
        <v>7</v>
      </c>
    </row>
    <row r="347" spans="1:6" x14ac:dyDescent="0.3">
      <c r="A347" s="4" t="s">
        <v>38</v>
      </c>
      <c r="B347" s="11" t="s">
        <v>434</v>
      </c>
      <c r="C347" s="4" t="s">
        <v>292</v>
      </c>
      <c r="D347" s="12">
        <v>500</v>
      </c>
      <c r="E347" s="27"/>
      <c r="F347" s="13">
        <f>D347*E347</f>
        <v>0</v>
      </c>
    </row>
    <row r="348" spans="1:6" x14ac:dyDescent="0.3">
      <c r="A348" s="4" t="s">
        <v>7</v>
      </c>
      <c r="B348" s="10" t="s">
        <v>435</v>
      </c>
      <c r="C348" s="6" t="s">
        <v>269</v>
      </c>
      <c r="D348" s="7"/>
      <c r="E348" s="8" t="s">
        <v>7</v>
      </c>
      <c r="F348" s="8" t="s">
        <v>7</v>
      </c>
    </row>
    <row r="349" spans="1:6" ht="57.6" x14ac:dyDescent="0.3">
      <c r="A349" s="4" t="s">
        <v>40</v>
      </c>
      <c r="B349" s="11" t="s">
        <v>436</v>
      </c>
      <c r="C349" s="4" t="s">
        <v>437</v>
      </c>
      <c r="D349" s="12">
        <v>12</v>
      </c>
      <c r="E349" s="27"/>
      <c r="F349" s="13">
        <f>D349*E349</f>
        <v>0</v>
      </c>
    </row>
    <row r="350" spans="1:6" ht="28.8" x14ac:dyDescent="0.3">
      <c r="A350" s="4" t="s">
        <v>7</v>
      </c>
      <c r="B350" s="10" t="s">
        <v>438</v>
      </c>
      <c r="C350" s="6" t="s">
        <v>22</v>
      </c>
      <c r="D350" s="7"/>
      <c r="E350" s="8" t="s">
        <v>7</v>
      </c>
      <c r="F350" s="8" t="s">
        <v>7</v>
      </c>
    </row>
    <row r="351" spans="1:6" x14ac:dyDescent="0.3">
      <c r="A351" s="4" t="s">
        <v>7</v>
      </c>
      <c r="B351" s="10" t="s">
        <v>439</v>
      </c>
      <c r="C351" s="6" t="s">
        <v>269</v>
      </c>
      <c r="D351" s="7"/>
      <c r="E351" s="8" t="s">
        <v>7</v>
      </c>
      <c r="F351" s="8" t="s">
        <v>7</v>
      </c>
    </row>
    <row r="352" spans="1:6" x14ac:dyDescent="0.3">
      <c r="A352" s="4" t="s">
        <v>44</v>
      </c>
      <c r="B352" s="11" t="s">
        <v>440</v>
      </c>
      <c r="C352" s="4" t="s">
        <v>302</v>
      </c>
      <c r="D352" s="12">
        <v>250</v>
      </c>
      <c r="E352" s="27"/>
      <c r="F352" s="13">
        <f>D352*E352</f>
        <v>0</v>
      </c>
    </row>
    <row r="353" spans="1:6" x14ac:dyDescent="0.3">
      <c r="A353" s="4" t="s">
        <v>7</v>
      </c>
      <c r="B353" s="10" t="s">
        <v>441</v>
      </c>
      <c r="C353" s="6" t="s">
        <v>22</v>
      </c>
      <c r="D353" s="7"/>
      <c r="E353" s="8" t="s">
        <v>7</v>
      </c>
      <c r="F353" s="8" t="s">
        <v>7</v>
      </c>
    </row>
    <row r="354" spans="1:6" ht="28.8" x14ac:dyDescent="0.3">
      <c r="A354" s="4" t="s">
        <v>7</v>
      </c>
      <c r="B354" s="10" t="s">
        <v>442</v>
      </c>
      <c r="C354" s="6" t="s">
        <v>269</v>
      </c>
      <c r="D354" s="7"/>
      <c r="E354" s="8" t="s">
        <v>7</v>
      </c>
      <c r="F354" s="8" t="s">
        <v>7</v>
      </c>
    </row>
    <row r="355" spans="1:6" x14ac:dyDescent="0.3">
      <c r="A355" s="4" t="s">
        <v>46</v>
      </c>
      <c r="B355" s="11" t="s">
        <v>443</v>
      </c>
      <c r="C355" s="4" t="s">
        <v>302</v>
      </c>
      <c r="D355" s="12">
        <v>250</v>
      </c>
      <c r="E355" s="27"/>
      <c r="F355" s="13">
        <f>D355*E355</f>
        <v>0</v>
      </c>
    </row>
    <row r="356" spans="1:6" ht="28.8" x14ac:dyDescent="0.3">
      <c r="A356" s="4" t="s">
        <v>7</v>
      </c>
      <c r="B356" s="10" t="s">
        <v>444</v>
      </c>
      <c r="C356" s="6" t="s">
        <v>22</v>
      </c>
      <c r="D356" s="7"/>
      <c r="E356" s="8" t="s">
        <v>7</v>
      </c>
      <c r="F356" s="8" t="s">
        <v>7</v>
      </c>
    </row>
    <row r="357" spans="1:6" x14ac:dyDescent="0.3">
      <c r="A357" s="4" t="s">
        <v>7</v>
      </c>
      <c r="B357" s="10" t="s">
        <v>445</v>
      </c>
      <c r="C357" s="6" t="s">
        <v>269</v>
      </c>
      <c r="D357" s="7"/>
      <c r="E357" s="8" t="s">
        <v>7</v>
      </c>
      <c r="F357" s="8" t="s">
        <v>7</v>
      </c>
    </row>
    <row r="358" spans="1:6" ht="28.8" x14ac:dyDescent="0.3">
      <c r="A358" s="4" t="s">
        <v>48</v>
      </c>
      <c r="B358" s="11" t="s">
        <v>446</v>
      </c>
      <c r="C358" s="4" t="s">
        <v>292</v>
      </c>
      <c r="D358" s="12">
        <v>500</v>
      </c>
      <c r="E358" s="27"/>
      <c r="F358" s="13">
        <f>D358*E358</f>
        <v>0</v>
      </c>
    </row>
    <row r="359" spans="1:6" ht="28.8" x14ac:dyDescent="0.3">
      <c r="A359" s="4" t="s">
        <v>7</v>
      </c>
      <c r="B359" s="5" t="s">
        <v>447</v>
      </c>
      <c r="C359" s="6" t="s">
        <v>9</v>
      </c>
      <c r="D359" s="7"/>
      <c r="E359" s="8" t="s">
        <v>7</v>
      </c>
      <c r="F359" s="8" t="s">
        <v>7</v>
      </c>
    </row>
    <row r="360" spans="1:6" x14ac:dyDescent="0.3">
      <c r="A360" s="4" t="s">
        <v>7</v>
      </c>
      <c r="B360" s="10" t="s">
        <v>448</v>
      </c>
      <c r="C360" s="6" t="s">
        <v>22</v>
      </c>
      <c r="D360" s="7"/>
      <c r="E360" s="8" t="s">
        <v>7</v>
      </c>
      <c r="F360" s="8" t="s">
        <v>7</v>
      </c>
    </row>
    <row r="361" spans="1:6" ht="43.2" x14ac:dyDescent="0.3">
      <c r="A361" s="4" t="s">
        <v>7</v>
      </c>
      <c r="B361" s="10" t="s">
        <v>449</v>
      </c>
      <c r="C361" s="6" t="s">
        <v>269</v>
      </c>
      <c r="D361" s="7"/>
      <c r="E361" s="8" t="s">
        <v>7</v>
      </c>
      <c r="F361" s="8" t="s">
        <v>7</v>
      </c>
    </row>
    <row r="362" spans="1:6" x14ac:dyDescent="0.3">
      <c r="A362" s="4" t="s">
        <v>50</v>
      </c>
      <c r="B362" s="11" t="s">
        <v>450</v>
      </c>
      <c r="C362" s="4" t="s">
        <v>302</v>
      </c>
      <c r="D362" s="12">
        <v>250</v>
      </c>
      <c r="E362" s="27"/>
      <c r="F362" s="13">
        <f>D362*E362</f>
        <v>0</v>
      </c>
    </row>
    <row r="363" spans="1:6" x14ac:dyDescent="0.3">
      <c r="A363" s="4"/>
      <c r="B363" s="11"/>
      <c r="C363" s="4"/>
      <c r="D363" s="4"/>
      <c r="E363" s="8"/>
      <c r="F363" s="8"/>
    </row>
    <row r="364" spans="1:6" x14ac:dyDescent="0.3">
      <c r="A364" s="15" t="s">
        <v>563</v>
      </c>
      <c r="B364" s="16"/>
      <c r="C364" s="17"/>
      <c r="D364" s="18"/>
      <c r="E364" s="19"/>
      <c r="F364" s="20">
        <f>SUM(F325:F362)</f>
        <v>0</v>
      </c>
    </row>
    <row r="365" spans="1:6" x14ac:dyDescent="0.3">
      <c r="A365" s="4"/>
      <c r="B365" s="11"/>
      <c r="C365" s="4"/>
      <c r="D365" s="4"/>
      <c r="E365" s="8"/>
      <c r="F365" s="8"/>
    </row>
    <row r="366" spans="1:6" x14ac:dyDescent="0.3">
      <c r="A366" s="4" t="s">
        <v>7</v>
      </c>
      <c r="B366" s="5" t="s">
        <v>406</v>
      </c>
      <c r="C366" s="6" t="s">
        <v>9</v>
      </c>
      <c r="D366" s="7"/>
      <c r="E366" s="8" t="s">
        <v>7</v>
      </c>
      <c r="F366" s="8" t="s">
        <v>7</v>
      </c>
    </row>
    <row r="367" spans="1:6" x14ac:dyDescent="0.3">
      <c r="A367" s="4" t="s">
        <v>7</v>
      </c>
      <c r="B367" s="5" t="s">
        <v>305</v>
      </c>
      <c r="C367" s="6" t="s">
        <v>9</v>
      </c>
      <c r="D367" s="7"/>
      <c r="E367" s="8" t="s">
        <v>7</v>
      </c>
      <c r="F367" s="8" t="s">
        <v>7</v>
      </c>
    </row>
    <row r="368" spans="1:6" ht="28.8" x14ac:dyDescent="0.3">
      <c r="A368" s="4" t="s">
        <v>7</v>
      </c>
      <c r="B368" s="10" t="s">
        <v>451</v>
      </c>
      <c r="C368" s="6" t="s">
        <v>22</v>
      </c>
      <c r="D368" s="7"/>
      <c r="E368" s="8" t="s">
        <v>7</v>
      </c>
      <c r="F368" s="8" t="s">
        <v>7</v>
      </c>
    </row>
    <row r="369" spans="1:6" ht="43.2" x14ac:dyDescent="0.3">
      <c r="A369" s="8" t="s">
        <v>7</v>
      </c>
      <c r="B369" s="9" t="s">
        <v>265</v>
      </c>
      <c r="C369" s="4" t="s">
        <v>7</v>
      </c>
      <c r="D369" s="7"/>
      <c r="E369" s="8" t="s">
        <v>7</v>
      </c>
      <c r="F369" s="8" t="s">
        <v>7</v>
      </c>
    </row>
    <row r="370" spans="1:6" x14ac:dyDescent="0.3">
      <c r="A370" s="4" t="s">
        <v>7</v>
      </c>
      <c r="B370" s="10" t="s">
        <v>452</v>
      </c>
      <c r="C370" s="6" t="s">
        <v>269</v>
      </c>
      <c r="D370" s="7"/>
      <c r="E370" s="8" t="s">
        <v>7</v>
      </c>
      <c r="F370" s="8" t="s">
        <v>7</v>
      </c>
    </row>
    <row r="371" spans="1:6" ht="43.2" x14ac:dyDescent="0.3">
      <c r="A371" s="4" t="s">
        <v>6</v>
      </c>
      <c r="B371" s="11" t="s">
        <v>453</v>
      </c>
      <c r="C371" s="4" t="s">
        <v>288</v>
      </c>
      <c r="D371" s="12">
        <v>5</v>
      </c>
      <c r="E371" s="27"/>
      <c r="F371" s="13">
        <f>D371*E371</f>
        <v>0</v>
      </c>
    </row>
    <row r="372" spans="1:6" x14ac:dyDescent="0.3">
      <c r="A372" s="4" t="s">
        <v>7</v>
      </c>
      <c r="B372" s="10" t="s">
        <v>454</v>
      </c>
      <c r="C372" s="6" t="s">
        <v>269</v>
      </c>
      <c r="D372" s="7"/>
      <c r="E372" s="8" t="s">
        <v>7</v>
      </c>
      <c r="F372" s="8" t="s">
        <v>7</v>
      </c>
    </row>
    <row r="373" spans="1:6" ht="28.8" x14ac:dyDescent="0.3">
      <c r="A373" s="4" t="s">
        <v>18</v>
      </c>
      <c r="B373" s="11" t="s">
        <v>455</v>
      </c>
      <c r="C373" s="4" t="s">
        <v>302</v>
      </c>
      <c r="D373" s="12">
        <v>50</v>
      </c>
      <c r="E373" s="27"/>
      <c r="F373" s="13">
        <f>D373*E373</f>
        <v>0</v>
      </c>
    </row>
    <row r="374" spans="1:6" x14ac:dyDescent="0.3">
      <c r="A374" s="4" t="s">
        <v>7</v>
      </c>
      <c r="B374" s="10" t="s">
        <v>456</v>
      </c>
      <c r="C374" s="6" t="s">
        <v>269</v>
      </c>
      <c r="D374" s="7"/>
      <c r="E374" s="8" t="s">
        <v>7</v>
      </c>
      <c r="F374" s="8" t="s">
        <v>7</v>
      </c>
    </row>
    <row r="375" spans="1:6" ht="57.6" x14ac:dyDescent="0.3">
      <c r="A375" s="4" t="s">
        <v>26</v>
      </c>
      <c r="B375" s="11" t="s">
        <v>457</v>
      </c>
      <c r="C375" s="4" t="s">
        <v>288</v>
      </c>
      <c r="D375" s="12">
        <v>1</v>
      </c>
      <c r="E375" s="27"/>
      <c r="F375" s="13">
        <f>D375*E375</f>
        <v>0</v>
      </c>
    </row>
    <row r="376" spans="1:6" x14ac:dyDescent="0.3">
      <c r="A376" s="4" t="s">
        <v>7</v>
      </c>
      <c r="B376" s="10" t="s">
        <v>458</v>
      </c>
      <c r="C376" s="6" t="s">
        <v>269</v>
      </c>
      <c r="D376" s="7"/>
      <c r="E376" s="8" t="s">
        <v>7</v>
      </c>
      <c r="F376" s="8" t="s">
        <v>7</v>
      </c>
    </row>
    <row r="377" spans="1:6" ht="72" x14ac:dyDescent="0.3">
      <c r="A377" s="4" t="s">
        <v>28</v>
      </c>
      <c r="B377" s="11" t="s">
        <v>459</v>
      </c>
      <c r="C377" s="4" t="s">
        <v>24</v>
      </c>
      <c r="D377" s="12">
        <v>1</v>
      </c>
      <c r="E377" s="27"/>
      <c r="F377" s="13">
        <f>D377*E377</f>
        <v>0</v>
      </c>
    </row>
    <row r="378" spans="1:6" x14ac:dyDescent="0.3">
      <c r="A378" s="4"/>
      <c r="B378" s="11"/>
      <c r="C378" s="4"/>
      <c r="D378" s="4"/>
      <c r="E378" s="8"/>
      <c r="F378" s="8"/>
    </row>
    <row r="379" spans="1:6" x14ac:dyDescent="0.3">
      <c r="A379" s="15" t="s">
        <v>563</v>
      </c>
      <c r="B379" s="16"/>
      <c r="C379" s="17"/>
      <c r="D379" s="18"/>
      <c r="E379" s="19"/>
      <c r="F379" s="20">
        <f>SUM(F371:F377)</f>
        <v>0</v>
      </c>
    </row>
    <row r="380" spans="1:6" x14ac:dyDescent="0.3">
      <c r="A380" s="4"/>
      <c r="B380" s="11"/>
      <c r="C380" s="4"/>
      <c r="D380" s="4"/>
      <c r="E380" s="8"/>
      <c r="F380" s="8"/>
    </row>
    <row r="381" spans="1:6" x14ac:dyDescent="0.3">
      <c r="A381" s="4" t="s">
        <v>7</v>
      </c>
      <c r="B381" s="5" t="s">
        <v>406</v>
      </c>
      <c r="C381" s="6" t="s">
        <v>9</v>
      </c>
      <c r="D381" s="7"/>
      <c r="E381" s="8" t="s">
        <v>7</v>
      </c>
      <c r="F381" s="8" t="s">
        <v>7</v>
      </c>
    </row>
    <row r="382" spans="1:6" x14ac:dyDescent="0.3">
      <c r="A382" s="4" t="s">
        <v>7</v>
      </c>
      <c r="B382" s="5" t="s">
        <v>460</v>
      </c>
      <c r="C382" s="6" t="s">
        <v>9</v>
      </c>
      <c r="D382" s="7"/>
      <c r="E382" s="8" t="s">
        <v>7</v>
      </c>
      <c r="F382" s="8" t="s">
        <v>7</v>
      </c>
    </row>
    <row r="383" spans="1:6" ht="28.8" x14ac:dyDescent="0.3">
      <c r="A383" s="4" t="s">
        <v>7</v>
      </c>
      <c r="B383" s="5" t="s">
        <v>461</v>
      </c>
      <c r="C383" s="6" t="s">
        <v>9</v>
      </c>
      <c r="D383" s="7"/>
      <c r="E383" s="8" t="s">
        <v>7</v>
      </c>
      <c r="F383" s="8" t="s">
        <v>7</v>
      </c>
    </row>
    <row r="384" spans="1:6" ht="43.2" x14ac:dyDescent="0.3">
      <c r="A384" s="8" t="s">
        <v>7</v>
      </c>
      <c r="B384" s="9" t="s">
        <v>265</v>
      </c>
      <c r="C384" s="4" t="s">
        <v>7</v>
      </c>
      <c r="D384" s="7"/>
      <c r="E384" s="8" t="s">
        <v>7</v>
      </c>
      <c r="F384" s="8" t="s">
        <v>7</v>
      </c>
    </row>
    <row r="385" spans="1:6" x14ac:dyDescent="0.3">
      <c r="A385" s="4" t="s">
        <v>7</v>
      </c>
      <c r="B385" s="10" t="s">
        <v>462</v>
      </c>
      <c r="C385" s="6" t="s">
        <v>22</v>
      </c>
      <c r="D385" s="7"/>
      <c r="E385" s="8" t="s">
        <v>7</v>
      </c>
      <c r="F385" s="8" t="s">
        <v>7</v>
      </c>
    </row>
    <row r="386" spans="1:6" x14ac:dyDescent="0.3">
      <c r="A386" s="4" t="s">
        <v>7</v>
      </c>
      <c r="B386" s="10" t="s">
        <v>463</v>
      </c>
      <c r="C386" s="6" t="s">
        <v>269</v>
      </c>
      <c r="D386" s="7"/>
      <c r="E386" s="8" t="s">
        <v>7</v>
      </c>
      <c r="F386" s="8" t="s">
        <v>7</v>
      </c>
    </row>
    <row r="387" spans="1:6" ht="172.8" x14ac:dyDescent="0.3">
      <c r="A387" s="4" t="s">
        <v>6</v>
      </c>
      <c r="B387" s="11" t="s">
        <v>569</v>
      </c>
      <c r="C387" s="4" t="s">
        <v>292</v>
      </c>
      <c r="D387" s="12">
        <v>75</v>
      </c>
      <c r="E387" s="27"/>
      <c r="F387" s="13">
        <f>D387*E387</f>
        <v>0</v>
      </c>
    </row>
    <row r="388" spans="1:6" x14ac:dyDescent="0.3">
      <c r="A388" s="4"/>
      <c r="B388" s="11"/>
      <c r="C388" s="4"/>
      <c r="D388" s="4"/>
      <c r="E388" s="8"/>
      <c r="F388" s="8"/>
    </row>
    <row r="389" spans="1:6" x14ac:dyDescent="0.3">
      <c r="A389" s="15" t="s">
        <v>563</v>
      </c>
      <c r="B389" s="16"/>
      <c r="C389" s="17"/>
      <c r="D389" s="18"/>
      <c r="E389" s="19"/>
      <c r="F389" s="20">
        <f>F387</f>
        <v>0</v>
      </c>
    </row>
    <row r="390" spans="1:6" x14ac:dyDescent="0.3">
      <c r="A390" s="4"/>
      <c r="B390" s="11"/>
      <c r="C390" s="4"/>
      <c r="D390" s="4"/>
      <c r="E390" s="8"/>
      <c r="F390" s="8"/>
    </row>
    <row r="391" spans="1:6" x14ac:dyDescent="0.3">
      <c r="A391" s="4" t="s">
        <v>6</v>
      </c>
      <c r="B391" s="11" t="s">
        <v>464</v>
      </c>
      <c r="C391" s="4"/>
      <c r="D391" s="21"/>
      <c r="E391" s="22"/>
      <c r="F391" s="13">
        <f>F364</f>
        <v>0</v>
      </c>
    </row>
    <row r="392" spans="1:6" x14ac:dyDescent="0.3">
      <c r="A392" s="4" t="s">
        <v>18</v>
      </c>
      <c r="B392" s="11" t="s">
        <v>465</v>
      </c>
      <c r="C392" s="4"/>
      <c r="D392" s="21"/>
      <c r="E392" s="22"/>
      <c r="F392" s="13">
        <f>F379</f>
        <v>0</v>
      </c>
    </row>
    <row r="393" spans="1:6" x14ac:dyDescent="0.3">
      <c r="A393" s="4" t="s">
        <v>26</v>
      </c>
      <c r="B393" s="11" t="s">
        <v>466</v>
      </c>
      <c r="C393" s="4"/>
      <c r="D393" s="21"/>
      <c r="E393" s="22"/>
      <c r="F393" s="13">
        <f>F389</f>
        <v>0</v>
      </c>
    </row>
    <row r="394" spans="1:6" x14ac:dyDescent="0.3">
      <c r="A394" s="4"/>
      <c r="B394" s="11"/>
      <c r="C394" s="4"/>
      <c r="D394" s="4"/>
      <c r="E394" s="8"/>
      <c r="F394" s="8"/>
    </row>
    <row r="395" spans="1:6" x14ac:dyDescent="0.3">
      <c r="A395" s="15" t="s">
        <v>564</v>
      </c>
      <c r="B395" s="16"/>
      <c r="C395" s="17"/>
      <c r="D395" s="18"/>
      <c r="E395" s="19"/>
      <c r="F395" s="20">
        <f>F392+F393+F391</f>
        <v>0</v>
      </c>
    </row>
    <row r="396" spans="1:6" x14ac:dyDescent="0.3">
      <c r="A396" s="4"/>
      <c r="B396" s="11"/>
      <c r="C396" s="4"/>
      <c r="D396" s="4"/>
      <c r="E396" s="8"/>
      <c r="F396" s="8"/>
    </row>
    <row r="397" spans="1:6" x14ac:dyDescent="0.3">
      <c r="A397" s="4" t="s">
        <v>7</v>
      </c>
      <c r="B397" s="5" t="s">
        <v>467</v>
      </c>
      <c r="C397" s="6" t="s">
        <v>9</v>
      </c>
      <c r="D397" s="7"/>
      <c r="E397" s="8" t="s">
        <v>7</v>
      </c>
      <c r="F397" s="8" t="s">
        <v>7</v>
      </c>
    </row>
    <row r="398" spans="1:6" x14ac:dyDescent="0.3">
      <c r="A398" s="4" t="s">
        <v>7</v>
      </c>
      <c r="B398" s="5" t="s">
        <v>10</v>
      </c>
      <c r="C398" s="6" t="s">
        <v>9</v>
      </c>
      <c r="D398" s="7"/>
      <c r="E398" s="8" t="s">
        <v>7</v>
      </c>
      <c r="F398" s="8" t="s">
        <v>7</v>
      </c>
    </row>
    <row r="399" spans="1:6" ht="28.8" x14ac:dyDescent="0.3">
      <c r="A399" s="4" t="s">
        <v>7</v>
      </c>
      <c r="B399" s="5" t="s">
        <v>468</v>
      </c>
      <c r="C399" s="6" t="s">
        <v>9</v>
      </c>
      <c r="D399" s="7"/>
      <c r="E399" s="8" t="s">
        <v>7</v>
      </c>
      <c r="F399" s="8" t="s">
        <v>7</v>
      </c>
    </row>
    <row r="400" spans="1:6" x14ac:dyDescent="0.3">
      <c r="A400" s="4" t="s">
        <v>7</v>
      </c>
      <c r="B400" s="5" t="s">
        <v>469</v>
      </c>
      <c r="C400" s="6" t="s">
        <v>9</v>
      </c>
      <c r="D400" s="7"/>
      <c r="E400" s="8" t="s">
        <v>7</v>
      </c>
      <c r="F400" s="8" t="s">
        <v>7</v>
      </c>
    </row>
    <row r="401" spans="1:6" ht="86.4" x14ac:dyDescent="0.3">
      <c r="A401" s="8" t="s">
        <v>7</v>
      </c>
      <c r="B401" s="9" t="s">
        <v>470</v>
      </c>
      <c r="C401" s="4" t="s">
        <v>7</v>
      </c>
      <c r="D401" s="7"/>
      <c r="E401" s="8" t="s">
        <v>7</v>
      </c>
      <c r="F401" s="8" t="s">
        <v>7</v>
      </c>
    </row>
    <row r="402" spans="1:6" ht="86.4" x14ac:dyDescent="0.3">
      <c r="A402" s="8" t="s">
        <v>7</v>
      </c>
      <c r="B402" s="9" t="s">
        <v>471</v>
      </c>
      <c r="C402" s="4" t="s">
        <v>7</v>
      </c>
      <c r="D402" s="7"/>
      <c r="E402" s="8" t="s">
        <v>7</v>
      </c>
      <c r="F402" s="8" t="s">
        <v>7</v>
      </c>
    </row>
    <row r="403" spans="1:6" ht="28.8" x14ac:dyDescent="0.3">
      <c r="A403" s="8" t="s">
        <v>7</v>
      </c>
      <c r="B403" s="9" t="s">
        <v>472</v>
      </c>
      <c r="C403" s="4" t="s">
        <v>7</v>
      </c>
      <c r="D403" s="7"/>
      <c r="E403" s="8" t="s">
        <v>7</v>
      </c>
      <c r="F403" s="8" t="s">
        <v>7</v>
      </c>
    </row>
    <row r="404" spans="1:6" x14ac:dyDescent="0.3">
      <c r="A404" s="4" t="s">
        <v>7</v>
      </c>
      <c r="B404" s="10" t="s">
        <v>473</v>
      </c>
      <c r="C404" s="6" t="s">
        <v>22</v>
      </c>
      <c r="D404" s="7"/>
      <c r="E404" s="8" t="s">
        <v>7</v>
      </c>
      <c r="F404" s="8" t="s">
        <v>7</v>
      </c>
    </row>
    <row r="405" spans="1:6" ht="72" x14ac:dyDescent="0.3">
      <c r="A405" s="4" t="s">
        <v>7</v>
      </c>
      <c r="B405" s="10" t="s">
        <v>474</v>
      </c>
      <c r="C405" s="6" t="s">
        <v>22</v>
      </c>
      <c r="D405" s="7"/>
      <c r="E405" s="8" t="s">
        <v>7</v>
      </c>
      <c r="F405" s="8" t="s">
        <v>7</v>
      </c>
    </row>
    <row r="406" spans="1:6" x14ac:dyDescent="0.3">
      <c r="A406" s="4" t="s">
        <v>7</v>
      </c>
      <c r="B406" s="10" t="s">
        <v>475</v>
      </c>
      <c r="C406" s="6" t="s">
        <v>269</v>
      </c>
      <c r="D406" s="7"/>
      <c r="E406" s="8" t="s">
        <v>7</v>
      </c>
      <c r="F406" s="8" t="s">
        <v>7</v>
      </c>
    </row>
    <row r="407" spans="1:6" x14ac:dyDescent="0.3">
      <c r="A407" s="4" t="s">
        <v>6</v>
      </c>
      <c r="B407" s="11" t="s">
        <v>476</v>
      </c>
      <c r="C407" s="4" t="s">
        <v>302</v>
      </c>
      <c r="D407" s="12">
        <v>420</v>
      </c>
      <c r="E407" s="27"/>
      <c r="F407" s="13">
        <f t="shared" ref="F407:F408" si="17">D407*E407</f>
        <v>0</v>
      </c>
    </row>
    <row r="408" spans="1:6" x14ac:dyDescent="0.3">
      <c r="A408" s="4" t="s">
        <v>18</v>
      </c>
      <c r="B408" s="11" t="s">
        <v>477</v>
      </c>
      <c r="C408" s="4" t="s">
        <v>302</v>
      </c>
      <c r="D408" s="12">
        <v>420</v>
      </c>
      <c r="E408" s="27"/>
      <c r="F408" s="13">
        <f t="shared" si="17"/>
        <v>0</v>
      </c>
    </row>
    <row r="409" spans="1:6" x14ac:dyDescent="0.3">
      <c r="A409" s="4" t="s">
        <v>7</v>
      </c>
      <c r="B409" s="10" t="s">
        <v>478</v>
      </c>
      <c r="C409" s="6" t="s">
        <v>269</v>
      </c>
      <c r="D409" s="7"/>
      <c r="E409" s="8" t="s">
        <v>7</v>
      </c>
      <c r="F409" s="8" t="s">
        <v>7</v>
      </c>
    </row>
    <row r="410" spans="1:6" x14ac:dyDescent="0.3">
      <c r="A410" s="4" t="s">
        <v>26</v>
      </c>
      <c r="B410" s="11" t="s">
        <v>476</v>
      </c>
      <c r="C410" s="4" t="s">
        <v>302</v>
      </c>
      <c r="D410" s="12">
        <v>280</v>
      </c>
      <c r="E410" s="27"/>
      <c r="F410" s="13">
        <f t="shared" ref="F410:F411" si="18">D410*E410</f>
        <v>0</v>
      </c>
    </row>
    <row r="411" spans="1:6" x14ac:dyDescent="0.3">
      <c r="A411" s="4" t="s">
        <v>28</v>
      </c>
      <c r="B411" s="11" t="s">
        <v>477</v>
      </c>
      <c r="C411" s="4" t="s">
        <v>302</v>
      </c>
      <c r="D411" s="12">
        <v>280</v>
      </c>
      <c r="E411" s="27"/>
      <c r="F411" s="13">
        <f t="shared" si="18"/>
        <v>0</v>
      </c>
    </row>
    <row r="412" spans="1:6" ht="28.8" x14ac:dyDescent="0.3">
      <c r="A412" s="4" t="s">
        <v>7</v>
      </c>
      <c r="B412" s="10" t="s">
        <v>479</v>
      </c>
      <c r="C412" s="6" t="s">
        <v>269</v>
      </c>
      <c r="D412" s="7"/>
      <c r="E412" s="8" t="s">
        <v>7</v>
      </c>
      <c r="F412" s="8" t="s">
        <v>7</v>
      </c>
    </row>
    <row r="413" spans="1:6" x14ac:dyDescent="0.3">
      <c r="A413" s="4" t="s">
        <v>30</v>
      </c>
      <c r="B413" s="11" t="s">
        <v>476</v>
      </c>
      <c r="C413" s="4" t="s">
        <v>288</v>
      </c>
      <c r="D413" s="12">
        <v>140</v>
      </c>
      <c r="E413" s="27"/>
      <c r="F413" s="13">
        <f t="shared" ref="F413:F414" si="19">D413*E413</f>
        <v>0</v>
      </c>
    </row>
    <row r="414" spans="1:6" x14ac:dyDescent="0.3">
      <c r="A414" s="4" t="s">
        <v>32</v>
      </c>
      <c r="B414" s="11" t="s">
        <v>477</v>
      </c>
      <c r="C414" s="4" t="s">
        <v>288</v>
      </c>
      <c r="D414" s="12">
        <v>140</v>
      </c>
      <c r="E414" s="27"/>
      <c r="F414" s="13">
        <f t="shared" si="19"/>
        <v>0</v>
      </c>
    </row>
    <row r="415" spans="1:6" x14ac:dyDescent="0.3">
      <c r="A415" s="4" t="s">
        <v>7</v>
      </c>
      <c r="B415" s="10" t="s">
        <v>480</v>
      </c>
      <c r="C415" s="6" t="s">
        <v>269</v>
      </c>
      <c r="D415" s="7"/>
      <c r="E415" s="8" t="s">
        <v>7</v>
      </c>
      <c r="F415" s="8" t="s">
        <v>7</v>
      </c>
    </row>
    <row r="416" spans="1:6" x14ac:dyDescent="0.3">
      <c r="A416" s="4" t="s">
        <v>34</v>
      </c>
      <c r="B416" s="11" t="s">
        <v>476</v>
      </c>
      <c r="C416" s="4" t="s">
        <v>302</v>
      </c>
      <c r="D416" s="12">
        <v>140</v>
      </c>
      <c r="E416" s="27"/>
      <c r="F416" s="13">
        <f t="shared" ref="F416:F417" si="20">D416*E416</f>
        <v>0</v>
      </c>
    </row>
    <row r="417" spans="1:6" x14ac:dyDescent="0.3">
      <c r="A417" s="4" t="s">
        <v>36</v>
      </c>
      <c r="B417" s="11" t="s">
        <v>477</v>
      </c>
      <c r="C417" s="4" t="s">
        <v>302</v>
      </c>
      <c r="D417" s="12">
        <v>140</v>
      </c>
      <c r="E417" s="27"/>
      <c r="F417" s="13">
        <f t="shared" si="20"/>
        <v>0</v>
      </c>
    </row>
    <row r="418" spans="1:6" ht="28.8" x14ac:dyDescent="0.3">
      <c r="A418" s="4" t="s">
        <v>7</v>
      </c>
      <c r="B418" s="10" t="s">
        <v>481</v>
      </c>
      <c r="C418" s="6" t="s">
        <v>269</v>
      </c>
      <c r="D418" s="7"/>
      <c r="E418" s="8" t="s">
        <v>7</v>
      </c>
      <c r="F418" s="8" t="s">
        <v>7</v>
      </c>
    </row>
    <row r="419" spans="1:6" x14ac:dyDescent="0.3">
      <c r="A419" s="4" t="s">
        <v>38</v>
      </c>
      <c r="B419" s="11" t="s">
        <v>476</v>
      </c>
      <c r="C419" s="4" t="s">
        <v>288</v>
      </c>
      <c r="D419" s="12">
        <v>112</v>
      </c>
      <c r="E419" s="27"/>
      <c r="F419" s="13">
        <f t="shared" ref="F419:F420" si="21">D419*E419</f>
        <v>0</v>
      </c>
    </row>
    <row r="420" spans="1:6" x14ac:dyDescent="0.3">
      <c r="A420" s="4" t="s">
        <v>40</v>
      </c>
      <c r="B420" s="11" t="s">
        <v>477</v>
      </c>
      <c r="C420" s="4" t="s">
        <v>288</v>
      </c>
      <c r="D420" s="12">
        <v>112</v>
      </c>
      <c r="E420" s="27"/>
      <c r="F420" s="13">
        <f t="shared" si="21"/>
        <v>0</v>
      </c>
    </row>
    <row r="421" spans="1:6" x14ac:dyDescent="0.3">
      <c r="A421" s="4" t="s">
        <v>7</v>
      </c>
      <c r="B421" s="10" t="s">
        <v>482</v>
      </c>
      <c r="C421" s="6" t="s">
        <v>22</v>
      </c>
      <c r="D421" s="7"/>
      <c r="E421" s="8" t="s">
        <v>7</v>
      </c>
      <c r="F421" s="8" t="s">
        <v>7</v>
      </c>
    </row>
    <row r="422" spans="1:6" ht="57.6" x14ac:dyDescent="0.3">
      <c r="A422" s="4" t="s">
        <v>7</v>
      </c>
      <c r="B422" s="10" t="s">
        <v>483</v>
      </c>
      <c r="C422" s="6" t="s">
        <v>269</v>
      </c>
      <c r="D422" s="7"/>
      <c r="E422" s="8" t="s">
        <v>7</v>
      </c>
      <c r="F422" s="8" t="s">
        <v>7</v>
      </c>
    </row>
    <row r="423" spans="1:6" x14ac:dyDescent="0.3">
      <c r="A423" s="4" t="s">
        <v>7</v>
      </c>
      <c r="B423" s="10" t="s">
        <v>484</v>
      </c>
      <c r="C423" s="6" t="s">
        <v>269</v>
      </c>
      <c r="D423" s="7"/>
      <c r="E423" s="8" t="s">
        <v>7</v>
      </c>
      <c r="F423" s="8" t="s">
        <v>7</v>
      </c>
    </row>
    <row r="424" spans="1:6" x14ac:dyDescent="0.3">
      <c r="A424" s="4" t="s">
        <v>44</v>
      </c>
      <c r="B424" s="11" t="s">
        <v>476</v>
      </c>
      <c r="C424" s="4" t="s">
        <v>302</v>
      </c>
      <c r="D424" s="12">
        <v>2800</v>
      </c>
      <c r="E424" s="27"/>
      <c r="F424" s="13">
        <f t="shared" ref="F424:F425" si="22">D424*E424</f>
        <v>0</v>
      </c>
    </row>
    <row r="425" spans="1:6" x14ac:dyDescent="0.3">
      <c r="A425" s="4" t="s">
        <v>46</v>
      </c>
      <c r="B425" s="11" t="s">
        <v>477</v>
      </c>
      <c r="C425" s="4" t="s">
        <v>302</v>
      </c>
      <c r="D425" s="12">
        <v>2800</v>
      </c>
      <c r="E425" s="27"/>
      <c r="F425" s="13">
        <f t="shared" si="22"/>
        <v>0</v>
      </c>
    </row>
    <row r="426" spans="1:6" x14ac:dyDescent="0.3">
      <c r="A426" s="4" t="s">
        <v>7</v>
      </c>
      <c r="B426" s="10" t="s">
        <v>485</v>
      </c>
      <c r="C426" s="6" t="s">
        <v>269</v>
      </c>
      <c r="D426" s="7"/>
      <c r="E426" s="8" t="s">
        <v>7</v>
      </c>
      <c r="F426" s="8" t="s">
        <v>7</v>
      </c>
    </row>
    <row r="427" spans="1:6" x14ac:dyDescent="0.3">
      <c r="A427" s="4" t="s">
        <v>48</v>
      </c>
      <c r="B427" s="11" t="s">
        <v>476</v>
      </c>
      <c r="C427" s="4" t="s">
        <v>302</v>
      </c>
      <c r="D427" s="12">
        <v>1400</v>
      </c>
      <c r="E427" s="27"/>
      <c r="F427" s="13">
        <f t="shared" ref="F427:F428" si="23">D427*E427</f>
        <v>0</v>
      </c>
    </row>
    <row r="428" spans="1:6" x14ac:dyDescent="0.3">
      <c r="A428" s="4" t="s">
        <v>50</v>
      </c>
      <c r="B428" s="11" t="s">
        <v>477</v>
      </c>
      <c r="C428" s="4" t="s">
        <v>302</v>
      </c>
      <c r="D428" s="12">
        <v>1400</v>
      </c>
      <c r="E428" s="27"/>
      <c r="F428" s="13">
        <f t="shared" si="23"/>
        <v>0</v>
      </c>
    </row>
    <row r="429" spans="1:6" x14ac:dyDescent="0.3">
      <c r="A429" s="4" t="s">
        <v>7</v>
      </c>
      <c r="B429" s="10" t="s">
        <v>486</v>
      </c>
      <c r="C429" s="6" t="s">
        <v>269</v>
      </c>
      <c r="D429" s="7"/>
      <c r="E429" s="8" t="s">
        <v>7</v>
      </c>
      <c r="F429" s="8" t="s">
        <v>7</v>
      </c>
    </row>
    <row r="430" spans="1:6" x14ac:dyDescent="0.3">
      <c r="A430" s="4" t="s">
        <v>52</v>
      </c>
      <c r="B430" s="11" t="s">
        <v>476</v>
      </c>
      <c r="C430" s="4" t="s">
        <v>302</v>
      </c>
      <c r="D430" s="12">
        <v>2800</v>
      </c>
      <c r="E430" s="27"/>
      <c r="F430" s="13">
        <f t="shared" ref="F430:F431" si="24">D430*E430</f>
        <v>0</v>
      </c>
    </row>
    <row r="431" spans="1:6" x14ac:dyDescent="0.3">
      <c r="A431" s="4" t="s">
        <v>54</v>
      </c>
      <c r="B431" s="11" t="s">
        <v>477</v>
      </c>
      <c r="C431" s="4" t="s">
        <v>302</v>
      </c>
      <c r="D431" s="12">
        <v>2800</v>
      </c>
      <c r="E431" s="27"/>
      <c r="F431" s="13">
        <f t="shared" si="24"/>
        <v>0</v>
      </c>
    </row>
    <row r="432" spans="1:6" x14ac:dyDescent="0.3">
      <c r="A432" s="4" t="s">
        <v>7</v>
      </c>
      <c r="B432" s="5" t="s">
        <v>487</v>
      </c>
      <c r="C432" s="6" t="s">
        <v>9</v>
      </c>
      <c r="D432" s="7"/>
      <c r="E432" s="8" t="s">
        <v>7</v>
      </c>
      <c r="F432" s="8" t="s">
        <v>7</v>
      </c>
    </row>
    <row r="433" spans="1:6" ht="28.8" x14ac:dyDescent="0.3">
      <c r="A433" s="8" t="s">
        <v>7</v>
      </c>
      <c r="B433" s="9" t="s">
        <v>488</v>
      </c>
      <c r="C433" s="4" t="s">
        <v>7</v>
      </c>
      <c r="D433" s="7"/>
      <c r="E433" s="8" t="s">
        <v>7</v>
      </c>
      <c r="F433" s="8" t="s">
        <v>7</v>
      </c>
    </row>
    <row r="434" spans="1:6" x14ac:dyDescent="0.3">
      <c r="A434" s="4" t="s">
        <v>7</v>
      </c>
      <c r="B434" s="10" t="s">
        <v>489</v>
      </c>
      <c r="C434" s="6" t="s">
        <v>269</v>
      </c>
      <c r="D434" s="7"/>
      <c r="E434" s="8" t="s">
        <v>7</v>
      </c>
      <c r="F434" s="8" t="s">
        <v>7</v>
      </c>
    </row>
    <row r="435" spans="1:6" ht="43.2" x14ac:dyDescent="0.3">
      <c r="A435" s="8" t="s">
        <v>7</v>
      </c>
      <c r="B435" s="9" t="s">
        <v>490</v>
      </c>
      <c r="C435" s="4" t="s">
        <v>7</v>
      </c>
      <c r="D435" s="7"/>
      <c r="E435" s="8" t="s">
        <v>7</v>
      </c>
      <c r="F435" s="8" t="s">
        <v>7</v>
      </c>
    </row>
    <row r="436" spans="1:6" x14ac:dyDescent="0.3">
      <c r="A436" s="4" t="s">
        <v>7</v>
      </c>
      <c r="B436" s="10" t="s">
        <v>491</v>
      </c>
      <c r="C436" s="6" t="s">
        <v>22</v>
      </c>
      <c r="D436" s="7"/>
      <c r="E436" s="8" t="s">
        <v>7</v>
      </c>
      <c r="F436" s="8" t="s">
        <v>7</v>
      </c>
    </row>
    <row r="437" spans="1:6" ht="72" x14ac:dyDescent="0.3">
      <c r="A437" s="4" t="s">
        <v>7</v>
      </c>
      <c r="B437" s="10" t="s">
        <v>492</v>
      </c>
      <c r="C437" s="6" t="s">
        <v>269</v>
      </c>
      <c r="D437" s="7"/>
      <c r="E437" s="8" t="s">
        <v>7</v>
      </c>
      <c r="F437" s="8" t="s">
        <v>7</v>
      </c>
    </row>
    <row r="438" spans="1:6" x14ac:dyDescent="0.3">
      <c r="A438" s="4" t="s">
        <v>56</v>
      </c>
      <c r="B438" s="11" t="s">
        <v>476</v>
      </c>
      <c r="C438" s="4" t="s">
        <v>288</v>
      </c>
      <c r="D438" s="12">
        <v>56</v>
      </c>
      <c r="E438" s="27"/>
      <c r="F438" s="13">
        <f t="shared" ref="F438:F439" si="25">D438*E438</f>
        <v>0</v>
      </c>
    </row>
    <row r="439" spans="1:6" x14ac:dyDescent="0.3">
      <c r="A439" s="4" t="s">
        <v>58</v>
      </c>
      <c r="B439" s="11" t="s">
        <v>477</v>
      </c>
      <c r="C439" s="4" t="s">
        <v>288</v>
      </c>
      <c r="D439" s="12">
        <v>56</v>
      </c>
      <c r="E439" s="27"/>
      <c r="F439" s="13">
        <f t="shared" si="25"/>
        <v>0</v>
      </c>
    </row>
    <row r="440" spans="1:6" x14ac:dyDescent="0.3">
      <c r="A440" s="4" t="s">
        <v>7</v>
      </c>
      <c r="B440" s="10" t="s">
        <v>493</v>
      </c>
      <c r="C440" s="6" t="s">
        <v>22</v>
      </c>
      <c r="D440" s="7"/>
      <c r="E440" s="8" t="s">
        <v>7</v>
      </c>
      <c r="F440" s="8" t="s">
        <v>7</v>
      </c>
    </row>
    <row r="441" spans="1:6" ht="86.4" x14ac:dyDescent="0.3">
      <c r="A441" s="4" t="s">
        <v>7</v>
      </c>
      <c r="B441" s="10" t="s">
        <v>494</v>
      </c>
      <c r="C441" s="6" t="s">
        <v>269</v>
      </c>
      <c r="D441" s="7"/>
      <c r="E441" s="8" t="s">
        <v>7</v>
      </c>
      <c r="F441" s="8" t="s">
        <v>7</v>
      </c>
    </row>
    <row r="442" spans="1:6" x14ac:dyDescent="0.3">
      <c r="A442" s="4" t="s">
        <v>60</v>
      </c>
      <c r="B442" s="11" t="s">
        <v>476</v>
      </c>
      <c r="C442" s="4" t="s">
        <v>288</v>
      </c>
      <c r="D442" s="12">
        <v>56</v>
      </c>
      <c r="E442" s="27"/>
      <c r="F442" s="13">
        <f t="shared" ref="F442:F443" si="26">D442*E442</f>
        <v>0</v>
      </c>
    </row>
    <row r="443" spans="1:6" x14ac:dyDescent="0.3">
      <c r="A443" s="4" t="s">
        <v>62</v>
      </c>
      <c r="B443" s="11" t="s">
        <v>477</v>
      </c>
      <c r="C443" s="4" t="s">
        <v>288</v>
      </c>
      <c r="D443" s="12">
        <v>56</v>
      </c>
      <c r="E443" s="27"/>
      <c r="F443" s="13">
        <f t="shared" si="26"/>
        <v>0</v>
      </c>
    </row>
    <row r="444" spans="1:6" x14ac:dyDescent="0.3">
      <c r="A444" s="4" t="s">
        <v>7</v>
      </c>
      <c r="B444" s="10" t="s">
        <v>495</v>
      </c>
      <c r="C444" s="6" t="s">
        <v>22</v>
      </c>
      <c r="D444" s="7"/>
      <c r="E444" s="8" t="s">
        <v>7</v>
      </c>
      <c r="F444" s="8" t="s">
        <v>7</v>
      </c>
    </row>
    <row r="445" spans="1:6" ht="100.8" x14ac:dyDescent="0.3">
      <c r="A445" s="4" t="s">
        <v>7</v>
      </c>
      <c r="B445" s="10" t="s">
        <v>496</v>
      </c>
      <c r="C445" s="6" t="s">
        <v>269</v>
      </c>
      <c r="D445" s="7"/>
      <c r="E445" s="8" t="s">
        <v>7</v>
      </c>
      <c r="F445" s="8" t="s">
        <v>7</v>
      </c>
    </row>
    <row r="446" spans="1:6" x14ac:dyDescent="0.3">
      <c r="A446" s="4" t="s">
        <v>64</v>
      </c>
      <c r="B446" s="11" t="s">
        <v>476</v>
      </c>
      <c r="C446" s="4" t="s">
        <v>288</v>
      </c>
      <c r="D446" s="12">
        <v>14</v>
      </c>
      <c r="E446" s="27"/>
      <c r="F446" s="13">
        <f t="shared" ref="F446:F447" si="27">D446*E446</f>
        <v>0</v>
      </c>
    </row>
    <row r="447" spans="1:6" x14ac:dyDescent="0.3">
      <c r="A447" s="4" t="s">
        <v>66</v>
      </c>
      <c r="B447" s="11" t="s">
        <v>477</v>
      </c>
      <c r="C447" s="4" t="s">
        <v>288</v>
      </c>
      <c r="D447" s="12">
        <v>14</v>
      </c>
      <c r="E447" s="27"/>
      <c r="F447" s="13">
        <f t="shared" si="27"/>
        <v>0</v>
      </c>
    </row>
    <row r="448" spans="1:6" x14ac:dyDescent="0.3">
      <c r="A448" s="4" t="s">
        <v>7</v>
      </c>
      <c r="B448" s="10" t="s">
        <v>497</v>
      </c>
      <c r="C448" s="6" t="s">
        <v>22</v>
      </c>
      <c r="D448" s="7"/>
      <c r="E448" s="8" t="s">
        <v>7</v>
      </c>
      <c r="F448" s="8" t="s">
        <v>7</v>
      </c>
    </row>
    <row r="449" spans="1:6" ht="28.8" x14ac:dyDescent="0.3">
      <c r="A449" s="4" t="s">
        <v>7</v>
      </c>
      <c r="B449" s="10" t="s">
        <v>498</v>
      </c>
      <c r="C449" s="6" t="s">
        <v>269</v>
      </c>
      <c r="D449" s="7"/>
      <c r="E449" s="8" t="s">
        <v>7</v>
      </c>
      <c r="F449" s="8" t="s">
        <v>7</v>
      </c>
    </row>
    <row r="450" spans="1:6" x14ac:dyDescent="0.3">
      <c r="A450" s="4" t="s">
        <v>68</v>
      </c>
      <c r="B450" s="11" t="s">
        <v>476</v>
      </c>
      <c r="C450" s="4" t="s">
        <v>288</v>
      </c>
      <c r="D450" s="12">
        <v>60</v>
      </c>
      <c r="E450" s="27"/>
      <c r="F450" s="13">
        <f t="shared" ref="F450:F451" si="28">D450*E450</f>
        <v>0</v>
      </c>
    </row>
    <row r="451" spans="1:6" x14ac:dyDescent="0.3">
      <c r="A451" s="4" t="s">
        <v>70</v>
      </c>
      <c r="B451" s="11" t="s">
        <v>477</v>
      </c>
      <c r="C451" s="4" t="s">
        <v>288</v>
      </c>
      <c r="D451" s="12">
        <v>60</v>
      </c>
      <c r="E451" s="27"/>
      <c r="F451" s="13">
        <f t="shared" si="28"/>
        <v>0</v>
      </c>
    </row>
    <row r="452" spans="1:6" x14ac:dyDescent="0.3">
      <c r="A452" s="4" t="s">
        <v>7</v>
      </c>
      <c r="B452" s="10" t="s">
        <v>499</v>
      </c>
      <c r="C452" s="6" t="s">
        <v>269</v>
      </c>
      <c r="D452" s="7"/>
      <c r="E452" s="8" t="s">
        <v>7</v>
      </c>
      <c r="F452" s="8" t="s">
        <v>7</v>
      </c>
    </row>
    <row r="453" spans="1:6" x14ac:dyDescent="0.3">
      <c r="A453" s="4" t="s">
        <v>72</v>
      </c>
      <c r="B453" s="11" t="s">
        <v>476</v>
      </c>
      <c r="C453" s="4" t="s">
        <v>288</v>
      </c>
      <c r="D453" s="12">
        <v>60</v>
      </c>
      <c r="E453" s="27"/>
      <c r="F453" s="13">
        <f t="shared" ref="F453:F454" si="29">D453*E453</f>
        <v>0</v>
      </c>
    </row>
    <row r="454" spans="1:6" x14ac:dyDescent="0.3">
      <c r="A454" s="4" t="s">
        <v>74</v>
      </c>
      <c r="B454" s="11" t="s">
        <v>477</v>
      </c>
      <c r="C454" s="4" t="s">
        <v>288</v>
      </c>
      <c r="D454" s="12">
        <v>60</v>
      </c>
      <c r="E454" s="27"/>
      <c r="F454" s="13">
        <f t="shared" si="29"/>
        <v>0</v>
      </c>
    </row>
    <row r="455" spans="1:6" x14ac:dyDescent="0.3">
      <c r="A455" s="4" t="s">
        <v>7</v>
      </c>
      <c r="B455" s="10" t="s">
        <v>500</v>
      </c>
      <c r="C455" s="6" t="s">
        <v>22</v>
      </c>
      <c r="D455" s="7"/>
      <c r="E455" s="8" t="s">
        <v>7</v>
      </c>
      <c r="F455" s="8" t="s">
        <v>7</v>
      </c>
    </row>
    <row r="456" spans="1:6" ht="28.8" x14ac:dyDescent="0.3">
      <c r="A456" s="4" t="s">
        <v>7</v>
      </c>
      <c r="B456" s="10" t="s">
        <v>501</v>
      </c>
      <c r="C456" s="6" t="s">
        <v>269</v>
      </c>
      <c r="D456" s="7"/>
      <c r="E456" s="8" t="s">
        <v>7</v>
      </c>
      <c r="F456" s="8" t="s">
        <v>7</v>
      </c>
    </row>
    <row r="457" spans="1:6" x14ac:dyDescent="0.3">
      <c r="A457" s="4" t="s">
        <v>76</v>
      </c>
      <c r="B457" s="11" t="s">
        <v>476</v>
      </c>
      <c r="C457" s="4" t="s">
        <v>288</v>
      </c>
      <c r="D457" s="12">
        <v>1</v>
      </c>
      <c r="E457" s="27"/>
      <c r="F457" s="13">
        <f t="shared" ref="F457:F458" si="30">D457*E457</f>
        <v>0</v>
      </c>
    </row>
    <row r="458" spans="1:6" x14ac:dyDescent="0.3">
      <c r="A458" s="4" t="s">
        <v>78</v>
      </c>
      <c r="B458" s="11" t="s">
        <v>477</v>
      </c>
      <c r="C458" s="4" t="s">
        <v>288</v>
      </c>
      <c r="D458" s="12">
        <v>1</v>
      </c>
      <c r="E458" s="27"/>
      <c r="F458" s="13">
        <f t="shared" si="30"/>
        <v>0</v>
      </c>
    </row>
    <row r="459" spans="1:6" x14ac:dyDescent="0.3">
      <c r="A459" s="4" t="s">
        <v>7</v>
      </c>
      <c r="B459" s="10" t="s">
        <v>502</v>
      </c>
      <c r="C459" s="6" t="s">
        <v>269</v>
      </c>
      <c r="D459" s="7"/>
      <c r="E459" s="8" t="s">
        <v>7</v>
      </c>
      <c r="F459" s="8" t="s">
        <v>7</v>
      </c>
    </row>
    <row r="460" spans="1:6" x14ac:dyDescent="0.3">
      <c r="A460" s="4" t="s">
        <v>80</v>
      </c>
      <c r="B460" s="11" t="s">
        <v>476</v>
      </c>
      <c r="C460" s="4" t="s">
        <v>288</v>
      </c>
      <c r="D460" s="12">
        <v>1</v>
      </c>
      <c r="E460" s="27"/>
      <c r="F460" s="13">
        <f t="shared" ref="F460:F461" si="31">D460*E460</f>
        <v>0</v>
      </c>
    </row>
    <row r="461" spans="1:6" x14ac:dyDescent="0.3">
      <c r="A461" s="4" t="s">
        <v>82</v>
      </c>
      <c r="B461" s="11" t="s">
        <v>477</v>
      </c>
      <c r="C461" s="4" t="s">
        <v>288</v>
      </c>
      <c r="D461" s="12">
        <v>1</v>
      </c>
      <c r="E461" s="27"/>
      <c r="F461" s="13">
        <f t="shared" si="31"/>
        <v>0</v>
      </c>
    </row>
    <row r="462" spans="1:6" x14ac:dyDescent="0.3">
      <c r="A462" s="4" t="s">
        <v>7</v>
      </c>
      <c r="B462" s="10" t="s">
        <v>503</v>
      </c>
      <c r="C462" s="6" t="s">
        <v>269</v>
      </c>
      <c r="D462" s="7"/>
      <c r="E462" s="8" t="s">
        <v>7</v>
      </c>
      <c r="F462" s="8" t="s">
        <v>7</v>
      </c>
    </row>
    <row r="463" spans="1:6" x14ac:dyDescent="0.3">
      <c r="A463" s="4" t="s">
        <v>84</v>
      </c>
      <c r="B463" s="11" t="s">
        <v>476</v>
      </c>
      <c r="C463" s="4" t="s">
        <v>288</v>
      </c>
      <c r="D463" s="12">
        <v>1</v>
      </c>
      <c r="E463" s="27"/>
      <c r="F463" s="13">
        <f t="shared" ref="F463:F464" si="32">D463*E463</f>
        <v>0</v>
      </c>
    </row>
    <row r="464" spans="1:6" x14ac:dyDescent="0.3">
      <c r="A464" s="4" t="s">
        <v>86</v>
      </c>
      <c r="B464" s="11" t="s">
        <v>477</v>
      </c>
      <c r="C464" s="4" t="s">
        <v>288</v>
      </c>
      <c r="D464" s="12">
        <v>1</v>
      </c>
      <c r="E464" s="27"/>
      <c r="F464" s="13">
        <f t="shared" si="32"/>
        <v>0</v>
      </c>
    </row>
    <row r="465" spans="1:6" x14ac:dyDescent="0.3">
      <c r="A465" s="4" t="s">
        <v>7</v>
      </c>
      <c r="B465" s="10" t="s">
        <v>504</v>
      </c>
      <c r="C465" s="6" t="s">
        <v>269</v>
      </c>
      <c r="D465" s="7"/>
      <c r="E465" s="8" t="s">
        <v>7</v>
      </c>
      <c r="F465" s="8" t="s">
        <v>7</v>
      </c>
    </row>
    <row r="466" spans="1:6" x14ac:dyDescent="0.3">
      <c r="A466" s="4" t="s">
        <v>88</v>
      </c>
      <c r="B466" s="11" t="s">
        <v>476</v>
      </c>
      <c r="C466" s="4" t="s">
        <v>288</v>
      </c>
      <c r="D466" s="12">
        <v>70</v>
      </c>
      <c r="E466" s="27"/>
      <c r="F466" s="13">
        <f t="shared" ref="F466:F467" si="33">D466*E466</f>
        <v>0</v>
      </c>
    </row>
    <row r="467" spans="1:6" x14ac:dyDescent="0.3">
      <c r="A467" s="4" t="s">
        <v>90</v>
      </c>
      <c r="B467" s="11" t="s">
        <v>477</v>
      </c>
      <c r="C467" s="4" t="s">
        <v>288</v>
      </c>
      <c r="D467" s="12">
        <v>70</v>
      </c>
      <c r="E467" s="27"/>
      <c r="F467" s="13">
        <f t="shared" si="33"/>
        <v>0</v>
      </c>
    </row>
    <row r="468" spans="1:6" x14ac:dyDescent="0.3">
      <c r="A468" s="4" t="s">
        <v>7</v>
      </c>
      <c r="B468" s="5" t="s">
        <v>505</v>
      </c>
      <c r="C468" s="6" t="s">
        <v>9</v>
      </c>
      <c r="D468" s="7"/>
      <c r="E468" s="8" t="s">
        <v>7</v>
      </c>
      <c r="F468" s="8" t="s">
        <v>7</v>
      </c>
    </row>
    <row r="469" spans="1:6" ht="86.4" x14ac:dyDescent="0.3">
      <c r="A469" s="4" t="s">
        <v>7</v>
      </c>
      <c r="B469" s="10" t="s">
        <v>506</v>
      </c>
      <c r="C469" s="6" t="s">
        <v>22</v>
      </c>
      <c r="D469" s="7"/>
      <c r="E469" s="8" t="s">
        <v>7</v>
      </c>
      <c r="F469" s="8" t="s">
        <v>7</v>
      </c>
    </row>
    <row r="470" spans="1:6" x14ac:dyDescent="0.3">
      <c r="A470" s="4" t="s">
        <v>7</v>
      </c>
      <c r="B470" s="10" t="s">
        <v>507</v>
      </c>
      <c r="C470" s="6" t="s">
        <v>269</v>
      </c>
      <c r="D470" s="7"/>
      <c r="E470" s="8" t="s">
        <v>7</v>
      </c>
      <c r="F470" s="8" t="s">
        <v>7</v>
      </c>
    </row>
    <row r="471" spans="1:6" x14ac:dyDescent="0.3">
      <c r="A471" s="4" t="s">
        <v>92</v>
      </c>
      <c r="B471" s="11" t="s">
        <v>476</v>
      </c>
      <c r="C471" s="4" t="s">
        <v>288</v>
      </c>
      <c r="D471" s="12">
        <v>4</v>
      </c>
      <c r="E471" s="27"/>
      <c r="F471" s="13">
        <f t="shared" ref="F471:F472" si="34">D471*E471</f>
        <v>0</v>
      </c>
    </row>
    <row r="472" spans="1:6" x14ac:dyDescent="0.3">
      <c r="A472" s="4" t="s">
        <v>94</v>
      </c>
      <c r="B472" s="11" t="s">
        <v>477</v>
      </c>
      <c r="C472" s="4" t="s">
        <v>288</v>
      </c>
      <c r="D472" s="12">
        <v>4</v>
      </c>
      <c r="E472" s="27"/>
      <c r="F472" s="13">
        <f t="shared" si="34"/>
        <v>0</v>
      </c>
    </row>
    <row r="473" spans="1:6" ht="72" x14ac:dyDescent="0.3">
      <c r="A473" s="4" t="s">
        <v>7</v>
      </c>
      <c r="B473" s="10" t="s">
        <v>508</v>
      </c>
      <c r="C473" s="6" t="s">
        <v>269</v>
      </c>
      <c r="D473" s="7"/>
      <c r="E473" s="8" t="s">
        <v>7</v>
      </c>
      <c r="F473" s="8" t="s">
        <v>7</v>
      </c>
    </row>
    <row r="474" spans="1:6" x14ac:dyDescent="0.3">
      <c r="A474" s="4" t="s">
        <v>7</v>
      </c>
      <c r="B474" s="10" t="s">
        <v>509</v>
      </c>
      <c r="C474" s="6" t="s">
        <v>269</v>
      </c>
      <c r="D474" s="7"/>
      <c r="E474" s="8" t="s">
        <v>7</v>
      </c>
      <c r="F474" s="8" t="s">
        <v>7</v>
      </c>
    </row>
    <row r="475" spans="1:6" x14ac:dyDescent="0.3">
      <c r="A475" s="4" t="s">
        <v>98</v>
      </c>
      <c r="B475" s="11" t="s">
        <v>476</v>
      </c>
      <c r="C475" s="4" t="s">
        <v>288</v>
      </c>
      <c r="D475" s="12">
        <v>6</v>
      </c>
      <c r="E475" s="27"/>
      <c r="F475" s="13">
        <f t="shared" ref="F475:F476" si="35">D475*E475</f>
        <v>0</v>
      </c>
    </row>
    <row r="476" spans="1:6" x14ac:dyDescent="0.3">
      <c r="A476" s="4" t="s">
        <v>100</v>
      </c>
      <c r="B476" s="11" t="s">
        <v>477</v>
      </c>
      <c r="C476" s="4" t="s">
        <v>288</v>
      </c>
      <c r="D476" s="12">
        <v>6</v>
      </c>
      <c r="E476" s="27"/>
      <c r="F476" s="13">
        <f t="shared" si="35"/>
        <v>0</v>
      </c>
    </row>
    <row r="477" spans="1:6" x14ac:dyDescent="0.3">
      <c r="A477" s="4" t="s">
        <v>7</v>
      </c>
      <c r="B477" s="10" t="s">
        <v>510</v>
      </c>
      <c r="C477" s="6" t="s">
        <v>269</v>
      </c>
      <c r="D477" s="7"/>
      <c r="E477" s="8" t="s">
        <v>7</v>
      </c>
      <c r="F477" s="8" t="s">
        <v>7</v>
      </c>
    </row>
    <row r="478" spans="1:6" x14ac:dyDescent="0.3">
      <c r="A478" s="4" t="s">
        <v>103</v>
      </c>
      <c r="B478" s="11" t="s">
        <v>476</v>
      </c>
      <c r="C478" s="4" t="s">
        <v>288</v>
      </c>
      <c r="D478" s="12">
        <v>6</v>
      </c>
      <c r="E478" s="27"/>
      <c r="F478" s="13">
        <f t="shared" ref="F478:F479" si="36">D478*E478</f>
        <v>0</v>
      </c>
    </row>
    <row r="479" spans="1:6" x14ac:dyDescent="0.3">
      <c r="A479" s="4" t="s">
        <v>105</v>
      </c>
      <c r="B479" s="11" t="s">
        <v>477</v>
      </c>
      <c r="C479" s="4" t="s">
        <v>288</v>
      </c>
      <c r="D479" s="12">
        <v>6</v>
      </c>
      <c r="E479" s="27"/>
      <c r="F479" s="13">
        <f t="shared" si="36"/>
        <v>0</v>
      </c>
    </row>
    <row r="480" spans="1:6" x14ac:dyDescent="0.3">
      <c r="A480" s="4" t="s">
        <v>7</v>
      </c>
      <c r="B480" s="10" t="s">
        <v>511</v>
      </c>
      <c r="C480" s="6" t="s">
        <v>269</v>
      </c>
      <c r="D480" s="7"/>
      <c r="E480" s="8" t="s">
        <v>7</v>
      </c>
      <c r="F480" s="8" t="s">
        <v>7</v>
      </c>
    </row>
    <row r="481" spans="1:6" x14ac:dyDescent="0.3">
      <c r="A481" s="4" t="s">
        <v>107</v>
      </c>
      <c r="B481" s="11" t="s">
        <v>476</v>
      </c>
      <c r="C481" s="4" t="s">
        <v>288</v>
      </c>
      <c r="D481" s="12">
        <v>2</v>
      </c>
      <c r="E481" s="27"/>
      <c r="F481" s="13">
        <f t="shared" ref="F481:F482" si="37">D481*E481</f>
        <v>0</v>
      </c>
    </row>
    <row r="482" spans="1:6" x14ac:dyDescent="0.3">
      <c r="A482" s="4" t="s">
        <v>109</v>
      </c>
      <c r="B482" s="11" t="s">
        <v>477</v>
      </c>
      <c r="C482" s="4" t="s">
        <v>288</v>
      </c>
      <c r="D482" s="12">
        <v>2</v>
      </c>
      <c r="E482" s="27"/>
      <c r="F482" s="13">
        <f t="shared" si="37"/>
        <v>0</v>
      </c>
    </row>
    <row r="483" spans="1:6" x14ac:dyDescent="0.3">
      <c r="A483" s="4" t="s">
        <v>7</v>
      </c>
      <c r="B483" s="10" t="s">
        <v>512</v>
      </c>
      <c r="C483" s="6" t="s">
        <v>269</v>
      </c>
      <c r="D483" s="7"/>
      <c r="E483" s="8" t="s">
        <v>7</v>
      </c>
      <c r="F483" s="8" t="s">
        <v>7</v>
      </c>
    </row>
    <row r="484" spans="1:6" x14ac:dyDescent="0.3">
      <c r="A484" s="4" t="s">
        <v>111</v>
      </c>
      <c r="B484" s="11" t="s">
        <v>476</v>
      </c>
      <c r="C484" s="4" t="s">
        <v>288</v>
      </c>
      <c r="D484" s="12">
        <v>2</v>
      </c>
      <c r="E484" s="27"/>
      <c r="F484" s="13">
        <f t="shared" ref="F484:F485" si="38">D484*E484</f>
        <v>0</v>
      </c>
    </row>
    <row r="485" spans="1:6" x14ac:dyDescent="0.3">
      <c r="A485" s="4" t="s">
        <v>113</v>
      </c>
      <c r="B485" s="11" t="s">
        <v>477</v>
      </c>
      <c r="C485" s="4" t="s">
        <v>288</v>
      </c>
      <c r="D485" s="12">
        <v>2</v>
      </c>
      <c r="E485" s="27"/>
      <c r="F485" s="13">
        <f t="shared" si="38"/>
        <v>0</v>
      </c>
    </row>
    <row r="486" spans="1:6" x14ac:dyDescent="0.3">
      <c r="A486" s="4" t="s">
        <v>7</v>
      </c>
      <c r="B486" s="10" t="s">
        <v>513</v>
      </c>
      <c r="C486" s="6" t="s">
        <v>269</v>
      </c>
      <c r="D486" s="7"/>
      <c r="E486" s="8" t="s">
        <v>7</v>
      </c>
      <c r="F486" s="8" t="s">
        <v>7</v>
      </c>
    </row>
    <row r="487" spans="1:6" x14ac:dyDescent="0.3">
      <c r="A487" s="4" t="s">
        <v>115</v>
      </c>
      <c r="B487" s="11" t="s">
        <v>476</v>
      </c>
      <c r="C487" s="4" t="s">
        <v>288</v>
      </c>
      <c r="D487" s="12">
        <v>2</v>
      </c>
      <c r="E487" s="27"/>
      <c r="F487" s="13">
        <f t="shared" ref="F487:F488" si="39">D487*E487</f>
        <v>0</v>
      </c>
    </row>
    <row r="488" spans="1:6" x14ac:dyDescent="0.3">
      <c r="A488" s="4" t="s">
        <v>118</v>
      </c>
      <c r="B488" s="11" t="s">
        <v>477</v>
      </c>
      <c r="C488" s="4" t="s">
        <v>288</v>
      </c>
      <c r="D488" s="12">
        <v>2</v>
      </c>
      <c r="E488" s="27"/>
      <c r="F488" s="13">
        <f t="shared" si="39"/>
        <v>0</v>
      </c>
    </row>
    <row r="489" spans="1:6" ht="28.8" x14ac:dyDescent="0.3">
      <c r="A489" s="4" t="s">
        <v>7</v>
      </c>
      <c r="B489" s="10" t="s">
        <v>514</v>
      </c>
      <c r="C489" s="6" t="s">
        <v>269</v>
      </c>
      <c r="D489" s="7"/>
      <c r="E489" s="8" t="s">
        <v>7</v>
      </c>
      <c r="F489" s="8" t="s">
        <v>7</v>
      </c>
    </row>
    <row r="490" spans="1:6" x14ac:dyDescent="0.3">
      <c r="A490" s="4" t="s">
        <v>120</v>
      </c>
      <c r="B490" s="11" t="s">
        <v>476</v>
      </c>
      <c r="C490" s="4" t="s">
        <v>288</v>
      </c>
      <c r="D490" s="12">
        <v>2</v>
      </c>
      <c r="E490" s="27"/>
      <c r="F490" s="13">
        <f t="shared" ref="F490:F491" si="40">D490*E490</f>
        <v>0</v>
      </c>
    </row>
    <row r="491" spans="1:6" x14ac:dyDescent="0.3">
      <c r="A491" s="4" t="s">
        <v>122</v>
      </c>
      <c r="B491" s="11" t="s">
        <v>477</v>
      </c>
      <c r="C491" s="4" t="s">
        <v>288</v>
      </c>
      <c r="D491" s="12">
        <v>2</v>
      </c>
      <c r="E491" s="27"/>
      <c r="F491" s="13">
        <f t="shared" si="40"/>
        <v>0</v>
      </c>
    </row>
    <row r="492" spans="1:6" ht="28.8" x14ac:dyDescent="0.3">
      <c r="A492" s="4" t="s">
        <v>7</v>
      </c>
      <c r="B492" s="10" t="s">
        <v>515</v>
      </c>
      <c r="C492" s="6" t="s">
        <v>22</v>
      </c>
      <c r="D492" s="7"/>
      <c r="E492" s="8" t="s">
        <v>7</v>
      </c>
      <c r="F492" s="8" t="s">
        <v>7</v>
      </c>
    </row>
    <row r="493" spans="1:6" x14ac:dyDescent="0.3">
      <c r="A493" s="4" t="s">
        <v>7</v>
      </c>
      <c r="B493" s="10" t="s">
        <v>516</v>
      </c>
      <c r="C493" s="6" t="s">
        <v>269</v>
      </c>
      <c r="D493" s="7"/>
      <c r="E493" s="8" t="s">
        <v>7</v>
      </c>
      <c r="F493" s="8" t="s">
        <v>7</v>
      </c>
    </row>
    <row r="494" spans="1:6" x14ac:dyDescent="0.3">
      <c r="A494" s="4" t="s">
        <v>124</v>
      </c>
      <c r="B494" s="11" t="s">
        <v>476</v>
      </c>
      <c r="C494" s="4" t="s">
        <v>288</v>
      </c>
      <c r="D494" s="12">
        <v>28</v>
      </c>
      <c r="E494" s="27"/>
      <c r="F494" s="13">
        <f t="shared" ref="F494:F495" si="41">D494*E494</f>
        <v>0</v>
      </c>
    </row>
    <row r="495" spans="1:6" x14ac:dyDescent="0.3">
      <c r="A495" s="4" t="s">
        <v>126</v>
      </c>
      <c r="B495" s="11" t="s">
        <v>477</v>
      </c>
      <c r="C495" s="4" t="s">
        <v>288</v>
      </c>
      <c r="D495" s="12">
        <v>26</v>
      </c>
      <c r="E495" s="27"/>
      <c r="F495" s="13">
        <f t="shared" si="41"/>
        <v>0</v>
      </c>
    </row>
    <row r="496" spans="1:6" x14ac:dyDescent="0.3">
      <c r="A496" s="4" t="s">
        <v>7</v>
      </c>
      <c r="B496" s="10" t="s">
        <v>517</v>
      </c>
      <c r="C496" s="6" t="s">
        <v>269</v>
      </c>
      <c r="D496" s="7"/>
      <c r="E496" s="8" t="s">
        <v>7</v>
      </c>
      <c r="F496" s="8" t="s">
        <v>7</v>
      </c>
    </row>
    <row r="497" spans="1:6" x14ac:dyDescent="0.3">
      <c r="A497" s="4" t="s">
        <v>128</v>
      </c>
      <c r="B497" s="11" t="s">
        <v>476</v>
      </c>
      <c r="C497" s="4" t="s">
        <v>288</v>
      </c>
      <c r="D497" s="12">
        <v>56</v>
      </c>
      <c r="E497" s="27"/>
      <c r="F497" s="13">
        <f t="shared" ref="F497:F498" si="42">D497*E497</f>
        <v>0</v>
      </c>
    </row>
    <row r="498" spans="1:6" x14ac:dyDescent="0.3">
      <c r="A498" s="4" t="s">
        <v>130</v>
      </c>
      <c r="B498" s="11" t="s">
        <v>477</v>
      </c>
      <c r="C498" s="4" t="s">
        <v>288</v>
      </c>
      <c r="D498" s="12">
        <v>56</v>
      </c>
      <c r="E498" s="27"/>
      <c r="F498" s="13">
        <f t="shared" si="42"/>
        <v>0</v>
      </c>
    </row>
    <row r="499" spans="1:6" x14ac:dyDescent="0.3">
      <c r="A499" s="4" t="s">
        <v>7</v>
      </c>
      <c r="B499" s="10" t="s">
        <v>518</v>
      </c>
      <c r="C499" s="6" t="s">
        <v>269</v>
      </c>
      <c r="D499" s="7"/>
      <c r="E499" s="8" t="s">
        <v>7</v>
      </c>
      <c r="F499" s="8" t="s">
        <v>7</v>
      </c>
    </row>
    <row r="500" spans="1:6" x14ac:dyDescent="0.3">
      <c r="A500" s="4" t="s">
        <v>132</v>
      </c>
      <c r="B500" s="11" t="s">
        <v>476</v>
      </c>
      <c r="C500" s="4" t="s">
        <v>288</v>
      </c>
      <c r="D500" s="12">
        <v>14</v>
      </c>
      <c r="E500" s="27"/>
      <c r="F500" s="13">
        <f t="shared" ref="F500:F501" si="43">D500*E500</f>
        <v>0</v>
      </c>
    </row>
    <row r="501" spans="1:6" x14ac:dyDescent="0.3">
      <c r="A501" s="4" t="s">
        <v>134</v>
      </c>
      <c r="B501" s="11" t="s">
        <v>477</v>
      </c>
      <c r="C501" s="4" t="s">
        <v>288</v>
      </c>
      <c r="D501" s="12">
        <v>14</v>
      </c>
      <c r="E501" s="27"/>
      <c r="F501" s="13">
        <f t="shared" si="43"/>
        <v>0</v>
      </c>
    </row>
    <row r="502" spans="1:6" x14ac:dyDescent="0.3">
      <c r="A502" s="4" t="s">
        <v>7</v>
      </c>
      <c r="B502" s="10" t="s">
        <v>519</v>
      </c>
      <c r="C502" s="6" t="s">
        <v>269</v>
      </c>
      <c r="D502" s="7"/>
      <c r="E502" s="8" t="s">
        <v>7</v>
      </c>
      <c r="F502" s="8" t="s">
        <v>7</v>
      </c>
    </row>
    <row r="503" spans="1:6" x14ac:dyDescent="0.3">
      <c r="A503" s="4" t="s">
        <v>136</v>
      </c>
      <c r="B503" s="11" t="s">
        <v>476</v>
      </c>
      <c r="C503" s="4" t="s">
        <v>288</v>
      </c>
      <c r="D503" s="12">
        <v>1</v>
      </c>
      <c r="E503" s="27"/>
      <c r="F503" s="13">
        <f t="shared" ref="F503:F504" si="44">D503*E503</f>
        <v>0</v>
      </c>
    </row>
    <row r="504" spans="1:6" x14ac:dyDescent="0.3">
      <c r="A504" s="4" t="s">
        <v>138</v>
      </c>
      <c r="B504" s="11" t="s">
        <v>477</v>
      </c>
      <c r="C504" s="4" t="s">
        <v>288</v>
      </c>
      <c r="D504" s="12">
        <v>1</v>
      </c>
      <c r="E504" s="27"/>
      <c r="F504" s="13">
        <f t="shared" si="44"/>
        <v>0</v>
      </c>
    </row>
    <row r="505" spans="1:6" x14ac:dyDescent="0.3">
      <c r="A505" s="4" t="s">
        <v>7</v>
      </c>
      <c r="B505" s="5" t="s">
        <v>520</v>
      </c>
      <c r="C505" s="6" t="s">
        <v>9</v>
      </c>
      <c r="D505" s="7"/>
      <c r="E505" s="8" t="s">
        <v>7</v>
      </c>
      <c r="F505" s="8" t="s">
        <v>7</v>
      </c>
    </row>
    <row r="506" spans="1:6" ht="43.2" x14ac:dyDescent="0.3">
      <c r="A506" s="4" t="s">
        <v>7</v>
      </c>
      <c r="B506" s="10" t="s">
        <v>521</v>
      </c>
      <c r="C506" s="6" t="s">
        <v>22</v>
      </c>
      <c r="D506" s="7"/>
      <c r="E506" s="8" t="s">
        <v>7</v>
      </c>
      <c r="F506" s="8" t="s">
        <v>7</v>
      </c>
    </row>
    <row r="507" spans="1:6" x14ac:dyDescent="0.3">
      <c r="A507" s="4" t="s">
        <v>7</v>
      </c>
      <c r="B507" s="10" t="s">
        <v>522</v>
      </c>
      <c r="C507" s="6" t="s">
        <v>269</v>
      </c>
      <c r="D507" s="7"/>
      <c r="E507" s="8" t="s">
        <v>7</v>
      </c>
      <c r="F507" s="8" t="s">
        <v>7</v>
      </c>
    </row>
    <row r="508" spans="1:6" x14ac:dyDescent="0.3">
      <c r="A508" s="4" t="s">
        <v>140</v>
      </c>
      <c r="B508" s="11" t="s">
        <v>476</v>
      </c>
      <c r="C508" s="4" t="s">
        <v>288</v>
      </c>
      <c r="D508" s="12">
        <v>42</v>
      </c>
      <c r="E508" s="27"/>
      <c r="F508" s="13">
        <f t="shared" ref="F508:F509" si="45">D508*E508</f>
        <v>0</v>
      </c>
    </row>
    <row r="509" spans="1:6" x14ac:dyDescent="0.3">
      <c r="A509" s="4" t="s">
        <v>142</v>
      </c>
      <c r="B509" s="11" t="s">
        <v>477</v>
      </c>
      <c r="C509" s="4" t="s">
        <v>288</v>
      </c>
      <c r="D509" s="12">
        <v>42</v>
      </c>
      <c r="E509" s="27"/>
      <c r="F509" s="13">
        <f t="shared" si="45"/>
        <v>0</v>
      </c>
    </row>
    <row r="510" spans="1:6" x14ac:dyDescent="0.3">
      <c r="A510" s="4" t="s">
        <v>7</v>
      </c>
      <c r="B510" s="10" t="s">
        <v>523</v>
      </c>
      <c r="C510" s="6" t="s">
        <v>269</v>
      </c>
      <c r="D510" s="7"/>
      <c r="E510" s="8" t="s">
        <v>7</v>
      </c>
      <c r="F510" s="8" t="s">
        <v>7</v>
      </c>
    </row>
    <row r="511" spans="1:6" x14ac:dyDescent="0.3">
      <c r="A511" s="4" t="s">
        <v>144</v>
      </c>
      <c r="B511" s="11" t="s">
        <v>476</v>
      </c>
      <c r="C511" s="4" t="s">
        <v>288</v>
      </c>
      <c r="D511" s="12">
        <v>28</v>
      </c>
      <c r="E511" s="27"/>
      <c r="F511" s="13">
        <f t="shared" ref="F511:F512" si="46">D511*E511</f>
        <v>0</v>
      </c>
    </row>
    <row r="512" spans="1:6" x14ac:dyDescent="0.3">
      <c r="A512" s="4" t="s">
        <v>146</v>
      </c>
      <c r="B512" s="11" t="s">
        <v>477</v>
      </c>
      <c r="C512" s="4" t="s">
        <v>288</v>
      </c>
      <c r="D512" s="12">
        <v>28</v>
      </c>
      <c r="E512" s="27"/>
      <c r="F512" s="13">
        <f t="shared" si="46"/>
        <v>0</v>
      </c>
    </row>
    <row r="513" spans="1:6" x14ac:dyDescent="0.3">
      <c r="A513" s="4" t="s">
        <v>7</v>
      </c>
      <c r="B513" s="5" t="s">
        <v>524</v>
      </c>
      <c r="C513" s="6" t="s">
        <v>9</v>
      </c>
      <c r="D513" s="7"/>
      <c r="E513" s="8" t="s">
        <v>7</v>
      </c>
      <c r="F513" s="8" t="s">
        <v>7</v>
      </c>
    </row>
    <row r="514" spans="1:6" ht="28.8" x14ac:dyDescent="0.3">
      <c r="A514" s="4" t="s">
        <v>7</v>
      </c>
      <c r="B514" s="10" t="s">
        <v>525</v>
      </c>
      <c r="C514" s="6" t="s">
        <v>22</v>
      </c>
      <c r="D514" s="7"/>
      <c r="E514" s="8" t="s">
        <v>7</v>
      </c>
      <c r="F514" s="8" t="s">
        <v>7</v>
      </c>
    </row>
    <row r="515" spans="1:6" x14ac:dyDescent="0.3">
      <c r="A515" s="4" t="s">
        <v>7</v>
      </c>
      <c r="B515" s="10" t="s">
        <v>526</v>
      </c>
      <c r="C515" s="6" t="s">
        <v>269</v>
      </c>
      <c r="D515" s="7"/>
      <c r="E515" s="8" t="s">
        <v>7</v>
      </c>
      <c r="F515" s="8" t="s">
        <v>7</v>
      </c>
    </row>
    <row r="516" spans="1:6" x14ac:dyDescent="0.3">
      <c r="A516" s="4" t="s">
        <v>150</v>
      </c>
      <c r="B516" s="11" t="s">
        <v>476</v>
      </c>
      <c r="C516" s="4" t="s">
        <v>288</v>
      </c>
      <c r="D516" s="12">
        <v>12</v>
      </c>
      <c r="E516" s="27"/>
      <c r="F516" s="13">
        <f t="shared" ref="F516:F517" si="47">D516*E516</f>
        <v>0</v>
      </c>
    </row>
    <row r="517" spans="1:6" x14ac:dyDescent="0.3">
      <c r="A517" s="4" t="s">
        <v>152</v>
      </c>
      <c r="B517" s="11" t="s">
        <v>477</v>
      </c>
      <c r="C517" s="4" t="s">
        <v>288</v>
      </c>
      <c r="D517" s="12">
        <v>12</v>
      </c>
      <c r="E517" s="27"/>
      <c r="F517" s="13">
        <f t="shared" si="47"/>
        <v>0</v>
      </c>
    </row>
    <row r="518" spans="1:6" x14ac:dyDescent="0.3">
      <c r="A518" s="4" t="s">
        <v>7</v>
      </c>
      <c r="B518" s="10" t="s">
        <v>527</v>
      </c>
      <c r="C518" s="6" t="s">
        <v>269</v>
      </c>
      <c r="D518" s="7"/>
      <c r="E518" s="8" t="s">
        <v>7</v>
      </c>
      <c r="F518" s="8" t="s">
        <v>7</v>
      </c>
    </row>
    <row r="519" spans="1:6" x14ac:dyDescent="0.3">
      <c r="A519" s="4" t="s">
        <v>154</v>
      </c>
      <c r="B519" s="11" t="s">
        <v>476</v>
      </c>
      <c r="C519" s="4" t="s">
        <v>288</v>
      </c>
      <c r="D519" s="12">
        <v>12</v>
      </c>
      <c r="E519" s="27"/>
      <c r="F519" s="13">
        <f t="shared" ref="F519:F520" si="48">D519*E519</f>
        <v>0</v>
      </c>
    </row>
    <row r="520" spans="1:6" x14ac:dyDescent="0.3">
      <c r="A520" s="4" t="s">
        <v>156</v>
      </c>
      <c r="B520" s="11" t="s">
        <v>477</v>
      </c>
      <c r="C520" s="4" t="s">
        <v>288</v>
      </c>
      <c r="D520" s="12">
        <v>12</v>
      </c>
      <c r="E520" s="27"/>
      <c r="F520" s="13">
        <f t="shared" si="48"/>
        <v>0</v>
      </c>
    </row>
    <row r="521" spans="1:6" x14ac:dyDescent="0.3">
      <c r="A521" s="4" t="s">
        <v>7</v>
      </c>
      <c r="B521" s="10" t="s">
        <v>528</v>
      </c>
      <c r="C521" s="6" t="s">
        <v>22</v>
      </c>
      <c r="D521" s="7"/>
      <c r="E521" s="8" t="s">
        <v>7</v>
      </c>
      <c r="F521" s="8" t="s">
        <v>7</v>
      </c>
    </row>
    <row r="522" spans="1:6" x14ac:dyDescent="0.3">
      <c r="A522" s="4" t="s">
        <v>7</v>
      </c>
      <c r="B522" s="10" t="s">
        <v>529</v>
      </c>
      <c r="C522" s="6" t="s">
        <v>269</v>
      </c>
      <c r="D522" s="7"/>
      <c r="E522" s="8" t="s">
        <v>7</v>
      </c>
      <c r="F522" s="8" t="s">
        <v>7</v>
      </c>
    </row>
    <row r="523" spans="1:6" x14ac:dyDescent="0.3">
      <c r="A523" s="4" t="s">
        <v>158</v>
      </c>
      <c r="B523" s="11" t="s">
        <v>476</v>
      </c>
      <c r="C523" s="4" t="s">
        <v>288</v>
      </c>
      <c r="D523" s="12">
        <v>10</v>
      </c>
      <c r="E523" s="27"/>
      <c r="F523" s="13">
        <f t="shared" ref="F523:F524" si="49">D523*E523</f>
        <v>0</v>
      </c>
    </row>
    <row r="524" spans="1:6" x14ac:dyDescent="0.3">
      <c r="A524" s="4" t="s">
        <v>161</v>
      </c>
      <c r="B524" s="11" t="s">
        <v>477</v>
      </c>
      <c r="C524" s="4" t="s">
        <v>288</v>
      </c>
      <c r="D524" s="12">
        <v>10</v>
      </c>
      <c r="E524" s="27"/>
      <c r="F524" s="13">
        <f t="shared" si="49"/>
        <v>0</v>
      </c>
    </row>
    <row r="525" spans="1:6" x14ac:dyDescent="0.3">
      <c r="A525" s="4" t="s">
        <v>7</v>
      </c>
      <c r="B525" s="5" t="s">
        <v>530</v>
      </c>
      <c r="C525" s="6" t="s">
        <v>9</v>
      </c>
      <c r="D525" s="7"/>
      <c r="E525" s="8" t="s">
        <v>7</v>
      </c>
      <c r="F525" s="8" t="s">
        <v>7</v>
      </c>
    </row>
    <row r="526" spans="1:6" ht="57.6" x14ac:dyDescent="0.3">
      <c r="A526" s="4" t="s">
        <v>7</v>
      </c>
      <c r="B526" s="10" t="s">
        <v>531</v>
      </c>
      <c r="C526" s="6" t="s">
        <v>22</v>
      </c>
      <c r="D526" s="7"/>
      <c r="E526" s="8" t="s">
        <v>7</v>
      </c>
      <c r="F526" s="8" t="s">
        <v>7</v>
      </c>
    </row>
    <row r="527" spans="1:6" ht="57.6" x14ac:dyDescent="0.3">
      <c r="A527" s="4" t="s">
        <v>7</v>
      </c>
      <c r="B527" s="10" t="s">
        <v>532</v>
      </c>
      <c r="C527" s="6" t="s">
        <v>269</v>
      </c>
      <c r="D527" s="7"/>
      <c r="E527" s="8" t="s">
        <v>7</v>
      </c>
      <c r="F527" s="8" t="s">
        <v>7</v>
      </c>
    </row>
    <row r="528" spans="1:6" x14ac:dyDescent="0.3">
      <c r="A528" s="4" t="s">
        <v>163</v>
      </c>
      <c r="B528" s="11" t="s">
        <v>476</v>
      </c>
      <c r="C528" s="4" t="s">
        <v>302</v>
      </c>
      <c r="D528" s="12">
        <v>280</v>
      </c>
      <c r="E528" s="27"/>
      <c r="F528" s="13">
        <f t="shared" ref="F528:F529" si="50">D528*E528</f>
        <v>0</v>
      </c>
    </row>
    <row r="529" spans="1:6" x14ac:dyDescent="0.3">
      <c r="A529" s="4" t="s">
        <v>165</v>
      </c>
      <c r="B529" s="11" t="s">
        <v>477</v>
      </c>
      <c r="C529" s="4" t="s">
        <v>302</v>
      </c>
      <c r="D529" s="12">
        <v>280</v>
      </c>
      <c r="E529" s="27"/>
      <c r="F529" s="13">
        <f t="shared" si="50"/>
        <v>0</v>
      </c>
    </row>
    <row r="530" spans="1:6" ht="57.6" x14ac:dyDescent="0.3">
      <c r="A530" s="4" t="s">
        <v>7</v>
      </c>
      <c r="B530" s="10" t="s">
        <v>533</v>
      </c>
      <c r="C530" s="6" t="s">
        <v>269</v>
      </c>
      <c r="D530" s="7"/>
      <c r="E530" s="8" t="s">
        <v>7</v>
      </c>
      <c r="F530" s="8" t="s">
        <v>7</v>
      </c>
    </row>
    <row r="531" spans="1:6" x14ac:dyDescent="0.3">
      <c r="A531" s="4" t="s">
        <v>167</v>
      </c>
      <c r="B531" s="11" t="s">
        <v>476</v>
      </c>
      <c r="C531" s="4" t="s">
        <v>288</v>
      </c>
      <c r="D531" s="12">
        <v>26</v>
      </c>
      <c r="E531" s="27"/>
      <c r="F531" s="13">
        <f t="shared" ref="F531:F532" si="51">D531*E531</f>
        <v>0</v>
      </c>
    </row>
    <row r="532" spans="1:6" x14ac:dyDescent="0.3">
      <c r="A532" s="4" t="s">
        <v>169</v>
      </c>
      <c r="B532" s="11" t="s">
        <v>477</v>
      </c>
      <c r="C532" s="4" t="s">
        <v>288</v>
      </c>
      <c r="D532" s="12">
        <v>28</v>
      </c>
      <c r="E532" s="27"/>
      <c r="F532" s="13">
        <f t="shared" si="51"/>
        <v>0</v>
      </c>
    </row>
    <row r="533" spans="1:6" ht="57.6" x14ac:dyDescent="0.3">
      <c r="A533" s="4" t="s">
        <v>7</v>
      </c>
      <c r="B533" s="10" t="s">
        <v>534</v>
      </c>
      <c r="C533" s="6" t="s">
        <v>269</v>
      </c>
      <c r="D533" s="7"/>
      <c r="E533" s="8" t="s">
        <v>7</v>
      </c>
      <c r="F533" s="8" t="s">
        <v>7</v>
      </c>
    </row>
    <row r="534" spans="1:6" x14ac:dyDescent="0.3">
      <c r="A534" s="4" t="s">
        <v>171</v>
      </c>
      <c r="B534" s="11" t="s">
        <v>476</v>
      </c>
      <c r="C534" s="4" t="s">
        <v>288</v>
      </c>
      <c r="D534" s="12">
        <v>28</v>
      </c>
      <c r="E534" s="27"/>
      <c r="F534" s="13">
        <f t="shared" ref="F534:F535" si="52">D534*E534</f>
        <v>0</v>
      </c>
    </row>
    <row r="535" spans="1:6" x14ac:dyDescent="0.3">
      <c r="A535" s="4" t="s">
        <v>191</v>
      </c>
      <c r="B535" s="11" t="s">
        <v>477</v>
      </c>
      <c r="C535" s="4" t="s">
        <v>288</v>
      </c>
      <c r="D535" s="12">
        <v>28</v>
      </c>
      <c r="E535" s="27"/>
      <c r="F535" s="13">
        <f t="shared" si="52"/>
        <v>0</v>
      </c>
    </row>
    <row r="536" spans="1:6" ht="28.8" x14ac:dyDescent="0.3">
      <c r="A536" s="4" t="s">
        <v>7</v>
      </c>
      <c r="B536" s="10" t="s">
        <v>535</v>
      </c>
      <c r="C536" s="6" t="s">
        <v>269</v>
      </c>
      <c r="D536" s="7"/>
      <c r="E536" s="8" t="s">
        <v>7</v>
      </c>
      <c r="F536" s="8" t="s">
        <v>7</v>
      </c>
    </row>
    <row r="537" spans="1:6" x14ac:dyDescent="0.3">
      <c r="A537" s="4" t="s">
        <v>194</v>
      </c>
      <c r="B537" s="11" t="s">
        <v>476</v>
      </c>
      <c r="C537" s="4" t="s">
        <v>302</v>
      </c>
      <c r="D537" s="12">
        <v>28</v>
      </c>
      <c r="E537" s="27"/>
      <c r="F537" s="13">
        <f t="shared" ref="F537:F538" si="53">D537*E537</f>
        <v>0</v>
      </c>
    </row>
    <row r="538" spans="1:6" x14ac:dyDescent="0.3">
      <c r="A538" s="4" t="s">
        <v>202</v>
      </c>
      <c r="B538" s="11" t="s">
        <v>477</v>
      </c>
      <c r="C538" s="4" t="s">
        <v>302</v>
      </c>
      <c r="D538" s="12">
        <v>28</v>
      </c>
      <c r="E538" s="27"/>
      <c r="F538" s="13">
        <f t="shared" si="53"/>
        <v>0</v>
      </c>
    </row>
    <row r="539" spans="1:6" ht="43.2" x14ac:dyDescent="0.3">
      <c r="A539" s="4" t="s">
        <v>7</v>
      </c>
      <c r="B539" s="10" t="s">
        <v>536</v>
      </c>
      <c r="C539" s="6" t="s">
        <v>269</v>
      </c>
      <c r="D539" s="7"/>
      <c r="E539" s="8" t="s">
        <v>7</v>
      </c>
      <c r="F539" s="8" t="s">
        <v>7</v>
      </c>
    </row>
    <row r="540" spans="1:6" x14ac:dyDescent="0.3">
      <c r="A540" s="4" t="s">
        <v>206</v>
      </c>
      <c r="B540" s="11" t="s">
        <v>476</v>
      </c>
      <c r="C540" s="4" t="s">
        <v>288</v>
      </c>
      <c r="D540" s="12">
        <v>28</v>
      </c>
      <c r="E540" s="27"/>
      <c r="F540" s="13">
        <f t="shared" ref="F540:F541" si="54">D540*E540</f>
        <v>0</v>
      </c>
    </row>
    <row r="541" spans="1:6" x14ac:dyDescent="0.3">
      <c r="A541" s="4" t="s">
        <v>208</v>
      </c>
      <c r="B541" s="11" t="s">
        <v>477</v>
      </c>
      <c r="C541" s="4" t="s">
        <v>288</v>
      </c>
      <c r="D541" s="12">
        <v>28</v>
      </c>
      <c r="E541" s="27"/>
      <c r="F541" s="13">
        <f t="shared" si="54"/>
        <v>0</v>
      </c>
    </row>
    <row r="542" spans="1:6" x14ac:dyDescent="0.3">
      <c r="A542" s="4" t="s">
        <v>7</v>
      </c>
      <c r="B542" s="5" t="s">
        <v>537</v>
      </c>
      <c r="C542" s="6" t="s">
        <v>9</v>
      </c>
      <c r="D542" s="7"/>
      <c r="E542" s="8" t="s">
        <v>7</v>
      </c>
      <c r="F542" s="8" t="s">
        <v>7</v>
      </c>
    </row>
    <row r="543" spans="1:6" ht="86.4" x14ac:dyDescent="0.3">
      <c r="A543" s="4" t="s">
        <v>7</v>
      </c>
      <c r="B543" s="10" t="s">
        <v>538</v>
      </c>
      <c r="C543" s="6" t="s">
        <v>22</v>
      </c>
      <c r="D543" s="7"/>
      <c r="E543" s="8" t="s">
        <v>7</v>
      </c>
      <c r="F543" s="8" t="s">
        <v>7</v>
      </c>
    </row>
    <row r="544" spans="1:6" x14ac:dyDescent="0.3">
      <c r="A544" s="4" t="s">
        <v>7</v>
      </c>
      <c r="B544" s="10" t="s">
        <v>539</v>
      </c>
      <c r="C544" s="6" t="s">
        <v>269</v>
      </c>
      <c r="D544" s="7"/>
      <c r="E544" s="8" t="s">
        <v>7</v>
      </c>
      <c r="F544" s="8" t="s">
        <v>7</v>
      </c>
    </row>
    <row r="545" spans="1:6" x14ac:dyDescent="0.3">
      <c r="A545" s="4" t="s">
        <v>210</v>
      </c>
      <c r="B545" s="11" t="s">
        <v>476</v>
      </c>
      <c r="C545" s="4" t="s">
        <v>302</v>
      </c>
      <c r="D545" s="12">
        <v>150</v>
      </c>
      <c r="E545" s="27"/>
      <c r="F545" s="13">
        <f t="shared" ref="F545:F547" si="55">D545*E545</f>
        <v>0</v>
      </c>
    </row>
    <row r="546" spans="1:6" x14ac:dyDescent="0.3">
      <c r="A546" s="4" t="s">
        <v>213</v>
      </c>
      <c r="B546" s="11" t="s">
        <v>477</v>
      </c>
      <c r="C546" s="4" t="s">
        <v>302</v>
      </c>
      <c r="D546" s="12">
        <v>150</v>
      </c>
      <c r="E546" s="27"/>
      <c r="F546" s="13">
        <f t="shared" si="55"/>
        <v>0</v>
      </c>
    </row>
    <row r="547" spans="1:6" x14ac:dyDescent="0.3">
      <c r="A547" s="4" t="s">
        <v>216</v>
      </c>
      <c r="B547" s="11" t="s">
        <v>540</v>
      </c>
      <c r="C547" s="4" t="s">
        <v>288</v>
      </c>
      <c r="D547" s="12">
        <v>8</v>
      </c>
      <c r="E547" s="27"/>
      <c r="F547" s="13">
        <f t="shared" si="55"/>
        <v>0</v>
      </c>
    </row>
    <row r="548" spans="1:6" x14ac:dyDescent="0.3">
      <c r="A548" s="4" t="s">
        <v>7</v>
      </c>
      <c r="B548" s="10" t="s">
        <v>541</v>
      </c>
      <c r="C548" s="6" t="s">
        <v>269</v>
      </c>
      <c r="D548" s="7"/>
      <c r="E548" s="8" t="s">
        <v>7</v>
      </c>
      <c r="F548" s="8" t="s">
        <v>7</v>
      </c>
    </row>
    <row r="549" spans="1:6" x14ac:dyDescent="0.3">
      <c r="A549" s="4" t="s">
        <v>218</v>
      </c>
      <c r="B549" s="11" t="s">
        <v>476</v>
      </c>
      <c r="C549" s="4" t="s">
        <v>302</v>
      </c>
      <c r="D549" s="12">
        <v>150</v>
      </c>
      <c r="E549" s="27"/>
      <c r="F549" s="13">
        <f t="shared" ref="F549:F551" si="56">D549*E549</f>
        <v>0</v>
      </c>
    </row>
    <row r="550" spans="1:6" x14ac:dyDescent="0.3">
      <c r="A550" s="4" t="s">
        <v>220</v>
      </c>
      <c r="B550" s="11" t="s">
        <v>477</v>
      </c>
      <c r="C550" s="4" t="s">
        <v>302</v>
      </c>
      <c r="D550" s="12">
        <v>150</v>
      </c>
      <c r="E550" s="27"/>
      <c r="F550" s="13">
        <f t="shared" si="56"/>
        <v>0</v>
      </c>
    </row>
    <row r="551" spans="1:6" x14ac:dyDescent="0.3">
      <c r="A551" s="4" t="s">
        <v>222</v>
      </c>
      <c r="B551" s="11" t="s">
        <v>540</v>
      </c>
      <c r="C551" s="4" t="s">
        <v>288</v>
      </c>
      <c r="D551" s="12">
        <v>8</v>
      </c>
      <c r="E551" s="27"/>
      <c r="F551" s="13">
        <f t="shared" si="56"/>
        <v>0</v>
      </c>
    </row>
    <row r="552" spans="1:6" ht="86.4" x14ac:dyDescent="0.3">
      <c r="A552" s="4" t="s">
        <v>7</v>
      </c>
      <c r="B552" s="10" t="s">
        <v>542</v>
      </c>
      <c r="C552" s="6" t="s">
        <v>22</v>
      </c>
      <c r="D552" s="7"/>
      <c r="E552" s="8" t="s">
        <v>7</v>
      </c>
      <c r="F552" s="8" t="s">
        <v>7</v>
      </c>
    </row>
    <row r="553" spans="1:6" x14ac:dyDescent="0.3">
      <c r="A553" s="4" t="s">
        <v>224</v>
      </c>
      <c r="B553" s="11" t="s">
        <v>543</v>
      </c>
      <c r="C553" s="4" t="s">
        <v>415</v>
      </c>
      <c r="D553" s="12">
        <v>25</v>
      </c>
      <c r="E553" s="27"/>
      <c r="F553" s="13">
        <f t="shared" ref="F553:F554" si="57">D553*E553</f>
        <v>0</v>
      </c>
    </row>
    <row r="554" spans="1:6" x14ac:dyDescent="0.3">
      <c r="A554" s="4" t="s">
        <v>226</v>
      </c>
      <c r="B554" s="11" t="s">
        <v>544</v>
      </c>
      <c r="C554" s="4" t="s">
        <v>415</v>
      </c>
      <c r="D554" s="12">
        <v>25</v>
      </c>
      <c r="E554" s="27"/>
      <c r="F554" s="13">
        <f t="shared" si="57"/>
        <v>0</v>
      </c>
    </row>
    <row r="555" spans="1:6" x14ac:dyDescent="0.3">
      <c r="A555" s="4" t="s">
        <v>7</v>
      </c>
      <c r="B555" s="10" t="s">
        <v>545</v>
      </c>
      <c r="C555" s="6" t="s">
        <v>22</v>
      </c>
      <c r="D555" s="7"/>
      <c r="E555" s="8" t="s">
        <v>7</v>
      </c>
      <c r="F555" s="8" t="s">
        <v>7</v>
      </c>
    </row>
    <row r="556" spans="1:6" ht="28.8" x14ac:dyDescent="0.3">
      <c r="A556" s="4" t="s">
        <v>228</v>
      </c>
      <c r="B556" s="11" t="s">
        <v>546</v>
      </c>
      <c r="C556" s="4" t="s">
        <v>24</v>
      </c>
      <c r="D556" s="12">
        <v>6</v>
      </c>
      <c r="E556" s="27"/>
      <c r="F556" s="13">
        <f t="shared" ref="F556:F559" si="58">D556*E556</f>
        <v>0</v>
      </c>
    </row>
    <row r="557" spans="1:6" ht="28.8" x14ac:dyDescent="0.3">
      <c r="A557" s="4" t="s">
        <v>231</v>
      </c>
      <c r="B557" s="11" t="s">
        <v>547</v>
      </c>
      <c r="C557" s="4" t="s">
        <v>24</v>
      </c>
      <c r="D557" s="12">
        <v>4</v>
      </c>
      <c r="E557" s="27"/>
      <c r="F557" s="13">
        <f t="shared" si="58"/>
        <v>0</v>
      </c>
    </row>
    <row r="558" spans="1:6" ht="57.6" x14ac:dyDescent="0.3">
      <c r="A558" s="4" t="s">
        <v>233</v>
      </c>
      <c r="B558" s="11" t="s">
        <v>548</v>
      </c>
      <c r="C558" s="4" t="s">
        <v>24</v>
      </c>
      <c r="D558" s="12">
        <v>6</v>
      </c>
      <c r="E558" s="27"/>
      <c r="F558" s="13">
        <f t="shared" si="58"/>
        <v>0</v>
      </c>
    </row>
    <row r="559" spans="1:6" x14ac:dyDescent="0.3">
      <c r="A559" s="4" t="s">
        <v>235</v>
      </c>
      <c r="B559" s="11" t="s">
        <v>549</v>
      </c>
      <c r="C559" s="4" t="s">
        <v>24</v>
      </c>
      <c r="D559" s="12">
        <v>1</v>
      </c>
      <c r="E559" s="13">
        <v>50000</v>
      </c>
      <c r="F559" s="13">
        <f t="shared" si="58"/>
        <v>50000</v>
      </c>
    </row>
    <row r="560" spans="1:6" x14ac:dyDescent="0.3">
      <c r="A560" s="4" t="s">
        <v>237</v>
      </c>
      <c r="B560" s="11" t="s">
        <v>403</v>
      </c>
      <c r="C560" s="4" t="s">
        <v>24</v>
      </c>
      <c r="D560" s="12">
        <v>1</v>
      </c>
      <c r="E560" s="26">
        <v>0</v>
      </c>
      <c r="F560" s="13">
        <f>F559*E560</f>
        <v>0</v>
      </c>
    </row>
    <row r="561" spans="1:6" x14ac:dyDescent="0.3">
      <c r="A561" s="4"/>
      <c r="B561" s="11"/>
      <c r="C561" s="4"/>
      <c r="D561" s="4"/>
      <c r="E561" s="8"/>
      <c r="F561" s="8"/>
    </row>
    <row r="562" spans="1:6" x14ac:dyDescent="0.3">
      <c r="A562" s="15" t="s">
        <v>565</v>
      </c>
      <c r="B562" s="16"/>
      <c r="C562" s="17"/>
      <c r="D562" s="18"/>
      <c r="E562" s="19"/>
      <c r="F562" s="20">
        <f>SUM(F407:F560)</f>
        <v>50000</v>
      </c>
    </row>
    <row r="563" spans="1:6" x14ac:dyDescent="0.3">
      <c r="A563" s="4"/>
      <c r="B563" s="11"/>
      <c r="C563" s="4"/>
      <c r="D563" s="4"/>
      <c r="E563" s="8"/>
      <c r="F563" s="8"/>
    </row>
    <row r="564" spans="1:6" x14ac:dyDescent="0.3">
      <c r="A564" s="4" t="s">
        <v>6</v>
      </c>
      <c r="B564" s="11" t="s">
        <v>550</v>
      </c>
      <c r="C564" s="4"/>
      <c r="D564" s="21"/>
      <c r="E564" s="22"/>
      <c r="F564" s="13">
        <f>F155</f>
        <v>0</v>
      </c>
    </row>
    <row r="565" spans="1:6" x14ac:dyDescent="0.3">
      <c r="A565" s="4" t="s">
        <v>18</v>
      </c>
      <c r="B565" s="11" t="s">
        <v>551</v>
      </c>
      <c r="C565" s="4"/>
      <c r="D565" s="21"/>
      <c r="E565" s="22"/>
      <c r="F565" s="13">
        <f>F316</f>
        <v>130000</v>
      </c>
    </row>
    <row r="566" spans="1:6" x14ac:dyDescent="0.3">
      <c r="A566" s="4" t="s">
        <v>26</v>
      </c>
      <c r="B566" s="11" t="s">
        <v>552</v>
      </c>
      <c r="C566" s="4"/>
      <c r="D566" s="21"/>
      <c r="E566" s="22"/>
      <c r="F566" s="13">
        <f>F395</f>
        <v>0</v>
      </c>
    </row>
    <row r="567" spans="1:6" x14ac:dyDescent="0.3">
      <c r="A567" s="4" t="s">
        <v>28</v>
      </c>
      <c r="B567" s="11" t="s">
        <v>553</v>
      </c>
      <c r="C567" s="4"/>
      <c r="D567" s="21"/>
      <c r="E567" s="22"/>
      <c r="F567" s="13">
        <f>F562</f>
        <v>50000</v>
      </c>
    </row>
    <row r="568" spans="1:6" x14ac:dyDescent="0.3">
      <c r="A568" s="4"/>
      <c r="B568" s="11"/>
      <c r="C568" s="4"/>
      <c r="D568" s="21"/>
      <c r="E568" s="22"/>
      <c r="F568" s="23"/>
    </row>
    <row r="569" spans="1:6" x14ac:dyDescent="0.3">
      <c r="A569" s="15" t="s">
        <v>566</v>
      </c>
      <c r="B569" s="16"/>
      <c r="C569" s="17"/>
      <c r="D569" s="18"/>
      <c r="E569" s="19"/>
      <c r="F569" s="20">
        <f>SUM(F564:F567)</f>
        <v>180000</v>
      </c>
    </row>
    <row r="570" spans="1:6" x14ac:dyDescent="0.3">
      <c r="A570" s="4"/>
      <c r="B570" s="11"/>
      <c r="C570" s="4"/>
      <c r="D570" s="21"/>
      <c r="E570" s="22"/>
      <c r="F570" s="23"/>
    </row>
    <row r="571" spans="1:6" x14ac:dyDescent="0.3">
      <c r="A571" s="15" t="s">
        <v>567</v>
      </c>
      <c r="B571" s="16"/>
      <c r="C571" s="17"/>
      <c r="D571" s="18"/>
      <c r="E571" s="19"/>
      <c r="F571" s="20">
        <f>F569*0.15</f>
        <v>27000</v>
      </c>
    </row>
    <row r="572" spans="1:6" x14ac:dyDescent="0.3">
      <c r="A572" s="4"/>
      <c r="B572" s="11"/>
      <c r="C572" s="4"/>
      <c r="D572" s="4"/>
      <c r="E572" s="8"/>
      <c r="F572" s="8"/>
    </row>
    <row r="573" spans="1:6" x14ac:dyDescent="0.3">
      <c r="A573" s="15" t="s">
        <v>568</v>
      </c>
      <c r="B573" s="16"/>
      <c r="C573" s="17"/>
      <c r="D573" s="18"/>
      <c r="E573" s="19"/>
      <c r="F573" s="20">
        <f>F571+F569</f>
        <v>207000</v>
      </c>
    </row>
    <row r="574" spans="1:6" x14ac:dyDescent="0.3">
      <c r="E574"/>
    </row>
    <row r="575" spans="1:6" x14ac:dyDescent="0.3">
      <c r="E575"/>
    </row>
  </sheetData>
  <sheetProtection algorithmName="SHA-512" hashValue="4mXDkzHDSyiFflQf0+24pVp5Q/UmX64UY18cNigHzFSabFKVwYYpeMi0iW28HhZHd7BImQTWlOFgdzpeenHoEA==" saltValue="83xNQreLlmDJCZKha8iQoA==" spinCount="100000" sheet="1" objects="1" scenarios="1" selectLockedCells="1"/>
  <autoFilter ref="C1:C575" xr:uid="{00000000-0001-0000-0000-000000000000}"/>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ec407ec-0b45-4ec3-afb9-7ca8fc587c51" xsi:nil="true"/>
    <lcf76f155ced4ddcb4097134ff3c332f xmlns="79187abe-8bae-4492-996f-9d289e7ff1f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0CF5080B04D7947AF9AC3008383C098" ma:contentTypeVersion="17" ma:contentTypeDescription="Create a new document." ma:contentTypeScope="" ma:versionID="801cbc4dab1568ec9eda517fd4a36234">
  <xsd:schema xmlns:xsd="http://www.w3.org/2001/XMLSchema" xmlns:xs="http://www.w3.org/2001/XMLSchema" xmlns:p="http://schemas.microsoft.com/office/2006/metadata/properties" xmlns:ns2="79187abe-8bae-4492-996f-9d289e7ff1fc" xmlns:ns3="fec407ec-0b45-4ec3-afb9-7ca8fc587c51" targetNamespace="http://schemas.microsoft.com/office/2006/metadata/properties" ma:root="true" ma:fieldsID="8ccd60ef570970c0280a4607becda761" ns2:_="" ns3:_="">
    <xsd:import namespace="79187abe-8bae-4492-996f-9d289e7ff1fc"/>
    <xsd:import namespace="fec407ec-0b45-4ec3-afb9-7ca8fc587c5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ServiceOCR"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187abe-8bae-4492-996f-9d289e7ff1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a5781e8f-ebea-44fb-8dbe-f5f71f5c086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ec407ec-0b45-4ec3-afb9-7ca8fc587c51"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3f0935a2-3067-4527-a30d-52e8f37a659b}" ma:internalName="TaxCatchAll" ma:showField="CatchAllData" ma:web="fec407ec-0b45-4ec3-afb9-7ca8fc587c51">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440746-E83D-435E-BC12-E7F26CDA1F22}">
  <ds:schemaRefs>
    <ds:schemaRef ds:uri="http://schemas.microsoft.com/office/2006/metadata/properties"/>
    <ds:schemaRef ds:uri="http://schemas.microsoft.com/office/infopath/2007/PartnerControls"/>
    <ds:schemaRef ds:uri="fec407ec-0b45-4ec3-afb9-7ca8fc587c51"/>
    <ds:schemaRef ds:uri="79187abe-8bae-4492-996f-9d289e7ff1fc"/>
  </ds:schemaRefs>
</ds:datastoreItem>
</file>

<file path=customXml/itemProps2.xml><?xml version="1.0" encoding="utf-8"?>
<ds:datastoreItem xmlns:ds="http://schemas.openxmlformats.org/officeDocument/2006/customXml" ds:itemID="{00C1E792-CBB9-4149-B4F4-4003852D0E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187abe-8bae-4492-996f-9d289e7ff1fc"/>
    <ds:schemaRef ds:uri="fec407ec-0b45-4ec3-afb9-7ca8fc587c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AC7E828-5278-4070-9182-5C167756DAB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Cover Page-Section 2 of 2</vt:lpstr>
      <vt:lpstr>14B-THOL-REV3</vt:lpstr>
      <vt:lpstr>'Cover Page-Section 2 of 2'!OLE_LINK1</vt:lpstr>
      <vt:lpstr>'Cover Page-Section 2 of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Sahil Harrichunder | LDMQS</cp:lastModifiedBy>
  <dcterms:modified xsi:type="dcterms:W3CDTF">2023-09-07T15:28:49Z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0x010100C0CF5080B04D7947AF9AC3008383C098</vt:lpwstr>
  </property>
  <property fmtid="{D5CDD505-2E9C-101B-9397-08002B2CF9AE}" pid="3" name="MediaServiceImageTags">
    <vt:lpwstr/>
  </property>
</Properties>
</file>