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oseM\Desktop\FOLDERS &amp; DOCUMENTS\Contracts\E2853GXMPCAM - Suspendable platform and clinker removal\Requirements\QS\"/>
    </mc:Choice>
  </mc:AlternateContent>
  <xr:revisionPtr revIDLastSave="0" documentId="13_ncr:1_{EBF09D28-4990-42F9-BF9C-CB3F12810BB4}" xr6:coauthVersionLast="47" xr6:coauthVersionMax="47" xr10:uidLastSave="{00000000-0000-0000-0000-000000000000}"/>
  <bookViews>
    <workbookView xWindow="28680" yWindow="-120" windowWidth="29040" windowHeight="15720" xr2:uid="{F11C5541-A67D-4BD4-8C38-1FDDBB5ED372}"/>
  </bookViews>
  <sheets>
    <sheet name="Estimate" sheetId="1" r:id="rId1"/>
  </sheets>
  <definedNames>
    <definedName name="_xlnm.Print_Area" localSheetId="0">Estimate!$A$1:$K$148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6" i="1" l="1"/>
  <c r="B145" i="1"/>
  <c r="B144" i="1"/>
  <c r="B143" i="1"/>
  <c r="G135" i="1"/>
  <c r="F135" i="1"/>
  <c r="G134" i="1"/>
  <c r="F134" i="1"/>
  <c r="H134" i="1" s="1"/>
  <c r="J134" i="1" s="1"/>
  <c r="G133" i="1"/>
  <c r="F133" i="1"/>
  <c r="G132" i="1"/>
  <c r="F132" i="1"/>
  <c r="H132" i="1" s="1"/>
  <c r="J132" i="1" s="1"/>
  <c r="G131" i="1"/>
  <c r="F131" i="1"/>
  <c r="H131" i="1" s="1"/>
  <c r="J131" i="1" s="1"/>
  <c r="G125" i="1"/>
  <c r="F125" i="1"/>
  <c r="H125" i="1" s="1"/>
  <c r="J125" i="1" s="1"/>
  <c r="G124" i="1"/>
  <c r="F124" i="1"/>
  <c r="H124" i="1" s="1"/>
  <c r="J124" i="1" s="1"/>
  <c r="G123" i="1"/>
  <c r="F123" i="1"/>
  <c r="G122" i="1"/>
  <c r="F122" i="1"/>
  <c r="H122" i="1" s="1"/>
  <c r="J122" i="1" s="1"/>
  <c r="G116" i="1"/>
  <c r="F116" i="1"/>
  <c r="H116" i="1" s="1"/>
  <c r="J116" i="1" s="1"/>
  <c r="G115" i="1"/>
  <c r="F115" i="1"/>
  <c r="H115" i="1" s="1"/>
  <c r="J115" i="1" s="1"/>
  <c r="G114" i="1"/>
  <c r="F114" i="1"/>
  <c r="H114" i="1" s="1"/>
  <c r="J114" i="1" s="1"/>
  <c r="G113" i="1"/>
  <c r="F113" i="1"/>
  <c r="H113" i="1" s="1"/>
  <c r="J113" i="1" s="1"/>
  <c r="J117" i="1" s="1"/>
  <c r="G107" i="1"/>
  <c r="F107" i="1"/>
  <c r="H107" i="1" s="1"/>
  <c r="J107" i="1" s="1"/>
  <c r="G106" i="1"/>
  <c r="F106" i="1"/>
  <c r="H106" i="1" s="1"/>
  <c r="J106" i="1" s="1"/>
  <c r="G105" i="1"/>
  <c r="F105" i="1"/>
  <c r="H105" i="1" s="1"/>
  <c r="J105" i="1" s="1"/>
  <c r="G104" i="1"/>
  <c r="F104" i="1"/>
  <c r="G103" i="1"/>
  <c r="F103" i="1"/>
  <c r="H103" i="1" s="1"/>
  <c r="J103" i="1" s="1"/>
  <c r="G102" i="1"/>
  <c r="F102" i="1"/>
  <c r="G96" i="1"/>
  <c r="F96" i="1"/>
  <c r="G95" i="1"/>
  <c r="F95" i="1"/>
  <c r="H95" i="1" s="1"/>
  <c r="J95" i="1" s="1"/>
  <c r="G94" i="1"/>
  <c r="F94" i="1"/>
  <c r="H94" i="1" s="1"/>
  <c r="J94" i="1" s="1"/>
  <c r="G93" i="1"/>
  <c r="F93" i="1"/>
  <c r="H93" i="1" s="1"/>
  <c r="J93" i="1" s="1"/>
  <c r="G92" i="1"/>
  <c r="F92" i="1"/>
  <c r="G86" i="1"/>
  <c r="F86" i="1"/>
  <c r="H86" i="1" s="1"/>
  <c r="J86" i="1" s="1"/>
  <c r="G85" i="1"/>
  <c r="F85" i="1"/>
  <c r="H85" i="1" s="1"/>
  <c r="J85" i="1" s="1"/>
  <c r="G84" i="1"/>
  <c r="F84" i="1"/>
  <c r="H84" i="1" s="1"/>
  <c r="J84" i="1" s="1"/>
  <c r="G83" i="1"/>
  <c r="F83" i="1"/>
  <c r="H83" i="1" s="1"/>
  <c r="J83" i="1" s="1"/>
  <c r="G77" i="1"/>
  <c r="F77" i="1"/>
  <c r="H77" i="1" s="1"/>
  <c r="J77" i="1" s="1"/>
  <c r="G76" i="1"/>
  <c r="F76" i="1"/>
  <c r="H76" i="1" s="1"/>
  <c r="J76" i="1" s="1"/>
  <c r="G75" i="1"/>
  <c r="F75" i="1"/>
  <c r="H75" i="1" s="1"/>
  <c r="J75" i="1" s="1"/>
  <c r="G74" i="1"/>
  <c r="F74" i="1"/>
  <c r="H74" i="1" s="1"/>
  <c r="J74" i="1" s="1"/>
  <c r="G73" i="1"/>
  <c r="F73" i="1"/>
  <c r="H73" i="1" s="1"/>
  <c r="J73" i="1" s="1"/>
  <c r="G72" i="1"/>
  <c r="F72" i="1"/>
  <c r="H72" i="1" s="1"/>
  <c r="J72" i="1" s="1"/>
  <c r="G71" i="1"/>
  <c r="F71" i="1"/>
  <c r="H71" i="1" s="1"/>
  <c r="J71" i="1" s="1"/>
  <c r="G64" i="1"/>
  <c r="F64" i="1"/>
  <c r="H64" i="1" s="1"/>
  <c r="J64" i="1" s="1"/>
  <c r="G63" i="1"/>
  <c r="F63" i="1"/>
  <c r="G62" i="1"/>
  <c r="F62" i="1"/>
  <c r="G61" i="1"/>
  <c r="F61" i="1"/>
  <c r="H61" i="1" s="1"/>
  <c r="J61" i="1" s="1"/>
  <c r="G60" i="1"/>
  <c r="F60" i="1"/>
  <c r="H60" i="1" s="1"/>
  <c r="J60" i="1" s="1"/>
  <c r="G59" i="1"/>
  <c r="F59" i="1"/>
  <c r="H59" i="1" s="1"/>
  <c r="J59" i="1" s="1"/>
  <c r="G58" i="1"/>
  <c r="F58" i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3" i="1"/>
  <c r="H33" i="1" s="1"/>
  <c r="J33" i="1" s="1"/>
  <c r="F32" i="1"/>
  <c r="H32" i="1" s="1"/>
  <c r="J32" i="1" s="1"/>
  <c r="F31" i="1"/>
  <c r="H31" i="1" s="1"/>
  <c r="J31" i="1" s="1"/>
  <c r="F30" i="1"/>
  <c r="H30" i="1" s="1"/>
  <c r="J30" i="1" s="1"/>
  <c r="F29" i="1"/>
  <c r="H29" i="1" s="1"/>
  <c r="J29" i="1" s="1"/>
  <c r="F28" i="1"/>
  <c r="H28" i="1" s="1"/>
  <c r="J28" i="1" s="1"/>
  <c r="F27" i="1"/>
  <c r="H27" i="1" s="1"/>
  <c r="J27" i="1" s="1"/>
  <c r="F26" i="1"/>
  <c r="H26" i="1" s="1"/>
  <c r="J26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H63" i="1" l="1"/>
  <c r="J63" i="1" s="1"/>
  <c r="H104" i="1"/>
  <c r="J104" i="1" s="1"/>
  <c r="H135" i="1"/>
  <c r="J135" i="1" s="1"/>
  <c r="H92" i="1"/>
  <c r="J92" i="1" s="1"/>
  <c r="H96" i="1"/>
  <c r="J96" i="1" s="1"/>
  <c r="H102" i="1"/>
  <c r="J102" i="1" s="1"/>
  <c r="J108" i="1" s="1"/>
  <c r="H21" i="1"/>
  <c r="C143" i="1" s="1"/>
  <c r="J87" i="1"/>
  <c r="H58" i="1"/>
  <c r="J58" i="1" s="1"/>
  <c r="J65" i="1" s="1"/>
  <c r="H62" i="1"/>
  <c r="J62" i="1" s="1"/>
  <c r="H133" i="1"/>
  <c r="J133" i="1" s="1"/>
  <c r="J136" i="1"/>
  <c r="J97" i="1"/>
  <c r="J78" i="1"/>
  <c r="H50" i="1"/>
  <c r="C145" i="1" s="1"/>
  <c r="J34" i="1"/>
  <c r="C144" i="1" s="1"/>
  <c r="H123" i="1"/>
  <c r="J123" i="1" s="1"/>
  <c r="J126" i="1" s="1"/>
  <c r="C146" i="1" l="1"/>
  <c r="C147" i="1" s="1"/>
</calcChain>
</file>

<file path=xl/sharedStrings.xml><?xml version="1.0" encoding="utf-8"?>
<sst xmlns="http://schemas.openxmlformats.org/spreadsheetml/2006/main" count="325" uniqueCount="110">
  <si>
    <t>PRELIMINARIES AND GENERAL - FIXED RELATED ITEMS</t>
  </si>
  <si>
    <t>Item No.</t>
  </si>
  <si>
    <t>Description</t>
  </si>
  <si>
    <t>Unit</t>
  </si>
  <si>
    <t>Activties/Months</t>
  </si>
  <si>
    <t>QTY/36 MONTHS</t>
  </si>
  <si>
    <t>Total QTY</t>
  </si>
  <si>
    <t>Rate</t>
  </si>
  <si>
    <t>Amount</t>
  </si>
  <si>
    <t>Comments (Explain the rate buildup here)</t>
  </si>
  <si>
    <t>Containers (6m Site Office (Standard) (x2)</t>
  </si>
  <si>
    <t>Monthly</t>
  </si>
  <si>
    <t>6m Ablution facility</t>
  </si>
  <si>
    <t>Comms (LTE/data/printing allowance)</t>
  </si>
  <si>
    <t xml:space="preserve">Transport for Site establishment </t>
  </si>
  <si>
    <t>Sum</t>
  </si>
  <si>
    <t>Transport for suspended platforms</t>
  </si>
  <si>
    <t>Site-De-establishment</t>
  </si>
  <si>
    <t>Site Bakkkie</t>
  </si>
  <si>
    <t>Accommodation</t>
  </si>
  <si>
    <t>Medicals for staff (In and Out)</t>
  </si>
  <si>
    <t>No</t>
  </si>
  <si>
    <t>PPE for staff (2x per year)</t>
  </si>
  <si>
    <t>Site Storage</t>
  </si>
  <si>
    <t>Consumables - Cleaning consumables – broom/brush/shovel</t>
  </si>
  <si>
    <t>Consumables - Mechanical wear items – chisels, discs, filters</t>
  </si>
  <si>
    <t>Consumables - Safety consumables – dust masks, ear protection</t>
  </si>
  <si>
    <t>Consumables - General site consumables – tapes, markers</t>
  </si>
  <si>
    <t>PRELIMINARIES AND GENERAL - TIME RELATED ITEMS</t>
  </si>
  <si>
    <t>Number</t>
  </si>
  <si>
    <t>Hrs per months</t>
  </si>
  <si>
    <t>Total Hrs</t>
  </si>
  <si>
    <t>Project duration</t>
  </si>
  <si>
    <t>Total hours over 3 Years</t>
  </si>
  <si>
    <t>Comments</t>
  </si>
  <si>
    <t>Level 3 rope technician</t>
  </si>
  <si>
    <t>Hrs</t>
  </si>
  <si>
    <t>Level 2 rope technician</t>
  </si>
  <si>
    <t>Level 1 rope technician</t>
  </si>
  <si>
    <t>Safety officer</t>
  </si>
  <si>
    <t>Quality Assurance level 1</t>
  </si>
  <si>
    <t>Rope technicians</t>
  </si>
  <si>
    <t>Riggers</t>
  </si>
  <si>
    <t>General Labour</t>
  </si>
  <si>
    <t>EQUIPMENT MAINTANANCE AND OUTAGE</t>
  </si>
  <si>
    <t>Nylon 12x3m safety net with 20mm diameter x 5m long opens to four sides of Ash box including installing and removal</t>
  </si>
  <si>
    <t>Rental of mobile suspend platform 6m including operator</t>
  </si>
  <si>
    <t>Installation and dismantle of suspedned platforms</t>
  </si>
  <si>
    <t>Assemble load test</t>
  </si>
  <si>
    <t>Installation and removal of life line in the boiler</t>
  </si>
  <si>
    <t>Safety ropes</t>
  </si>
  <si>
    <t>Once off</t>
  </si>
  <si>
    <t>Electrical jack hammer</t>
  </si>
  <si>
    <t>Compressor jack hammer</t>
  </si>
  <si>
    <t>Camera</t>
  </si>
  <si>
    <t>Safety net</t>
  </si>
  <si>
    <t>OUTAGE AS AND WHEN REQUIRED</t>
  </si>
  <si>
    <t>Clinker ash removal on the burners and front wall</t>
  </si>
  <si>
    <t>Total Hrs over 3 months</t>
  </si>
  <si>
    <t>4.1.1</t>
  </si>
  <si>
    <t>4.1.2</t>
  </si>
  <si>
    <t>4.1.3</t>
  </si>
  <si>
    <t>4.1.4</t>
  </si>
  <si>
    <t>4.1.5</t>
  </si>
  <si>
    <t>4.1.6</t>
  </si>
  <si>
    <t>4.1.7</t>
  </si>
  <si>
    <t>Clinker ash removal on the super heaters</t>
  </si>
  <si>
    <t>4.2.1</t>
  </si>
  <si>
    <t>4.2.2</t>
  </si>
  <si>
    <t>4.2.3</t>
  </si>
  <si>
    <t>4.2.4</t>
  </si>
  <si>
    <t>4.2.5</t>
  </si>
  <si>
    <t>4.2.6</t>
  </si>
  <si>
    <t>4.2.7</t>
  </si>
  <si>
    <t>Clinker ash removal in the bottom slope</t>
  </si>
  <si>
    <t>4.3.1</t>
  </si>
  <si>
    <t>4.3.2</t>
  </si>
  <si>
    <t>4.3.3</t>
  </si>
  <si>
    <t>4.3.4</t>
  </si>
  <si>
    <t>Clinker ash removal on the top nose</t>
  </si>
  <si>
    <t>4.4.1</t>
  </si>
  <si>
    <t>4.4.2</t>
  </si>
  <si>
    <t>4.4.3</t>
  </si>
  <si>
    <t>4.4.4</t>
  </si>
  <si>
    <t>4.4.5</t>
  </si>
  <si>
    <t>Clinker ash removal on the rear pass wall</t>
  </si>
  <si>
    <t>4.5.1</t>
  </si>
  <si>
    <t>4.5.2</t>
  </si>
  <si>
    <t>4.5.3</t>
  </si>
  <si>
    <t>4.5.4</t>
  </si>
  <si>
    <t>4.5.5</t>
  </si>
  <si>
    <t>4.5.6</t>
  </si>
  <si>
    <t>Clinker ash removal on the bottom dust hoppers</t>
  </si>
  <si>
    <t>4.6.1</t>
  </si>
  <si>
    <t>4.6.2</t>
  </si>
  <si>
    <t>4.6.3</t>
  </si>
  <si>
    <t>4.6.4</t>
  </si>
  <si>
    <t>Clinker ash removal on the economiser hopper 12ml and 0ml</t>
  </si>
  <si>
    <t>4.7.1</t>
  </si>
  <si>
    <t>4.7.2</t>
  </si>
  <si>
    <t>4.7.3</t>
  </si>
  <si>
    <t>4.7.4</t>
  </si>
  <si>
    <t>Clinker ash removal on the side walls</t>
  </si>
  <si>
    <t>4.8.1</t>
  </si>
  <si>
    <t>4.8.2</t>
  </si>
  <si>
    <t>4.8.3</t>
  </si>
  <si>
    <t>4.8.4</t>
  </si>
  <si>
    <t>4.8.5</t>
  </si>
  <si>
    <t>SUMMARY</t>
  </si>
  <si>
    <t>Populate where highlighted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</si>
</sst>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3" fontId="0" fillId="0" borderId="0" xfId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43" fontId="2" fillId="3" borderId="1" xfId="1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0" borderId="2" xfId="0" applyBorder="1"/>
    <xf numFmtId="44" fontId="0" fillId="0" borderId="1" xfId="1" applyNumberFormat="1" applyFont="1" applyBorder="1"/>
    <xf numFmtId="44" fontId="2" fillId="3" borderId="1" xfId="1" applyNumberFormat="1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0" fillId="0" borderId="1" xfId="0" applyBorder="1" applyAlignment="1">
      <alignment wrapText="1"/>
    </xf>
    <xf numFmtId="44" fontId="0" fillId="0" borderId="1" xfId="1" applyNumberFormat="1" applyFont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44" fontId="0" fillId="7" borderId="1" xfId="1" applyNumberFormat="1" applyFont="1" applyFill="1" applyBorder="1" applyAlignment="1">
      <alignment horizontal="right" vertical="center"/>
    </xf>
    <xf numFmtId="44" fontId="0" fillId="7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vertical="center"/>
    </xf>
    <xf numFmtId="43" fontId="0" fillId="7" borderId="1" xfId="1" applyFont="1" applyFill="1" applyBorder="1"/>
    <xf numFmtId="43" fontId="0" fillId="7" borderId="1" xfId="1" applyFont="1" applyFill="1" applyBorder="1" applyAlignment="1">
      <alignment horizontal="center"/>
    </xf>
    <xf numFmtId="43" fontId="0" fillId="7" borderId="5" xfId="1" applyFont="1" applyFill="1" applyBorder="1" applyAlignment="1">
      <alignment horizontal="center" vertical="center" wrapText="1"/>
    </xf>
    <xf numFmtId="43" fontId="0" fillId="7" borderId="6" xfId="1" applyFont="1" applyFill="1" applyBorder="1" applyAlignment="1">
      <alignment horizontal="center" vertical="center" wrapText="1"/>
    </xf>
    <xf numFmtId="43" fontId="0" fillId="7" borderId="7" xfId="1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0" fillId="7" borderId="2" xfId="1" applyFont="1" applyFill="1" applyBorder="1" applyAlignment="1">
      <alignment horizontal="left" vertical="center" wrapText="1"/>
    </xf>
    <xf numFmtId="43" fontId="0" fillId="7" borderId="3" xfId="1" applyFont="1" applyFill="1" applyBorder="1" applyAlignment="1">
      <alignment horizontal="left" vertical="center" wrapText="1"/>
    </xf>
    <xf numFmtId="43" fontId="0" fillId="7" borderId="4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0" fillId="7" borderId="2" xfId="1" applyFont="1" applyFill="1" applyBorder="1" applyAlignment="1">
      <alignment horizontal="left" vertical="center"/>
    </xf>
    <xf numFmtId="43" fontId="0" fillId="7" borderId="3" xfId="1" applyFont="1" applyFill="1" applyBorder="1" applyAlignment="1">
      <alignment horizontal="left" vertical="center"/>
    </xf>
    <xf numFmtId="43" fontId="0" fillId="7" borderId="4" xfId="1" applyFont="1" applyFill="1" applyBorder="1" applyAlignment="1">
      <alignment horizontal="left" vertical="center"/>
    </xf>
    <xf numFmtId="43" fontId="0" fillId="7" borderId="2" xfId="1" applyFont="1" applyFill="1" applyBorder="1" applyAlignment="1">
      <alignment horizontal="left"/>
    </xf>
    <xf numFmtId="43" fontId="0" fillId="7" borderId="3" xfId="1" applyFont="1" applyFill="1" applyBorder="1" applyAlignment="1">
      <alignment horizontal="left"/>
    </xf>
    <xf numFmtId="43" fontId="0" fillId="7" borderId="4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D991-1C0B-49CD-878A-7F78D0CD1A3D}">
  <dimension ref="A2:K147"/>
  <sheetViews>
    <sheetView tabSelected="1" view="pageBreakPreview" zoomScale="85" zoomScaleNormal="100" zoomScaleSheetLayoutView="85" workbookViewId="0">
      <selection activeCell="G143" sqref="G143"/>
    </sheetView>
  </sheetViews>
  <sheetFormatPr defaultRowHeight="14.5" x14ac:dyDescent="0.35"/>
  <cols>
    <col min="2" max="2" width="55.90625" customWidth="1"/>
    <col min="3" max="3" width="18.36328125" customWidth="1"/>
    <col min="4" max="4" width="9.453125" customWidth="1"/>
    <col min="5" max="5" width="11.54296875" customWidth="1"/>
    <col min="7" max="7" width="12.81640625" customWidth="1"/>
    <col min="8" max="8" width="15.36328125" style="2" customWidth="1"/>
    <col min="9" max="9" width="13.6328125" style="2" customWidth="1"/>
    <col min="10" max="10" width="19.90625" style="2" customWidth="1"/>
    <col min="11" max="11" width="65.6328125" style="2" customWidth="1"/>
  </cols>
  <sheetData>
    <row r="2" spans="1:11" x14ac:dyDescent="0.35">
      <c r="H2" s="36" t="s">
        <v>109</v>
      </c>
      <c r="I2" s="36"/>
      <c r="J2" s="36"/>
    </row>
    <row r="3" spans="1:11" x14ac:dyDescent="0.35">
      <c r="A3" s="3">
        <v>1</v>
      </c>
      <c r="B3" s="4" t="s">
        <v>0</v>
      </c>
    </row>
    <row r="5" spans="1:11" ht="29" x14ac:dyDescent="0.35">
      <c r="A5" s="5" t="s">
        <v>1</v>
      </c>
      <c r="B5" s="6" t="s">
        <v>2</v>
      </c>
      <c r="C5" s="5" t="s">
        <v>3</v>
      </c>
      <c r="D5" s="7" t="s">
        <v>4</v>
      </c>
      <c r="E5" s="7" t="s">
        <v>5</v>
      </c>
      <c r="F5" s="7" t="s">
        <v>6</v>
      </c>
      <c r="G5" s="5" t="s">
        <v>7</v>
      </c>
      <c r="H5" s="8" t="s">
        <v>8</v>
      </c>
      <c r="I5" s="48" t="s">
        <v>9</v>
      </c>
      <c r="J5" s="49"/>
      <c r="K5" s="50"/>
    </row>
    <row r="6" spans="1:11" x14ac:dyDescent="0.35">
      <c r="A6" s="9">
        <v>1.1000000000000001</v>
      </c>
      <c r="B6" s="10" t="s">
        <v>10</v>
      </c>
      <c r="C6" s="9" t="s">
        <v>11</v>
      </c>
      <c r="D6" s="11">
        <v>2</v>
      </c>
      <c r="E6" s="11">
        <v>36</v>
      </c>
      <c r="F6" s="11">
        <f>D6*E6</f>
        <v>72</v>
      </c>
      <c r="G6" s="33"/>
      <c r="H6" s="12">
        <f t="shared" ref="H6:H20" si="0">F6*G6</f>
        <v>0</v>
      </c>
      <c r="I6" s="45"/>
      <c r="J6" s="46"/>
      <c r="K6" s="47"/>
    </row>
    <row r="7" spans="1:11" ht="29.4" customHeight="1" x14ac:dyDescent="0.35">
      <c r="A7" s="9">
        <v>1.1000000000000001</v>
      </c>
      <c r="B7" s="10" t="s">
        <v>12</v>
      </c>
      <c r="C7" s="9" t="s">
        <v>11</v>
      </c>
      <c r="D7" s="13">
        <v>1</v>
      </c>
      <c r="E7" s="13">
        <v>36</v>
      </c>
      <c r="F7" s="13">
        <f>D7*E7</f>
        <v>36</v>
      </c>
      <c r="G7" s="34"/>
      <c r="H7" s="14">
        <f t="shared" si="0"/>
        <v>0</v>
      </c>
      <c r="I7" s="45"/>
      <c r="J7" s="46"/>
      <c r="K7" s="47"/>
    </row>
    <row r="8" spans="1:11" x14ac:dyDescent="0.35">
      <c r="A8" s="9">
        <v>1.2</v>
      </c>
      <c r="B8" s="10" t="s">
        <v>13</v>
      </c>
      <c r="C8" s="9" t="s">
        <v>11</v>
      </c>
      <c r="D8" s="11">
        <v>1</v>
      </c>
      <c r="E8" s="11">
        <v>36</v>
      </c>
      <c r="F8" s="11">
        <f>D8*E8</f>
        <v>36</v>
      </c>
      <c r="G8" s="33"/>
      <c r="H8" s="12">
        <f t="shared" si="0"/>
        <v>0</v>
      </c>
      <c r="I8" s="45"/>
      <c r="J8" s="46"/>
      <c r="K8" s="47"/>
    </row>
    <row r="9" spans="1:11" x14ac:dyDescent="0.35">
      <c r="A9" s="9">
        <v>1.3</v>
      </c>
      <c r="B9" s="10" t="s">
        <v>14</v>
      </c>
      <c r="C9" s="9" t="s">
        <v>15</v>
      </c>
      <c r="D9" s="11">
        <v>1</v>
      </c>
      <c r="E9" s="11">
        <v>1</v>
      </c>
      <c r="F9" s="11">
        <f>D9*E9</f>
        <v>1</v>
      </c>
      <c r="G9" s="33"/>
      <c r="H9" s="12">
        <f t="shared" si="0"/>
        <v>0</v>
      </c>
      <c r="I9" s="45"/>
      <c r="J9" s="46"/>
      <c r="K9" s="47"/>
    </row>
    <row r="10" spans="1:11" x14ac:dyDescent="0.35">
      <c r="A10" s="9">
        <v>1.4</v>
      </c>
      <c r="B10" s="10" t="s">
        <v>16</v>
      </c>
      <c r="C10" s="9" t="s">
        <v>11</v>
      </c>
      <c r="D10" s="11">
        <v>2</v>
      </c>
      <c r="E10" s="11">
        <v>1</v>
      </c>
      <c r="F10" s="11">
        <f>D10*E10</f>
        <v>2</v>
      </c>
      <c r="G10" s="33"/>
      <c r="H10" s="12">
        <f t="shared" si="0"/>
        <v>0</v>
      </c>
      <c r="I10" s="45"/>
      <c r="J10" s="46"/>
      <c r="K10" s="47"/>
    </row>
    <row r="11" spans="1:11" x14ac:dyDescent="0.35">
      <c r="A11" s="9">
        <v>1.5</v>
      </c>
      <c r="B11" s="10" t="s">
        <v>17</v>
      </c>
      <c r="C11" s="9" t="s">
        <v>15</v>
      </c>
      <c r="D11" s="11">
        <v>1</v>
      </c>
      <c r="E11" s="11">
        <v>1</v>
      </c>
      <c r="F11" s="11">
        <f t="shared" ref="F11:F20" si="1">D11*E11</f>
        <v>1</v>
      </c>
      <c r="G11" s="33"/>
      <c r="H11" s="12">
        <f t="shared" si="0"/>
        <v>0</v>
      </c>
      <c r="I11" s="45"/>
      <c r="J11" s="46"/>
      <c r="K11" s="47"/>
    </row>
    <row r="12" spans="1:11" x14ac:dyDescent="0.35">
      <c r="A12" s="9">
        <v>1.6</v>
      </c>
      <c r="B12" s="10" t="s">
        <v>18</v>
      </c>
      <c r="C12" s="9" t="s">
        <v>11</v>
      </c>
      <c r="D12" s="11">
        <v>1</v>
      </c>
      <c r="E12" s="11">
        <v>36</v>
      </c>
      <c r="F12" s="11">
        <f t="shared" si="1"/>
        <v>36</v>
      </c>
      <c r="G12" s="33"/>
      <c r="H12" s="12">
        <f t="shared" si="0"/>
        <v>0</v>
      </c>
      <c r="I12" s="45"/>
      <c r="J12" s="46"/>
      <c r="K12" s="47"/>
    </row>
    <row r="13" spans="1:11" x14ac:dyDescent="0.35">
      <c r="A13" s="9">
        <v>1.7</v>
      </c>
      <c r="B13" s="10" t="s">
        <v>19</v>
      </c>
      <c r="C13" s="9" t="s">
        <v>11</v>
      </c>
      <c r="D13" s="11">
        <v>1</v>
      </c>
      <c r="E13" s="11">
        <v>36</v>
      </c>
      <c r="F13" s="11">
        <f t="shared" si="1"/>
        <v>36</v>
      </c>
      <c r="G13" s="33"/>
      <c r="H13" s="12">
        <f>F13*G13</f>
        <v>0</v>
      </c>
      <c r="I13" s="45"/>
      <c r="J13" s="46"/>
      <c r="K13" s="47"/>
    </row>
    <row r="14" spans="1:11" x14ac:dyDescent="0.35">
      <c r="A14" s="9">
        <v>1.8</v>
      </c>
      <c r="B14" s="10" t="s">
        <v>20</v>
      </c>
      <c r="C14" s="9" t="s">
        <v>21</v>
      </c>
      <c r="D14" s="11">
        <v>31</v>
      </c>
      <c r="E14" s="11">
        <v>2</v>
      </c>
      <c r="F14" s="11">
        <f t="shared" si="1"/>
        <v>62</v>
      </c>
      <c r="G14" s="33"/>
      <c r="H14" s="12">
        <f>F14*G14</f>
        <v>0</v>
      </c>
      <c r="I14" s="51"/>
      <c r="J14" s="52"/>
      <c r="K14" s="53"/>
    </row>
    <row r="15" spans="1:11" x14ac:dyDescent="0.35">
      <c r="A15" s="9">
        <v>1.9</v>
      </c>
      <c r="B15" s="10" t="s">
        <v>22</v>
      </c>
      <c r="C15" s="9" t="s">
        <v>21</v>
      </c>
      <c r="D15" s="11">
        <v>31</v>
      </c>
      <c r="E15" s="11">
        <v>2</v>
      </c>
      <c r="F15" s="11">
        <f t="shared" si="1"/>
        <v>62</v>
      </c>
      <c r="G15" s="33"/>
      <c r="H15" s="12">
        <f t="shared" si="0"/>
        <v>0</v>
      </c>
      <c r="I15" s="45"/>
      <c r="J15" s="46"/>
      <c r="K15" s="47"/>
    </row>
    <row r="16" spans="1:11" x14ac:dyDescent="0.35">
      <c r="A16" s="15">
        <v>1.1000000000000001</v>
      </c>
      <c r="B16" s="10" t="s">
        <v>23</v>
      </c>
      <c r="C16" s="9" t="s">
        <v>11</v>
      </c>
      <c r="D16" s="11">
        <v>1</v>
      </c>
      <c r="E16" s="11">
        <v>36</v>
      </c>
      <c r="F16" s="11">
        <f t="shared" si="1"/>
        <v>36</v>
      </c>
      <c r="G16" s="33"/>
      <c r="H16" s="12">
        <f t="shared" si="0"/>
        <v>0</v>
      </c>
      <c r="I16" s="54"/>
      <c r="J16" s="55"/>
      <c r="K16" s="56"/>
    </row>
    <row r="17" spans="1:11" x14ac:dyDescent="0.35">
      <c r="A17" s="9">
        <v>1.1100000000000001</v>
      </c>
      <c r="B17" s="10" t="s">
        <v>24</v>
      </c>
      <c r="C17" s="9" t="s">
        <v>11</v>
      </c>
      <c r="D17" s="11">
        <v>1</v>
      </c>
      <c r="E17" s="11">
        <v>36</v>
      </c>
      <c r="F17" s="11">
        <f t="shared" si="1"/>
        <v>36</v>
      </c>
      <c r="G17" s="33"/>
      <c r="H17" s="12">
        <f t="shared" si="0"/>
        <v>0</v>
      </c>
      <c r="I17" s="45"/>
      <c r="J17" s="46"/>
      <c r="K17" s="47"/>
    </row>
    <row r="18" spans="1:11" x14ac:dyDescent="0.35">
      <c r="A18" s="9">
        <v>1.1200000000000001</v>
      </c>
      <c r="B18" s="10" t="s">
        <v>25</v>
      </c>
      <c r="C18" s="9" t="s">
        <v>11</v>
      </c>
      <c r="D18" s="11">
        <v>1</v>
      </c>
      <c r="E18" s="11">
        <v>36</v>
      </c>
      <c r="F18" s="11">
        <f t="shared" si="1"/>
        <v>36</v>
      </c>
      <c r="G18" s="33"/>
      <c r="H18" s="12">
        <f t="shared" si="0"/>
        <v>0</v>
      </c>
      <c r="I18" s="45"/>
      <c r="J18" s="46"/>
      <c r="K18" s="47"/>
    </row>
    <row r="19" spans="1:11" x14ac:dyDescent="0.35">
      <c r="A19" s="9">
        <v>1.1299999999999999</v>
      </c>
      <c r="B19" s="10" t="s">
        <v>26</v>
      </c>
      <c r="C19" s="9" t="s">
        <v>11</v>
      </c>
      <c r="D19" s="11">
        <v>1</v>
      </c>
      <c r="E19" s="11">
        <v>36</v>
      </c>
      <c r="F19" s="11">
        <f t="shared" si="1"/>
        <v>36</v>
      </c>
      <c r="G19" s="33"/>
      <c r="H19" s="12">
        <f t="shared" si="0"/>
        <v>0</v>
      </c>
      <c r="I19" s="45"/>
      <c r="J19" s="46"/>
      <c r="K19" s="47"/>
    </row>
    <row r="20" spans="1:11" x14ac:dyDescent="0.35">
      <c r="A20" s="9">
        <v>1.1399999999999999</v>
      </c>
      <c r="B20" s="10" t="s">
        <v>27</v>
      </c>
      <c r="C20" s="9" t="s">
        <v>11</v>
      </c>
      <c r="D20" s="11">
        <v>1</v>
      </c>
      <c r="E20" s="11">
        <v>36</v>
      </c>
      <c r="F20" s="11">
        <f t="shared" si="1"/>
        <v>36</v>
      </c>
      <c r="G20" s="33"/>
      <c r="H20" s="12">
        <f t="shared" si="0"/>
        <v>0</v>
      </c>
      <c r="I20" s="45"/>
      <c r="J20" s="46"/>
      <c r="K20" s="47"/>
    </row>
    <row r="21" spans="1:11" x14ac:dyDescent="0.35">
      <c r="H21" s="16">
        <f>SUM(H6:H20)</f>
        <v>0</v>
      </c>
    </row>
    <row r="23" spans="1:11" x14ac:dyDescent="0.35">
      <c r="A23" s="17">
        <v>2</v>
      </c>
      <c r="B23" s="18" t="s">
        <v>28</v>
      </c>
    </row>
    <row r="24" spans="1:11" x14ac:dyDescent="0.35">
      <c r="E24" s="2"/>
      <c r="F24" s="2"/>
      <c r="G24" s="2"/>
    </row>
    <row r="25" spans="1:11" ht="29" x14ac:dyDescent="0.35">
      <c r="A25" s="5" t="s">
        <v>1</v>
      </c>
      <c r="B25" s="6" t="s">
        <v>2</v>
      </c>
      <c r="C25" s="5" t="s">
        <v>3</v>
      </c>
      <c r="D25" s="7" t="s">
        <v>29</v>
      </c>
      <c r="E25" s="7" t="s">
        <v>30</v>
      </c>
      <c r="F25" s="7" t="s">
        <v>31</v>
      </c>
      <c r="G25" s="7" t="s">
        <v>32</v>
      </c>
      <c r="H25" s="7" t="s">
        <v>33</v>
      </c>
      <c r="I25" s="5" t="s">
        <v>7</v>
      </c>
      <c r="J25" s="8" t="s">
        <v>8</v>
      </c>
      <c r="K25" s="8" t="s">
        <v>34</v>
      </c>
    </row>
    <row r="26" spans="1:11" x14ac:dyDescent="0.35">
      <c r="A26" s="9">
        <v>2.1</v>
      </c>
      <c r="B26" s="11" t="s">
        <v>35</v>
      </c>
      <c r="C26" s="9" t="s">
        <v>36</v>
      </c>
      <c r="D26" s="19">
        <v>2</v>
      </c>
      <c r="E26" s="11">
        <v>173</v>
      </c>
      <c r="F26" s="11">
        <f t="shared" ref="F26:F33" si="2">D26*E26</f>
        <v>346</v>
      </c>
      <c r="G26" s="11">
        <v>36</v>
      </c>
      <c r="H26" s="11">
        <f t="shared" ref="H26:H33" si="3">F26*G26</f>
        <v>12456</v>
      </c>
      <c r="I26" s="32"/>
      <c r="J26" s="20">
        <f t="shared" ref="J26:J33" si="4">H26*I26</f>
        <v>0</v>
      </c>
      <c r="K26" s="35"/>
    </row>
    <row r="27" spans="1:11" x14ac:dyDescent="0.35">
      <c r="A27" s="9">
        <v>2.2000000000000002</v>
      </c>
      <c r="B27" s="11" t="s">
        <v>37</v>
      </c>
      <c r="C27" s="9" t="s">
        <v>36</v>
      </c>
      <c r="D27">
        <v>4</v>
      </c>
      <c r="E27" s="11">
        <v>173</v>
      </c>
      <c r="F27" s="11">
        <f t="shared" si="2"/>
        <v>692</v>
      </c>
      <c r="G27" s="11">
        <v>36</v>
      </c>
      <c r="H27" s="11">
        <f t="shared" si="3"/>
        <v>24912</v>
      </c>
      <c r="I27" s="32"/>
      <c r="J27" s="20">
        <f t="shared" si="4"/>
        <v>0</v>
      </c>
      <c r="K27" s="35"/>
    </row>
    <row r="28" spans="1:11" x14ac:dyDescent="0.35">
      <c r="A28" s="9">
        <v>2.2999999999999998</v>
      </c>
      <c r="B28" s="11" t="s">
        <v>38</v>
      </c>
      <c r="C28" s="9" t="s">
        <v>36</v>
      </c>
      <c r="D28" s="19">
        <v>8</v>
      </c>
      <c r="E28" s="11">
        <v>173</v>
      </c>
      <c r="F28" s="11">
        <f t="shared" si="2"/>
        <v>1384</v>
      </c>
      <c r="G28" s="11">
        <v>36</v>
      </c>
      <c r="H28" s="11">
        <f t="shared" si="3"/>
        <v>49824</v>
      </c>
      <c r="I28" s="32"/>
      <c r="J28" s="20">
        <f t="shared" si="4"/>
        <v>0</v>
      </c>
      <c r="K28" s="35"/>
    </row>
    <row r="29" spans="1:11" x14ac:dyDescent="0.35">
      <c r="A29" s="9">
        <v>2.4</v>
      </c>
      <c r="B29" s="11" t="s">
        <v>39</v>
      </c>
      <c r="C29" s="9" t="s">
        <v>36</v>
      </c>
      <c r="D29" s="19">
        <v>1</v>
      </c>
      <c r="E29" s="11">
        <v>173</v>
      </c>
      <c r="F29" s="11">
        <f t="shared" si="2"/>
        <v>173</v>
      </c>
      <c r="G29" s="11">
        <v>36</v>
      </c>
      <c r="H29" s="11">
        <f t="shared" si="3"/>
        <v>6228</v>
      </c>
      <c r="I29" s="32"/>
      <c r="J29" s="20">
        <f t="shared" si="4"/>
        <v>0</v>
      </c>
      <c r="K29" s="35"/>
    </row>
    <row r="30" spans="1:11" x14ac:dyDescent="0.35">
      <c r="A30" s="9">
        <v>2.5</v>
      </c>
      <c r="B30" s="11" t="s">
        <v>40</v>
      </c>
      <c r="C30" s="9" t="s">
        <v>36</v>
      </c>
      <c r="D30" s="19">
        <v>1</v>
      </c>
      <c r="E30" s="11">
        <v>173</v>
      </c>
      <c r="F30" s="11">
        <f t="shared" si="2"/>
        <v>173</v>
      </c>
      <c r="G30" s="11">
        <v>36</v>
      </c>
      <c r="H30" s="11">
        <f t="shared" si="3"/>
        <v>6228</v>
      </c>
      <c r="I30" s="32"/>
      <c r="J30" s="20">
        <f t="shared" si="4"/>
        <v>0</v>
      </c>
      <c r="K30" s="35"/>
    </row>
    <row r="31" spans="1:11" x14ac:dyDescent="0.35">
      <c r="A31" s="9">
        <v>2.6</v>
      </c>
      <c r="B31" s="11" t="s">
        <v>41</v>
      </c>
      <c r="C31" s="9" t="s">
        <v>36</v>
      </c>
      <c r="D31" s="19">
        <v>2</v>
      </c>
      <c r="E31" s="11">
        <v>173</v>
      </c>
      <c r="F31" s="11">
        <f t="shared" si="2"/>
        <v>346</v>
      </c>
      <c r="G31" s="11">
        <v>36</v>
      </c>
      <c r="H31" s="11">
        <f t="shared" si="3"/>
        <v>12456</v>
      </c>
      <c r="I31" s="32"/>
      <c r="J31" s="20">
        <f t="shared" si="4"/>
        <v>0</v>
      </c>
      <c r="K31" s="35"/>
    </row>
    <row r="32" spans="1:11" x14ac:dyDescent="0.35">
      <c r="A32" s="9">
        <v>2.7</v>
      </c>
      <c r="B32" s="11" t="s">
        <v>42</v>
      </c>
      <c r="C32" s="9" t="s">
        <v>36</v>
      </c>
      <c r="D32" s="19">
        <v>2</v>
      </c>
      <c r="E32" s="11">
        <v>173</v>
      </c>
      <c r="F32" s="11">
        <f t="shared" si="2"/>
        <v>346</v>
      </c>
      <c r="G32" s="11">
        <v>36</v>
      </c>
      <c r="H32" s="11">
        <f t="shared" si="3"/>
        <v>12456</v>
      </c>
      <c r="I32" s="32"/>
      <c r="J32" s="20">
        <f t="shared" si="4"/>
        <v>0</v>
      </c>
      <c r="K32" s="35"/>
    </row>
    <row r="33" spans="1:11" x14ac:dyDescent="0.35">
      <c r="A33" s="9">
        <v>2.8</v>
      </c>
      <c r="B33" s="11" t="s">
        <v>43</v>
      </c>
      <c r="C33" s="9" t="s">
        <v>36</v>
      </c>
      <c r="D33" s="19">
        <v>8</v>
      </c>
      <c r="E33" s="11">
        <v>173</v>
      </c>
      <c r="F33" s="11">
        <f t="shared" si="2"/>
        <v>1384</v>
      </c>
      <c r="G33" s="11">
        <v>36</v>
      </c>
      <c r="H33" s="11">
        <f t="shared" si="3"/>
        <v>49824</v>
      </c>
      <c r="I33" s="32"/>
      <c r="J33" s="20">
        <f t="shared" si="4"/>
        <v>0</v>
      </c>
      <c r="K33" s="35"/>
    </row>
    <row r="34" spans="1:11" x14ac:dyDescent="0.35">
      <c r="I34"/>
      <c r="J34" s="21">
        <f>SUM(J26:J33)</f>
        <v>0</v>
      </c>
    </row>
    <row r="36" spans="1:11" x14ac:dyDescent="0.35">
      <c r="A36" s="22">
        <v>3</v>
      </c>
      <c r="B36" s="23" t="s">
        <v>44</v>
      </c>
    </row>
    <row r="38" spans="1:11" ht="29" x14ac:dyDescent="0.35">
      <c r="A38" s="5" t="s">
        <v>1</v>
      </c>
      <c r="B38" s="6" t="s">
        <v>2</v>
      </c>
      <c r="C38" s="5" t="s">
        <v>3</v>
      </c>
      <c r="D38" s="7" t="s">
        <v>4</v>
      </c>
      <c r="E38" s="7" t="s">
        <v>5</v>
      </c>
      <c r="F38" s="7" t="s">
        <v>6</v>
      </c>
      <c r="G38" s="5" t="s">
        <v>7</v>
      </c>
      <c r="H38" s="8" t="s">
        <v>8</v>
      </c>
      <c r="I38" s="48" t="s">
        <v>9</v>
      </c>
      <c r="J38" s="49"/>
      <c r="K38" s="50"/>
    </row>
    <row r="39" spans="1:11" ht="28.75" customHeight="1" x14ac:dyDescent="0.35">
      <c r="A39" s="9">
        <v>3.1</v>
      </c>
      <c r="B39" s="24" t="s">
        <v>45</v>
      </c>
      <c r="C39" s="9" t="s">
        <v>11</v>
      </c>
      <c r="D39" s="13">
        <v>4</v>
      </c>
      <c r="E39" s="13">
        <v>36</v>
      </c>
      <c r="F39" s="13">
        <f t="shared" ref="F39:F49" si="5">D39*E39</f>
        <v>144</v>
      </c>
      <c r="G39" s="31"/>
      <c r="H39" s="25">
        <f t="shared" ref="H39:H49" si="6">F39*G39</f>
        <v>0</v>
      </c>
      <c r="I39" s="37"/>
      <c r="J39" s="38"/>
      <c r="K39" s="39"/>
    </row>
    <row r="40" spans="1:11" ht="14.4" customHeight="1" x14ac:dyDescent="0.35">
      <c r="A40" s="9">
        <v>3.2</v>
      </c>
      <c r="B40" s="24" t="s">
        <v>46</v>
      </c>
      <c r="C40" s="9" t="s">
        <v>11</v>
      </c>
      <c r="D40" s="11">
        <v>1</v>
      </c>
      <c r="E40" s="11">
        <v>36</v>
      </c>
      <c r="F40" s="11">
        <f t="shared" si="5"/>
        <v>36</v>
      </c>
      <c r="G40" s="31"/>
      <c r="H40" s="25">
        <f t="shared" si="6"/>
        <v>0</v>
      </c>
      <c r="I40" s="37"/>
      <c r="J40" s="38"/>
      <c r="K40" s="39"/>
    </row>
    <row r="41" spans="1:11" ht="14.4" customHeight="1" x14ac:dyDescent="0.35">
      <c r="A41" s="9">
        <v>3.2</v>
      </c>
      <c r="B41" s="24" t="s">
        <v>46</v>
      </c>
      <c r="C41" s="9" t="s">
        <v>11</v>
      </c>
      <c r="D41" s="11">
        <v>1</v>
      </c>
      <c r="E41" s="11">
        <v>36</v>
      </c>
      <c r="F41" s="11">
        <f t="shared" si="5"/>
        <v>36</v>
      </c>
      <c r="G41" s="31"/>
      <c r="H41" s="25">
        <f t="shared" si="6"/>
        <v>0</v>
      </c>
      <c r="I41" s="37"/>
      <c r="J41" s="38"/>
      <c r="K41" s="39"/>
    </row>
    <row r="42" spans="1:11" ht="14.4" customHeight="1" x14ac:dyDescent="0.35">
      <c r="A42" s="9">
        <v>3.3</v>
      </c>
      <c r="B42" s="24" t="s">
        <v>47</v>
      </c>
      <c r="C42" s="9" t="s">
        <v>11</v>
      </c>
      <c r="D42" s="11">
        <v>1</v>
      </c>
      <c r="E42" s="11">
        <v>36</v>
      </c>
      <c r="F42" s="11">
        <f t="shared" si="5"/>
        <v>36</v>
      </c>
      <c r="G42" s="31"/>
      <c r="H42" s="25">
        <f t="shared" si="6"/>
        <v>0</v>
      </c>
      <c r="I42" s="37"/>
      <c r="J42" s="38"/>
      <c r="K42" s="39"/>
    </row>
    <row r="43" spans="1:11" ht="14.4" customHeight="1" x14ac:dyDescent="0.35">
      <c r="A43" s="9">
        <v>3.6</v>
      </c>
      <c r="B43" s="24" t="s">
        <v>48</v>
      </c>
      <c r="C43" s="9" t="s">
        <v>11</v>
      </c>
      <c r="D43" s="11">
        <v>1</v>
      </c>
      <c r="E43" s="11">
        <v>36</v>
      </c>
      <c r="F43" s="11">
        <f t="shared" si="5"/>
        <v>36</v>
      </c>
      <c r="G43" s="31"/>
      <c r="H43" s="25">
        <f t="shared" si="6"/>
        <v>0</v>
      </c>
      <c r="I43" s="37"/>
      <c r="J43" s="38"/>
      <c r="K43" s="39"/>
    </row>
    <row r="44" spans="1:11" ht="14.4" customHeight="1" x14ac:dyDescent="0.35">
      <c r="A44" s="9">
        <v>3.7</v>
      </c>
      <c r="B44" s="11" t="s">
        <v>49</v>
      </c>
      <c r="C44" s="9" t="s">
        <v>11</v>
      </c>
      <c r="D44" s="11">
        <v>6</v>
      </c>
      <c r="E44" s="11">
        <v>36</v>
      </c>
      <c r="F44" s="11">
        <f t="shared" si="5"/>
        <v>216</v>
      </c>
      <c r="G44" s="31"/>
      <c r="H44" s="25">
        <f t="shared" si="6"/>
        <v>0</v>
      </c>
      <c r="I44" s="37"/>
      <c r="J44" s="38"/>
      <c r="K44" s="39"/>
    </row>
    <row r="45" spans="1:11" ht="14.4" customHeight="1" x14ac:dyDescent="0.35">
      <c r="A45" s="9">
        <v>3.8</v>
      </c>
      <c r="B45" s="11" t="s">
        <v>50</v>
      </c>
      <c r="C45" s="9" t="s">
        <v>51</v>
      </c>
      <c r="D45" s="11">
        <v>1</v>
      </c>
      <c r="E45" s="11">
        <v>36</v>
      </c>
      <c r="F45" s="11">
        <f t="shared" si="5"/>
        <v>36</v>
      </c>
      <c r="G45" s="31"/>
      <c r="H45" s="25">
        <f t="shared" si="6"/>
        <v>0</v>
      </c>
      <c r="I45" s="37"/>
      <c r="J45" s="38"/>
      <c r="K45" s="39"/>
    </row>
    <row r="46" spans="1:11" ht="14.4" customHeight="1" x14ac:dyDescent="0.35">
      <c r="A46" s="9">
        <v>3.9</v>
      </c>
      <c r="B46" s="11" t="s">
        <v>52</v>
      </c>
      <c r="C46" s="9" t="s">
        <v>51</v>
      </c>
      <c r="D46" s="11">
        <v>1</v>
      </c>
      <c r="E46" s="11">
        <v>36</v>
      </c>
      <c r="F46" s="11">
        <f t="shared" si="5"/>
        <v>36</v>
      </c>
      <c r="G46" s="31"/>
      <c r="H46" s="25">
        <f t="shared" si="6"/>
        <v>0</v>
      </c>
      <c r="I46" s="37"/>
      <c r="J46" s="38"/>
      <c r="K46" s="39"/>
    </row>
    <row r="47" spans="1:11" ht="14.4" customHeight="1" x14ac:dyDescent="0.35">
      <c r="A47" s="9">
        <v>4</v>
      </c>
      <c r="B47" s="11" t="s">
        <v>53</v>
      </c>
      <c r="C47" s="9" t="s">
        <v>51</v>
      </c>
      <c r="D47" s="11">
        <v>1</v>
      </c>
      <c r="E47" s="11">
        <v>36</v>
      </c>
      <c r="F47" s="11">
        <f t="shared" si="5"/>
        <v>36</v>
      </c>
      <c r="G47" s="31"/>
      <c r="H47" s="25">
        <f t="shared" si="6"/>
        <v>0</v>
      </c>
      <c r="I47" s="37"/>
      <c r="J47" s="38"/>
      <c r="K47" s="39"/>
    </row>
    <row r="48" spans="1:11" ht="14.4" customHeight="1" x14ac:dyDescent="0.35">
      <c r="A48" s="9">
        <v>4.0999999999999996</v>
      </c>
      <c r="B48" s="11" t="s">
        <v>54</v>
      </c>
      <c r="C48" s="9" t="s">
        <v>51</v>
      </c>
      <c r="D48" s="11">
        <v>1</v>
      </c>
      <c r="E48" s="11">
        <v>36</v>
      </c>
      <c r="F48" s="11">
        <f t="shared" si="5"/>
        <v>36</v>
      </c>
      <c r="G48" s="31"/>
      <c r="H48" s="25">
        <f t="shared" si="6"/>
        <v>0</v>
      </c>
      <c r="I48" s="37"/>
      <c r="J48" s="38"/>
      <c r="K48" s="39"/>
    </row>
    <row r="49" spans="1:11" ht="14.4" customHeight="1" x14ac:dyDescent="0.35">
      <c r="A49" s="9">
        <v>4.2</v>
      </c>
      <c r="B49" s="11" t="s">
        <v>55</v>
      </c>
      <c r="C49" s="9" t="s">
        <v>51</v>
      </c>
      <c r="D49" s="11">
        <v>2</v>
      </c>
      <c r="E49" s="11">
        <v>3</v>
      </c>
      <c r="F49" s="11">
        <f t="shared" si="5"/>
        <v>6</v>
      </c>
      <c r="G49" s="31"/>
      <c r="H49" s="25">
        <f t="shared" si="6"/>
        <v>0</v>
      </c>
      <c r="I49" s="40"/>
      <c r="J49" s="41"/>
      <c r="K49" s="42"/>
    </row>
    <row r="50" spans="1:11" x14ac:dyDescent="0.35">
      <c r="H50" s="21">
        <f>SUM(H39:H49)</f>
        <v>0</v>
      </c>
    </row>
    <row r="52" spans="1:11" x14ac:dyDescent="0.35">
      <c r="A52" s="26">
        <v>4</v>
      </c>
      <c r="B52" s="27" t="s">
        <v>56</v>
      </c>
      <c r="C52" s="28"/>
      <c r="D52" s="28"/>
      <c r="E52" s="28"/>
      <c r="F52" s="28"/>
      <c r="G52" s="28"/>
      <c r="H52" s="28"/>
      <c r="I52" s="28"/>
      <c r="J52" s="28"/>
      <c r="K52" s="28"/>
    </row>
    <row r="55" spans="1:11" x14ac:dyDescent="0.35">
      <c r="A55" s="29">
        <v>4.0999999999999996</v>
      </c>
      <c r="B55" s="30" t="s">
        <v>57</v>
      </c>
    </row>
    <row r="57" spans="1:11" ht="43.5" x14ac:dyDescent="0.35">
      <c r="A57" s="5" t="s">
        <v>1</v>
      </c>
      <c r="B57" s="6" t="s">
        <v>2</v>
      </c>
      <c r="C57" s="5" t="s">
        <v>3</v>
      </c>
      <c r="D57" s="7" t="s">
        <v>29</v>
      </c>
      <c r="E57" s="7" t="s">
        <v>30</v>
      </c>
      <c r="F57" s="7" t="s">
        <v>58</v>
      </c>
      <c r="G57" s="7" t="s">
        <v>32</v>
      </c>
      <c r="H57" s="7" t="s">
        <v>33</v>
      </c>
      <c r="I57" s="5" t="s">
        <v>7</v>
      </c>
      <c r="J57" s="8" t="s">
        <v>8</v>
      </c>
      <c r="K57" s="8" t="s">
        <v>34</v>
      </c>
    </row>
    <row r="58" spans="1:11" x14ac:dyDescent="0.35">
      <c r="A58" s="9" t="s">
        <v>59</v>
      </c>
      <c r="B58" s="11" t="s">
        <v>35</v>
      </c>
      <c r="C58" s="9" t="s">
        <v>36</v>
      </c>
      <c r="D58" s="19">
        <v>1</v>
      </c>
      <c r="E58" s="11">
        <v>173</v>
      </c>
      <c r="F58" s="11">
        <f t="shared" ref="F58:F64" si="7">D58*E58*3</f>
        <v>519</v>
      </c>
      <c r="G58" s="11">
        <f t="shared" ref="G58:G64" si="8">9/8</f>
        <v>1.125</v>
      </c>
      <c r="H58" s="11">
        <f t="shared" ref="H58:H64" si="9">F58*G58</f>
        <v>583.875</v>
      </c>
      <c r="I58" s="32"/>
      <c r="J58" s="20">
        <f t="shared" ref="J58:J64" si="10">H58*I58</f>
        <v>0</v>
      </c>
      <c r="K58" s="35"/>
    </row>
    <row r="59" spans="1:11" x14ac:dyDescent="0.35">
      <c r="A59" s="9" t="s">
        <v>60</v>
      </c>
      <c r="B59" s="11" t="s">
        <v>37</v>
      </c>
      <c r="C59" s="9" t="s">
        <v>36</v>
      </c>
      <c r="D59">
        <v>1</v>
      </c>
      <c r="E59" s="11">
        <v>173</v>
      </c>
      <c r="F59" s="11">
        <f t="shared" si="7"/>
        <v>519</v>
      </c>
      <c r="G59" s="11">
        <f t="shared" si="8"/>
        <v>1.125</v>
      </c>
      <c r="H59" s="11">
        <f t="shared" si="9"/>
        <v>583.875</v>
      </c>
      <c r="I59" s="32"/>
      <c r="J59" s="20">
        <f t="shared" si="10"/>
        <v>0</v>
      </c>
      <c r="K59" s="35"/>
    </row>
    <row r="60" spans="1:11" x14ac:dyDescent="0.35">
      <c r="A60" s="9" t="s">
        <v>61</v>
      </c>
      <c r="B60" s="11" t="s">
        <v>38</v>
      </c>
      <c r="C60" s="9" t="s">
        <v>36</v>
      </c>
      <c r="D60" s="19">
        <v>4</v>
      </c>
      <c r="E60" s="11">
        <v>173</v>
      </c>
      <c r="F60" s="11">
        <f t="shared" si="7"/>
        <v>2076</v>
      </c>
      <c r="G60" s="11">
        <f t="shared" si="8"/>
        <v>1.125</v>
      </c>
      <c r="H60" s="11">
        <f t="shared" si="9"/>
        <v>2335.5</v>
      </c>
      <c r="I60" s="32"/>
      <c r="J60" s="20">
        <f t="shared" si="10"/>
        <v>0</v>
      </c>
      <c r="K60" s="35"/>
    </row>
    <row r="61" spans="1:11" x14ac:dyDescent="0.35">
      <c r="A61" s="9" t="s">
        <v>62</v>
      </c>
      <c r="B61" s="11" t="s">
        <v>39</v>
      </c>
      <c r="C61" s="9" t="s">
        <v>36</v>
      </c>
      <c r="D61" s="19">
        <v>1</v>
      </c>
      <c r="E61" s="11">
        <v>173</v>
      </c>
      <c r="F61" s="11">
        <f t="shared" si="7"/>
        <v>519</v>
      </c>
      <c r="G61" s="11">
        <f t="shared" si="8"/>
        <v>1.125</v>
      </c>
      <c r="H61" s="11">
        <f t="shared" si="9"/>
        <v>583.875</v>
      </c>
      <c r="I61" s="32"/>
      <c r="J61" s="20">
        <f t="shared" si="10"/>
        <v>0</v>
      </c>
      <c r="K61" s="35"/>
    </row>
    <row r="62" spans="1:11" x14ac:dyDescent="0.35">
      <c r="A62" s="9" t="s">
        <v>63</v>
      </c>
      <c r="B62" s="11" t="s">
        <v>40</v>
      </c>
      <c r="C62" s="9" t="s">
        <v>36</v>
      </c>
      <c r="D62" s="19">
        <v>1</v>
      </c>
      <c r="E62" s="11">
        <v>173</v>
      </c>
      <c r="F62" s="11">
        <f t="shared" si="7"/>
        <v>519</v>
      </c>
      <c r="G62" s="11">
        <f t="shared" si="8"/>
        <v>1.125</v>
      </c>
      <c r="H62" s="11">
        <f t="shared" si="9"/>
        <v>583.875</v>
      </c>
      <c r="I62" s="32"/>
      <c r="J62" s="20">
        <f t="shared" si="10"/>
        <v>0</v>
      </c>
      <c r="K62" s="35"/>
    </row>
    <row r="63" spans="1:11" x14ac:dyDescent="0.35">
      <c r="A63" s="9" t="s">
        <v>64</v>
      </c>
      <c r="B63" s="11" t="s">
        <v>42</v>
      </c>
      <c r="C63" s="9" t="s">
        <v>36</v>
      </c>
      <c r="D63" s="19">
        <v>2</v>
      </c>
      <c r="E63" s="11">
        <v>173</v>
      </c>
      <c r="F63" s="11">
        <f t="shared" si="7"/>
        <v>1038</v>
      </c>
      <c r="G63" s="11">
        <f t="shared" si="8"/>
        <v>1.125</v>
      </c>
      <c r="H63" s="11">
        <f t="shared" si="9"/>
        <v>1167.75</v>
      </c>
      <c r="I63" s="32"/>
      <c r="J63" s="20">
        <f t="shared" si="10"/>
        <v>0</v>
      </c>
      <c r="K63" s="35"/>
    </row>
    <row r="64" spans="1:11" x14ac:dyDescent="0.35">
      <c r="A64" s="9" t="s">
        <v>65</v>
      </c>
      <c r="B64" s="11" t="s">
        <v>43</v>
      </c>
      <c r="C64" s="9" t="s">
        <v>36</v>
      </c>
      <c r="D64" s="19">
        <v>2</v>
      </c>
      <c r="E64" s="11">
        <v>173</v>
      </c>
      <c r="F64" s="11">
        <f t="shared" si="7"/>
        <v>1038</v>
      </c>
      <c r="G64" s="11">
        <f t="shared" si="8"/>
        <v>1.125</v>
      </c>
      <c r="H64" s="11">
        <f t="shared" si="9"/>
        <v>1167.75</v>
      </c>
      <c r="I64" s="32"/>
      <c r="J64" s="20">
        <f t="shared" si="10"/>
        <v>0</v>
      </c>
      <c r="K64" s="35"/>
    </row>
    <row r="65" spans="1:11" x14ac:dyDescent="0.35">
      <c r="I65"/>
      <c r="J65" s="21">
        <f>SUM(J58:J64)</f>
        <v>0</v>
      </c>
    </row>
    <row r="66" spans="1:11" x14ac:dyDescent="0.35">
      <c r="H66"/>
      <c r="I66"/>
      <c r="J66"/>
      <c r="K66"/>
    </row>
    <row r="67" spans="1:11" x14ac:dyDescent="0.35">
      <c r="A67" s="29">
        <v>4.2</v>
      </c>
      <c r="B67" s="30" t="s">
        <v>66</v>
      </c>
      <c r="H67"/>
      <c r="I67"/>
      <c r="J67"/>
      <c r="K67"/>
    </row>
    <row r="68" spans="1:11" x14ac:dyDescent="0.35">
      <c r="H68"/>
      <c r="I68"/>
      <c r="J68"/>
      <c r="K68"/>
    </row>
    <row r="69" spans="1:11" x14ac:dyDescent="0.35">
      <c r="H69"/>
      <c r="I69"/>
      <c r="J69"/>
      <c r="K69"/>
    </row>
    <row r="70" spans="1:11" ht="43.5" x14ac:dyDescent="0.35">
      <c r="A70" s="5" t="s">
        <v>1</v>
      </c>
      <c r="B70" s="6" t="s">
        <v>2</v>
      </c>
      <c r="C70" s="5" t="s">
        <v>3</v>
      </c>
      <c r="D70" s="7" t="s">
        <v>29</v>
      </c>
      <c r="E70" s="7" t="s">
        <v>30</v>
      </c>
      <c r="F70" s="7" t="s">
        <v>58</v>
      </c>
      <c r="G70" s="7" t="s">
        <v>32</v>
      </c>
      <c r="H70" s="7" t="s">
        <v>33</v>
      </c>
      <c r="I70" s="5" t="s">
        <v>7</v>
      </c>
      <c r="J70" s="8" t="s">
        <v>8</v>
      </c>
      <c r="K70" s="8" t="s">
        <v>34</v>
      </c>
    </row>
    <row r="71" spans="1:11" x14ac:dyDescent="0.35">
      <c r="A71" s="9" t="s">
        <v>67</v>
      </c>
      <c r="B71" s="11" t="s">
        <v>35</v>
      </c>
      <c r="C71" s="9" t="s">
        <v>36</v>
      </c>
      <c r="D71" s="19">
        <v>1</v>
      </c>
      <c r="E71" s="11">
        <v>173</v>
      </c>
      <c r="F71" s="11">
        <f t="shared" ref="F71:F77" si="11">D71*E71*3</f>
        <v>519</v>
      </c>
      <c r="G71" s="11">
        <f t="shared" ref="G71:G77" si="12">9/8</f>
        <v>1.125</v>
      </c>
      <c r="H71" s="11">
        <f t="shared" ref="H71:H77" si="13">F71*G71</f>
        <v>583.875</v>
      </c>
      <c r="I71" s="32"/>
      <c r="J71" s="20">
        <f t="shared" ref="J71:J77" si="14">H71*I71</f>
        <v>0</v>
      </c>
      <c r="K71" s="35"/>
    </row>
    <row r="72" spans="1:11" x14ac:dyDescent="0.35">
      <c r="A72" s="9" t="s">
        <v>68</v>
      </c>
      <c r="B72" s="11" t="s">
        <v>37</v>
      </c>
      <c r="C72" s="9" t="s">
        <v>36</v>
      </c>
      <c r="D72">
        <v>2</v>
      </c>
      <c r="E72" s="11">
        <v>173</v>
      </c>
      <c r="F72" s="11">
        <f t="shared" si="11"/>
        <v>1038</v>
      </c>
      <c r="G72" s="11">
        <f t="shared" si="12"/>
        <v>1.125</v>
      </c>
      <c r="H72" s="11">
        <f t="shared" si="13"/>
        <v>1167.75</v>
      </c>
      <c r="I72" s="32"/>
      <c r="J72" s="20">
        <f t="shared" si="14"/>
        <v>0</v>
      </c>
      <c r="K72" s="35"/>
    </row>
    <row r="73" spans="1:11" x14ac:dyDescent="0.35">
      <c r="A73" s="9" t="s">
        <v>69</v>
      </c>
      <c r="B73" s="11" t="s">
        <v>38</v>
      </c>
      <c r="C73" s="9" t="s">
        <v>36</v>
      </c>
      <c r="D73" s="19">
        <v>6</v>
      </c>
      <c r="E73" s="11">
        <v>173</v>
      </c>
      <c r="F73" s="11">
        <f t="shared" si="11"/>
        <v>3114</v>
      </c>
      <c r="G73" s="11">
        <f t="shared" si="12"/>
        <v>1.125</v>
      </c>
      <c r="H73" s="11">
        <f t="shared" si="13"/>
        <v>3503.25</v>
      </c>
      <c r="I73" s="32"/>
      <c r="J73" s="20">
        <f t="shared" si="14"/>
        <v>0</v>
      </c>
      <c r="K73" s="35"/>
    </row>
    <row r="74" spans="1:11" x14ac:dyDescent="0.35">
      <c r="A74" s="9" t="s">
        <v>70</v>
      </c>
      <c r="B74" s="11" t="s">
        <v>39</v>
      </c>
      <c r="C74" s="9" t="s">
        <v>36</v>
      </c>
      <c r="D74" s="19">
        <v>1</v>
      </c>
      <c r="E74" s="11">
        <v>173</v>
      </c>
      <c r="F74" s="11">
        <f t="shared" si="11"/>
        <v>519</v>
      </c>
      <c r="G74" s="11">
        <f t="shared" si="12"/>
        <v>1.125</v>
      </c>
      <c r="H74" s="11">
        <f t="shared" si="13"/>
        <v>583.875</v>
      </c>
      <c r="I74" s="32"/>
      <c r="J74" s="20">
        <f t="shared" si="14"/>
        <v>0</v>
      </c>
      <c r="K74" s="35"/>
    </row>
    <row r="75" spans="1:11" x14ac:dyDescent="0.35">
      <c r="A75" s="9" t="s">
        <v>71</v>
      </c>
      <c r="B75" s="11" t="s">
        <v>40</v>
      </c>
      <c r="C75" s="9" t="s">
        <v>36</v>
      </c>
      <c r="D75" s="19">
        <v>1</v>
      </c>
      <c r="E75" s="11">
        <v>173</v>
      </c>
      <c r="F75" s="11">
        <f t="shared" si="11"/>
        <v>519</v>
      </c>
      <c r="G75" s="11">
        <f t="shared" si="12"/>
        <v>1.125</v>
      </c>
      <c r="H75" s="11">
        <f t="shared" si="13"/>
        <v>583.875</v>
      </c>
      <c r="I75" s="32"/>
      <c r="J75" s="20">
        <f t="shared" si="14"/>
        <v>0</v>
      </c>
      <c r="K75" s="35"/>
    </row>
    <row r="76" spans="1:11" x14ac:dyDescent="0.35">
      <c r="A76" s="9" t="s">
        <v>72</v>
      </c>
      <c r="B76" s="11" t="s">
        <v>42</v>
      </c>
      <c r="C76" s="9" t="s">
        <v>36</v>
      </c>
      <c r="D76" s="19">
        <v>2</v>
      </c>
      <c r="E76" s="11">
        <v>173</v>
      </c>
      <c r="F76" s="11">
        <f t="shared" si="11"/>
        <v>1038</v>
      </c>
      <c r="G76" s="11">
        <f t="shared" si="12"/>
        <v>1.125</v>
      </c>
      <c r="H76" s="11">
        <f t="shared" si="13"/>
        <v>1167.75</v>
      </c>
      <c r="I76" s="32"/>
      <c r="J76" s="20">
        <f t="shared" si="14"/>
        <v>0</v>
      </c>
      <c r="K76" s="35"/>
    </row>
    <row r="77" spans="1:11" x14ac:dyDescent="0.35">
      <c r="A77" s="9" t="s">
        <v>73</v>
      </c>
      <c r="B77" s="11" t="s">
        <v>43</v>
      </c>
      <c r="C77" s="9" t="s">
        <v>36</v>
      </c>
      <c r="D77" s="19">
        <v>2</v>
      </c>
      <c r="E77" s="11">
        <v>173</v>
      </c>
      <c r="F77" s="11">
        <f t="shared" si="11"/>
        <v>1038</v>
      </c>
      <c r="G77" s="11">
        <f t="shared" si="12"/>
        <v>1.125</v>
      </c>
      <c r="H77" s="11">
        <f t="shared" si="13"/>
        <v>1167.75</v>
      </c>
      <c r="I77" s="32"/>
      <c r="J77" s="20">
        <f t="shared" si="14"/>
        <v>0</v>
      </c>
      <c r="K77" s="35"/>
    </row>
    <row r="78" spans="1:11" x14ac:dyDescent="0.35">
      <c r="H78"/>
      <c r="I78"/>
      <c r="J78" s="21">
        <f>SUM(J71:J77)</f>
        <v>0</v>
      </c>
      <c r="K78"/>
    </row>
    <row r="79" spans="1:11" x14ac:dyDescent="0.35">
      <c r="H79"/>
      <c r="I79"/>
      <c r="J79"/>
      <c r="K79"/>
    </row>
    <row r="80" spans="1:11" x14ac:dyDescent="0.35">
      <c r="A80" s="29">
        <v>4.3</v>
      </c>
      <c r="B80" s="30" t="s">
        <v>74</v>
      </c>
      <c r="H80"/>
      <c r="I80"/>
      <c r="J80"/>
      <c r="K80"/>
    </row>
    <row r="81" spans="1:11" x14ac:dyDescent="0.35">
      <c r="H81"/>
      <c r="I81"/>
      <c r="J81"/>
      <c r="K81"/>
    </row>
    <row r="82" spans="1:11" ht="43.5" x14ac:dyDescent="0.35">
      <c r="A82" s="5" t="s">
        <v>1</v>
      </c>
      <c r="B82" s="6" t="s">
        <v>2</v>
      </c>
      <c r="C82" s="5" t="s">
        <v>3</v>
      </c>
      <c r="D82" s="7" t="s">
        <v>29</v>
      </c>
      <c r="E82" s="7" t="s">
        <v>30</v>
      </c>
      <c r="F82" s="7" t="s">
        <v>58</v>
      </c>
      <c r="G82" s="7" t="s">
        <v>32</v>
      </c>
      <c r="H82" s="7" t="s">
        <v>33</v>
      </c>
      <c r="I82" s="5" t="s">
        <v>7</v>
      </c>
      <c r="J82" s="8" t="s">
        <v>8</v>
      </c>
      <c r="K82" s="8" t="s">
        <v>34</v>
      </c>
    </row>
    <row r="83" spans="1:11" x14ac:dyDescent="0.35">
      <c r="A83" s="9" t="s">
        <v>75</v>
      </c>
      <c r="B83" s="11" t="s">
        <v>35</v>
      </c>
      <c r="C83" s="9" t="s">
        <v>36</v>
      </c>
      <c r="D83" s="19">
        <v>1</v>
      </c>
      <c r="E83" s="11">
        <v>173</v>
      </c>
      <c r="F83" s="11">
        <f t="shared" ref="F83:F86" si="15">D83*E83*3</f>
        <v>519</v>
      </c>
      <c r="G83" s="11">
        <f t="shared" ref="G83:G86" si="16">9/8</f>
        <v>1.125</v>
      </c>
      <c r="H83" s="11">
        <f t="shared" ref="H83:H86" si="17">F83*G83</f>
        <v>583.875</v>
      </c>
      <c r="I83" s="32"/>
      <c r="J83" s="20">
        <f t="shared" ref="J83:J86" si="18">H83*I83</f>
        <v>0</v>
      </c>
      <c r="K83" s="35"/>
    </row>
    <row r="84" spans="1:11" x14ac:dyDescent="0.35">
      <c r="A84" s="9" t="s">
        <v>76</v>
      </c>
      <c r="B84" s="11" t="s">
        <v>39</v>
      </c>
      <c r="C84" s="9" t="s">
        <v>36</v>
      </c>
      <c r="D84" s="19">
        <v>1</v>
      </c>
      <c r="E84" s="11">
        <v>173</v>
      </c>
      <c r="F84" s="11">
        <f t="shared" si="15"/>
        <v>519</v>
      </c>
      <c r="G84" s="11">
        <f t="shared" si="16"/>
        <v>1.125</v>
      </c>
      <c r="H84" s="11">
        <f t="shared" si="17"/>
        <v>583.875</v>
      </c>
      <c r="I84" s="32"/>
      <c r="J84" s="20">
        <f t="shared" si="18"/>
        <v>0</v>
      </c>
      <c r="K84" s="35"/>
    </row>
    <row r="85" spans="1:11" x14ac:dyDescent="0.35">
      <c r="A85" s="9" t="s">
        <v>77</v>
      </c>
      <c r="B85" s="11" t="s">
        <v>40</v>
      </c>
      <c r="C85" s="9" t="s">
        <v>36</v>
      </c>
      <c r="D85" s="19">
        <v>1</v>
      </c>
      <c r="E85" s="11">
        <v>173</v>
      </c>
      <c r="F85" s="11">
        <f t="shared" si="15"/>
        <v>519</v>
      </c>
      <c r="G85" s="11">
        <f t="shared" si="16"/>
        <v>1.125</v>
      </c>
      <c r="H85" s="11">
        <f t="shared" si="17"/>
        <v>583.875</v>
      </c>
      <c r="I85" s="32"/>
      <c r="J85" s="20">
        <f t="shared" si="18"/>
        <v>0</v>
      </c>
      <c r="K85" s="35"/>
    </row>
    <row r="86" spans="1:11" x14ac:dyDescent="0.35">
      <c r="A86" s="9" t="s">
        <v>78</v>
      </c>
      <c r="B86" s="11" t="s">
        <v>43</v>
      </c>
      <c r="C86" s="9" t="s">
        <v>36</v>
      </c>
      <c r="D86" s="19">
        <v>8</v>
      </c>
      <c r="E86" s="11">
        <v>173</v>
      </c>
      <c r="F86" s="11">
        <f t="shared" si="15"/>
        <v>4152</v>
      </c>
      <c r="G86" s="11">
        <f t="shared" si="16"/>
        <v>1.125</v>
      </c>
      <c r="H86" s="11">
        <f t="shared" si="17"/>
        <v>4671</v>
      </c>
      <c r="I86" s="32"/>
      <c r="J86" s="20">
        <f t="shared" si="18"/>
        <v>0</v>
      </c>
      <c r="K86" s="35"/>
    </row>
    <row r="87" spans="1:11" x14ac:dyDescent="0.35">
      <c r="H87"/>
      <c r="I87"/>
      <c r="J87" s="21">
        <f>SUM(J83:J86)</f>
        <v>0</v>
      </c>
      <c r="K87"/>
    </row>
    <row r="88" spans="1:11" x14ac:dyDescent="0.35">
      <c r="H88"/>
      <c r="I88"/>
      <c r="J88"/>
      <c r="K88"/>
    </row>
    <row r="89" spans="1:11" x14ac:dyDescent="0.35">
      <c r="A89" s="29">
        <v>4.4000000000000004</v>
      </c>
      <c r="B89" s="30" t="s">
        <v>79</v>
      </c>
      <c r="H89"/>
      <c r="I89"/>
      <c r="J89"/>
      <c r="K89"/>
    </row>
    <row r="90" spans="1:11" x14ac:dyDescent="0.35">
      <c r="H90"/>
      <c r="I90"/>
      <c r="J90"/>
      <c r="K90"/>
    </row>
    <row r="91" spans="1:11" ht="43.5" x14ac:dyDescent="0.35">
      <c r="A91" s="5" t="s">
        <v>1</v>
      </c>
      <c r="B91" s="6" t="s">
        <v>2</v>
      </c>
      <c r="C91" s="5" t="s">
        <v>3</v>
      </c>
      <c r="D91" s="7" t="s">
        <v>29</v>
      </c>
      <c r="E91" s="7" t="s">
        <v>30</v>
      </c>
      <c r="F91" s="7" t="s">
        <v>58</v>
      </c>
      <c r="G91" s="7" t="s">
        <v>32</v>
      </c>
      <c r="H91" s="7" t="s">
        <v>33</v>
      </c>
      <c r="I91" s="5" t="s">
        <v>7</v>
      </c>
      <c r="J91" s="8" t="s">
        <v>8</v>
      </c>
      <c r="K91" s="8" t="s">
        <v>34</v>
      </c>
    </row>
    <row r="92" spans="1:11" x14ac:dyDescent="0.35">
      <c r="A92" s="9" t="s">
        <v>80</v>
      </c>
      <c r="B92" s="11" t="s">
        <v>35</v>
      </c>
      <c r="C92" s="9" t="s">
        <v>36</v>
      </c>
      <c r="D92" s="19">
        <v>1</v>
      </c>
      <c r="E92" s="11">
        <v>173</v>
      </c>
      <c r="F92" s="11">
        <f t="shared" ref="F92:F96" si="19">D92*E92*3</f>
        <v>519</v>
      </c>
      <c r="G92" s="11">
        <f t="shared" ref="G92:G96" si="20">9/8</f>
        <v>1.125</v>
      </c>
      <c r="H92" s="11">
        <f t="shared" ref="H92:H96" si="21">F92*G92</f>
        <v>583.875</v>
      </c>
      <c r="I92" s="32"/>
      <c r="J92" s="20">
        <f t="shared" ref="J92:J96" si="22">H92*I92</f>
        <v>0</v>
      </c>
      <c r="K92" s="35"/>
    </row>
    <row r="93" spans="1:11" x14ac:dyDescent="0.35">
      <c r="A93" s="9" t="s">
        <v>81</v>
      </c>
      <c r="B93" s="11" t="s">
        <v>37</v>
      </c>
      <c r="C93" s="9" t="s">
        <v>36</v>
      </c>
      <c r="D93">
        <v>2</v>
      </c>
      <c r="E93" s="11">
        <v>173</v>
      </c>
      <c r="F93" s="11">
        <f t="shared" si="19"/>
        <v>1038</v>
      </c>
      <c r="G93" s="11">
        <f t="shared" si="20"/>
        <v>1.125</v>
      </c>
      <c r="H93" s="11">
        <f t="shared" si="21"/>
        <v>1167.75</v>
      </c>
      <c r="I93" s="32"/>
      <c r="J93" s="20">
        <f t="shared" si="22"/>
        <v>0</v>
      </c>
      <c r="K93" s="35"/>
    </row>
    <row r="94" spans="1:11" x14ac:dyDescent="0.35">
      <c r="A94" s="9" t="s">
        <v>82</v>
      </c>
      <c r="B94" s="11" t="s">
        <v>38</v>
      </c>
      <c r="C94" s="9" t="s">
        <v>36</v>
      </c>
      <c r="D94" s="19">
        <v>4</v>
      </c>
      <c r="E94" s="11">
        <v>173</v>
      </c>
      <c r="F94" s="11">
        <f t="shared" si="19"/>
        <v>2076</v>
      </c>
      <c r="G94" s="11">
        <f t="shared" si="20"/>
        <v>1.125</v>
      </c>
      <c r="H94" s="11">
        <f t="shared" si="21"/>
        <v>2335.5</v>
      </c>
      <c r="I94" s="32"/>
      <c r="J94" s="20">
        <f t="shared" si="22"/>
        <v>0</v>
      </c>
      <c r="K94" s="35"/>
    </row>
    <row r="95" spans="1:11" x14ac:dyDescent="0.35">
      <c r="A95" s="9" t="s">
        <v>83</v>
      </c>
      <c r="B95" s="11" t="s">
        <v>39</v>
      </c>
      <c r="C95" s="9" t="s">
        <v>36</v>
      </c>
      <c r="D95" s="19">
        <v>1</v>
      </c>
      <c r="E95" s="11">
        <v>173</v>
      </c>
      <c r="F95" s="11">
        <f t="shared" si="19"/>
        <v>519</v>
      </c>
      <c r="G95" s="11">
        <f t="shared" si="20"/>
        <v>1.125</v>
      </c>
      <c r="H95" s="11">
        <f t="shared" si="21"/>
        <v>583.875</v>
      </c>
      <c r="I95" s="32"/>
      <c r="J95" s="20">
        <f t="shared" si="22"/>
        <v>0</v>
      </c>
      <c r="K95" s="35"/>
    </row>
    <row r="96" spans="1:11" x14ac:dyDescent="0.35">
      <c r="A96" s="9" t="s">
        <v>84</v>
      </c>
      <c r="B96" s="11" t="s">
        <v>40</v>
      </c>
      <c r="C96" s="9" t="s">
        <v>36</v>
      </c>
      <c r="D96" s="19">
        <v>1</v>
      </c>
      <c r="E96" s="11">
        <v>173</v>
      </c>
      <c r="F96" s="11">
        <f t="shared" si="19"/>
        <v>519</v>
      </c>
      <c r="G96" s="11">
        <f t="shared" si="20"/>
        <v>1.125</v>
      </c>
      <c r="H96" s="11">
        <f t="shared" si="21"/>
        <v>583.875</v>
      </c>
      <c r="I96" s="32"/>
      <c r="J96" s="20">
        <f t="shared" si="22"/>
        <v>0</v>
      </c>
      <c r="K96" s="35"/>
    </row>
    <row r="97" spans="1:11" x14ac:dyDescent="0.35">
      <c r="H97"/>
      <c r="I97"/>
      <c r="J97" s="21">
        <f>SUM(J92:J96)</f>
        <v>0</v>
      </c>
      <c r="K97"/>
    </row>
    <row r="98" spans="1:11" x14ac:dyDescent="0.35">
      <c r="H98"/>
      <c r="I98"/>
      <c r="J98"/>
      <c r="K98"/>
    </row>
    <row r="99" spans="1:11" x14ac:dyDescent="0.35">
      <c r="A99" s="29">
        <v>4.5</v>
      </c>
      <c r="B99" s="30" t="s">
        <v>85</v>
      </c>
      <c r="H99"/>
      <c r="I99"/>
      <c r="J99"/>
      <c r="K99"/>
    </row>
    <row r="100" spans="1:11" x14ac:dyDescent="0.35">
      <c r="H100"/>
      <c r="I100"/>
      <c r="J100"/>
      <c r="K100"/>
    </row>
    <row r="101" spans="1:11" ht="43.5" x14ac:dyDescent="0.35">
      <c r="A101" s="5" t="s">
        <v>1</v>
      </c>
      <c r="B101" s="6" t="s">
        <v>2</v>
      </c>
      <c r="C101" s="5" t="s">
        <v>3</v>
      </c>
      <c r="D101" s="7" t="s">
        <v>29</v>
      </c>
      <c r="E101" s="7" t="s">
        <v>30</v>
      </c>
      <c r="F101" s="7" t="s">
        <v>58</v>
      </c>
      <c r="G101" s="7" t="s">
        <v>32</v>
      </c>
      <c r="H101" s="7" t="s">
        <v>33</v>
      </c>
      <c r="I101" s="5" t="s">
        <v>7</v>
      </c>
      <c r="J101" s="8" t="s">
        <v>8</v>
      </c>
      <c r="K101" s="8" t="s">
        <v>34</v>
      </c>
    </row>
    <row r="102" spans="1:11" x14ac:dyDescent="0.35">
      <c r="A102" s="9" t="s">
        <v>86</v>
      </c>
      <c r="B102" s="11" t="s">
        <v>35</v>
      </c>
      <c r="C102" s="9" t="s">
        <v>36</v>
      </c>
      <c r="D102" s="19">
        <v>1</v>
      </c>
      <c r="E102" s="11">
        <v>173</v>
      </c>
      <c r="F102" s="11">
        <f t="shared" ref="F102:F107" si="23">D102*E102*3</f>
        <v>519</v>
      </c>
      <c r="G102" s="11">
        <f t="shared" ref="G102:G107" si="24">9/8</f>
        <v>1.125</v>
      </c>
      <c r="H102" s="11">
        <f t="shared" ref="H102:H107" si="25">F102*G102</f>
        <v>583.875</v>
      </c>
      <c r="I102" s="32"/>
      <c r="J102" s="20">
        <f t="shared" ref="J102:J107" si="26">H102*I102</f>
        <v>0</v>
      </c>
      <c r="K102" s="35"/>
    </row>
    <row r="103" spans="1:11" x14ac:dyDescent="0.35">
      <c r="A103" s="9" t="s">
        <v>87</v>
      </c>
      <c r="B103" s="11" t="s">
        <v>37</v>
      </c>
      <c r="C103" s="9" t="s">
        <v>36</v>
      </c>
      <c r="D103">
        <v>2</v>
      </c>
      <c r="E103" s="11">
        <v>173</v>
      </c>
      <c r="F103" s="11">
        <f t="shared" si="23"/>
        <v>1038</v>
      </c>
      <c r="G103" s="11">
        <f t="shared" si="24"/>
        <v>1.125</v>
      </c>
      <c r="H103" s="11">
        <f t="shared" si="25"/>
        <v>1167.75</v>
      </c>
      <c r="I103" s="32"/>
      <c r="J103" s="20">
        <f t="shared" si="26"/>
        <v>0</v>
      </c>
      <c r="K103" s="35"/>
    </row>
    <row r="104" spans="1:11" x14ac:dyDescent="0.35">
      <c r="A104" s="9" t="s">
        <v>88</v>
      </c>
      <c r="B104" s="11" t="s">
        <v>38</v>
      </c>
      <c r="C104" s="9" t="s">
        <v>36</v>
      </c>
      <c r="D104" s="19">
        <v>4</v>
      </c>
      <c r="E104" s="11">
        <v>173</v>
      </c>
      <c r="F104" s="11">
        <f t="shared" si="23"/>
        <v>2076</v>
      </c>
      <c r="G104" s="11">
        <f t="shared" si="24"/>
        <v>1.125</v>
      </c>
      <c r="H104" s="11">
        <f t="shared" si="25"/>
        <v>2335.5</v>
      </c>
      <c r="I104" s="32"/>
      <c r="J104" s="20">
        <f t="shared" si="26"/>
        <v>0</v>
      </c>
      <c r="K104" s="35"/>
    </row>
    <row r="105" spans="1:11" x14ac:dyDescent="0.35">
      <c r="A105" s="9" t="s">
        <v>89</v>
      </c>
      <c r="B105" s="11" t="s">
        <v>39</v>
      </c>
      <c r="C105" s="9" t="s">
        <v>36</v>
      </c>
      <c r="D105" s="19">
        <v>1</v>
      </c>
      <c r="E105" s="11">
        <v>173</v>
      </c>
      <c r="F105" s="11">
        <f t="shared" si="23"/>
        <v>519</v>
      </c>
      <c r="G105" s="11">
        <f t="shared" si="24"/>
        <v>1.125</v>
      </c>
      <c r="H105" s="11">
        <f t="shared" si="25"/>
        <v>583.875</v>
      </c>
      <c r="I105" s="32"/>
      <c r="J105" s="20">
        <f t="shared" si="26"/>
        <v>0</v>
      </c>
      <c r="K105" s="35"/>
    </row>
    <row r="106" spans="1:11" x14ac:dyDescent="0.35">
      <c r="A106" s="9" t="s">
        <v>90</v>
      </c>
      <c r="B106" s="11" t="s">
        <v>40</v>
      </c>
      <c r="C106" s="9" t="s">
        <v>36</v>
      </c>
      <c r="D106" s="19">
        <v>1</v>
      </c>
      <c r="E106" s="11">
        <v>173</v>
      </c>
      <c r="F106" s="11">
        <f t="shared" si="23"/>
        <v>519</v>
      </c>
      <c r="G106" s="11">
        <f t="shared" si="24"/>
        <v>1.125</v>
      </c>
      <c r="H106" s="11">
        <f t="shared" si="25"/>
        <v>583.875</v>
      </c>
      <c r="I106" s="32"/>
      <c r="J106" s="20">
        <f t="shared" si="26"/>
        <v>0</v>
      </c>
      <c r="K106" s="35"/>
    </row>
    <row r="107" spans="1:11" x14ac:dyDescent="0.35">
      <c r="A107" s="9" t="s">
        <v>91</v>
      </c>
      <c r="B107" s="11" t="s">
        <v>43</v>
      </c>
      <c r="C107" s="9" t="s">
        <v>36</v>
      </c>
      <c r="D107" s="19">
        <v>2</v>
      </c>
      <c r="E107" s="11">
        <v>173</v>
      </c>
      <c r="F107" s="11">
        <f t="shared" si="23"/>
        <v>1038</v>
      </c>
      <c r="G107" s="11">
        <f t="shared" si="24"/>
        <v>1.125</v>
      </c>
      <c r="H107" s="11">
        <f t="shared" si="25"/>
        <v>1167.75</v>
      </c>
      <c r="I107" s="32"/>
      <c r="J107" s="20">
        <f t="shared" si="26"/>
        <v>0</v>
      </c>
      <c r="K107" s="35"/>
    </row>
    <row r="108" spans="1:11" x14ac:dyDescent="0.35">
      <c r="H108"/>
      <c r="I108"/>
      <c r="J108" s="21">
        <f>SUM(J102:J107)</f>
        <v>0</v>
      </c>
      <c r="K108"/>
    </row>
    <row r="109" spans="1:11" x14ac:dyDescent="0.35">
      <c r="H109"/>
      <c r="I109"/>
      <c r="J109"/>
      <c r="K109"/>
    </row>
    <row r="110" spans="1:11" x14ac:dyDescent="0.35">
      <c r="A110" s="29">
        <v>4.5999999999999996</v>
      </c>
      <c r="B110" s="30" t="s">
        <v>92</v>
      </c>
      <c r="H110"/>
      <c r="I110"/>
      <c r="J110"/>
      <c r="K110"/>
    </row>
    <row r="111" spans="1:11" x14ac:dyDescent="0.35">
      <c r="H111"/>
      <c r="I111"/>
      <c r="J111"/>
      <c r="K111"/>
    </row>
    <row r="112" spans="1:11" ht="43.5" x14ac:dyDescent="0.35">
      <c r="A112" s="5" t="s">
        <v>1</v>
      </c>
      <c r="B112" s="6" t="s">
        <v>2</v>
      </c>
      <c r="C112" s="5" t="s">
        <v>3</v>
      </c>
      <c r="D112" s="7" t="s">
        <v>29</v>
      </c>
      <c r="E112" s="7" t="s">
        <v>30</v>
      </c>
      <c r="F112" s="7" t="s">
        <v>58</v>
      </c>
      <c r="G112" s="7" t="s">
        <v>32</v>
      </c>
      <c r="H112" s="7" t="s">
        <v>33</v>
      </c>
      <c r="I112" s="5" t="s">
        <v>7</v>
      </c>
      <c r="J112" s="8" t="s">
        <v>8</v>
      </c>
      <c r="K112" s="8" t="s">
        <v>34</v>
      </c>
    </row>
    <row r="113" spans="1:11" x14ac:dyDescent="0.35">
      <c r="A113" s="9" t="s">
        <v>93</v>
      </c>
      <c r="B113" s="11" t="s">
        <v>35</v>
      </c>
      <c r="C113" s="9" t="s">
        <v>36</v>
      </c>
      <c r="D113" s="19">
        <v>1</v>
      </c>
      <c r="E113" s="11">
        <v>173</v>
      </c>
      <c r="F113" s="11">
        <f t="shared" ref="F113:F116" si="27">D113*E113*3</f>
        <v>519</v>
      </c>
      <c r="G113" s="11">
        <f t="shared" ref="G113:G116" si="28">9/8</f>
        <v>1.125</v>
      </c>
      <c r="H113" s="11">
        <f t="shared" ref="H113:H116" si="29">F113*G113</f>
        <v>583.875</v>
      </c>
      <c r="I113" s="32"/>
      <c r="J113" s="20">
        <f t="shared" ref="J113:J116" si="30">H113*I113</f>
        <v>0</v>
      </c>
      <c r="K113" s="35"/>
    </row>
    <row r="114" spans="1:11" x14ac:dyDescent="0.35">
      <c r="A114" s="9" t="s">
        <v>94</v>
      </c>
      <c r="B114" s="11" t="s">
        <v>39</v>
      </c>
      <c r="C114" s="9" t="s">
        <v>36</v>
      </c>
      <c r="D114" s="19">
        <v>1</v>
      </c>
      <c r="E114" s="11">
        <v>173</v>
      </c>
      <c r="F114" s="11">
        <f t="shared" si="27"/>
        <v>519</v>
      </c>
      <c r="G114" s="11">
        <f t="shared" si="28"/>
        <v>1.125</v>
      </c>
      <c r="H114" s="11">
        <f t="shared" si="29"/>
        <v>583.875</v>
      </c>
      <c r="I114" s="32"/>
      <c r="J114" s="20">
        <f t="shared" si="30"/>
        <v>0</v>
      </c>
      <c r="K114" s="35"/>
    </row>
    <row r="115" spans="1:11" x14ac:dyDescent="0.35">
      <c r="A115" s="9" t="s">
        <v>95</v>
      </c>
      <c r="B115" s="11" t="s">
        <v>40</v>
      </c>
      <c r="C115" s="9" t="s">
        <v>36</v>
      </c>
      <c r="D115" s="19">
        <v>1</v>
      </c>
      <c r="E115" s="11">
        <v>173</v>
      </c>
      <c r="F115" s="11">
        <f t="shared" si="27"/>
        <v>519</v>
      </c>
      <c r="G115" s="11">
        <f t="shared" si="28"/>
        <v>1.125</v>
      </c>
      <c r="H115" s="11">
        <f t="shared" si="29"/>
        <v>583.875</v>
      </c>
      <c r="I115" s="32"/>
      <c r="J115" s="20">
        <f t="shared" si="30"/>
        <v>0</v>
      </c>
      <c r="K115" s="35"/>
    </row>
    <row r="116" spans="1:11" x14ac:dyDescent="0.35">
      <c r="A116" s="9" t="s">
        <v>96</v>
      </c>
      <c r="B116" s="11" t="s">
        <v>43</v>
      </c>
      <c r="C116" s="9" t="s">
        <v>36</v>
      </c>
      <c r="D116" s="19">
        <v>8</v>
      </c>
      <c r="E116" s="11">
        <v>173</v>
      </c>
      <c r="F116" s="11">
        <f t="shared" si="27"/>
        <v>4152</v>
      </c>
      <c r="G116" s="11">
        <f t="shared" si="28"/>
        <v>1.125</v>
      </c>
      <c r="H116" s="11">
        <f t="shared" si="29"/>
        <v>4671</v>
      </c>
      <c r="I116" s="32"/>
      <c r="J116" s="20">
        <f t="shared" si="30"/>
        <v>0</v>
      </c>
      <c r="K116" s="35"/>
    </row>
    <row r="117" spans="1:11" x14ac:dyDescent="0.35">
      <c r="H117"/>
      <c r="I117"/>
      <c r="J117" s="21">
        <f>SUM(J113:J116)</f>
        <v>0</v>
      </c>
      <c r="K117"/>
    </row>
    <row r="118" spans="1:11" x14ac:dyDescent="0.35">
      <c r="H118"/>
      <c r="I118"/>
      <c r="J118"/>
      <c r="K118"/>
    </row>
    <row r="119" spans="1:11" x14ac:dyDescent="0.35">
      <c r="A119" s="29">
        <v>4.7</v>
      </c>
      <c r="B119" s="30" t="s">
        <v>97</v>
      </c>
      <c r="H119"/>
      <c r="I119"/>
      <c r="J119"/>
      <c r="K119"/>
    </row>
    <row r="120" spans="1:11" x14ac:dyDescent="0.35">
      <c r="H120"/>
      <c r="I120"/>
      <c r="J120"/>
      <c r="K120"/>
    </row>
    <row r="121" spans="1:11" ht="43.5" x14ac:dyDescent="0.35">
      <c r="A121" s="5" t="s">
        <v>1</v>
      </c>
      <c r="B121" s="6" t="s">
        <v>2</v>
      </c>
      <c r="C121" s="5" t="s">
        <v>3</v>
      </c>
      <c r="D121" s="7" t="s">
        <v>29</v>
      </c>
      <c r="E121" s="7" t="s">
        <v>30</v>
      </c>
      <c r="F121" s="7" t="s">
        <v>58</v>
      </c>
      <c r="G121" s="7" t="s">
        <v>32</v>
      </c>
      <c r="H121" s="7" t="s">
        <v>33</v>
      </c>
      <c r="I121" s="5" t="s">
        <v>7</v>
      </c>
      <c r="J121" s="8" t="s">
        <v>8</v>
      </c>
      <c r="K121" s="8" t="s">
        <v>34</v>
      </c>
    </row>
    <row r="122" spans="1:11" x14ac:dyDescent="0.35">
      <c r="A122" s="9" t="s">
        <v>98</v>
      </c>
      <c r="B122" s="11" t="s">
        <v>35</v>
      </c>
      <c r="C122" s="9" t="s">
        <v>36</v>
      </c>
      <c r="D122" s="19">
        <v>1</v>
      </c>
      <c r="E122" s="11">
        <v>173</v>
      </c>
      <c r="F122" s="11">
        <f t="shared" ref="F122:F125" si="31">D122*E122*3</f>
        <v>519</v>
      </c>
      <c r="G122" s="11">
        <f t="shared" ref="G122:G125" si="32">9/8</f>
        <v>1.125</v>
      </c>
      <c r="H122" s="11">
        <f t="shared" ref="H122:H125" si="33">F122*G122</f>
        <v>583.875</v>
      </c>
      <c r="I122" s="32"/>
      <c r="J122" s="20">
        <f t="shared" ref="J122:J125" si="34">H122*I122</f>
        <v>0</v>
      </c>
      <c r="K122" s="35"/>
    </row>
    <row r="123" spans="1:11" x14ac:dyDescent="0.35">
      <c r="A123" s="9" t="s">
        <v>99</v>
      </c>
      <c r="B123" s="11" t="s">
        <v>39</v>
      </c>
      <c r="C123" s="9" t="s">
        <v>36</v>
      </c>
      <c r="D123" s="19">
        <v>1</v>
      </c>
      <c r="E123" s="11">
        <v>173</v>
      </c>
      <c r="F123" s="11">
        <f t="shared" si="31"/>
        <v>519</v>
      </c>
      <c r="G123" s="11">
        <f t="shared" si="32"/>
        <v>1.125</v>
      </c>
      <c r="H123" s="11">
        <f t="shared" si="33"/>
        <v>583.875</v>
      </c>
      <c r="I123" s="32"/>
      <c r="J123" s="20">
        <f t="shared" si="34"/>
        <v>0</v>
      </c>
      <c r="K123" s="35"/>
    </row>
    <row r="124" spans="1:11" x14ac:dyDescent="0.35">
      <c r="A124" s="9" t="s">
        <v>100</v>
      </c>
      <c r="B124" s="11" t="s">
        <v>40</v>
      </c>
      <c r="C124" s="9" t="s">
        <v>36</v>
      </c>
      <c r="D124" s="19">
        <v>1</v>
      </c>
      <c r="E124" s="11">
        <v>173</v>
      </c>
      <c r="F124" s="11">
        <f t="shared" si="31"/>
        <v>519</v>
      </c>
      <c r="G124" s="11">
        <f t="shared" si="32"/>
        <v>1.125</v>
      </c>
      <c r="H124" s="11">
        <f t="shared" si="33"/>
        <v>583.875</v>
      </c>
      <c r="I124" s="32"/>
      <c r="J124" s="20">
        <f t="shared" si="34"/>
        <v>0</v>
      </c>
      <c r="K124" s="35"/>
    </row>
    <row r="125" spans="1:11" x14ac:dyDescent="0.35">
      <c r="A125" s="9" t="s">
        <v>101</v>
      </c>
      <c r="B125" s="11" t="s">
        <v>43</v>
      </c>
      <c r="C125" s="9" t="s">
        <v>36</v>
      </c>
      <c r="D125" s="19">
        <v>8</v>
      </c>
      <c r="E125" s="11">
        <v>173</v>
      </c>
      <c r="F125" s="11">
        <f t="shared" si="31"/>
        <v>4152</v>
      </c>
      <c r="G125" s="11">
        <f t="shared" si="32"/>
        <v>1.125</v>
      </c>
      <c r="H125" s="11">
        <f t="shared" si="33"/>
        <v>4671</v>
      </c>
      <c r="I125" s="32"/>
      <c r="J125" s="20">
        <f t="shared" si="34"/>
        <v>0</v>
      </c>
      <c r="K125" s="35"/>
    </row>
    <row r="126" spans="1:11" x14ac:dyDescent="0.35">
      <c r="H126"/>
      <c r="I126"/>
      <c r="J126" s="21">
        <f>SUM(J122:J125)</f>
        <v>0</v>
      </c>
      <c r="K126"/>
    </row>
    <row r="127" spans="1:11" x14ac:dyDescent="0.35">
      <c r="H127"/>
      <c r="I127"/>
      <c r="J127"/>
      <c r="K127"/>
    </row>
    <row r="128" spans="1:11" x14ac:dyDescent="0.35">
      <c r="A128" s="29">
        <v>4.8</v>
      </c>
      <c r="B128" s="30" t="s">
        <v>102</v>
      </c>
      <c r="H128"/>
      <c r="I128"/>
      <c r="J128"/>
      <c r="K128"/>
    </row>
    <row r="129" spans="1:11" x14ac:dyDescent="0.35">
      <c r="H129"/>
      <c r="I129"/>
      <c r="J129"/>
      <c r="K129"/>
    </row>
    <row r="130" spans="1:11" ht="43.5" x14ac:dyDescent="0.35">
      <c r="A130" s="5" t="s">
        <v>1</v>
      </c>
      <c r="B130" s="6" t="s">
        <v>2</v>
      </c>
      <c r="C130" s="5" t="s">
        <v>3</v>
      </c>
      <c r="D130" s="7" t="s">
        <v>29</v>
      </c>
      <c r="E130" s="7" t="s">
        <v>30</v>
      </c>
      <c r="F130" s="7" t="s">
        <v>58</v>
      </c>
      <c r="G130" s="7" t="s">
        <v>32</v>
      </c>
      <c r="H130" s="7" t="s">
        <v>33</v>
      </c>
      <c r="I130" s="5" t="s">
        <v>7</v>
      </c>
      <c r="J130" s="8" t="s">
        <v>8</v>
      </c>
      <c r="K130" s="8" t="s">
        <v>34</v>
      </c>
    </row>
    <row r="131" spans="1:11" x14ac:dyDescent="0.35">
      <c r="A131" s="9" t="s">
        <v>103</v>
      </c>
      <c r="B131" s="11" t="s">
        <v>35</v>
      </c>
      <c r="C131" s="9" t="s">
        <v>36</v>
      </c>
      <c r="D131" s="19">
        <v>1</v>
      </c>
      <c r="E131" s="11">
        <v>173</v>
      </c>
      <c r="F131" s="11">
        <f t="shared" ref="F131:F135" si="35">D131*E131*3</f>
        <v>519</v>
      </c>
      <c r="G131" s="11">
        <f t="shared" ref="G131:G135" si="36">9/8</f>
        <v>1.125</v>
      </c>
      <c r="H131" s="11">
        <f t="shared" ref="H131:H135" si="37">F131*G131</f>
        <v>583.875</v>
      </c>
      <c r="I131" s="32"/>
      <c r="J131" s="20">
        <f t="shared" ref="J131:J135" si="38">H131*I131</f>
        <v>0</v>
      </c>
      <c r="K131" s="35"/>
    </row>
    <row r="132" spans="1:11" x14ac:dyDescent="0.35">
      <c r="A132" s="9" t="s">
        <v>104</v>
      </c>
      <c r="B132" s="11" t="s">
        <v>38</v>
      </c>
      <c r="C132" s="9" t="s">
        <v>36</v>
      </c>
      <c r="D132" s="19">
        <v>2</v>
      </c>
      <c r="E132" s="11">
        <v>173</v>
      </c>
      <c r="F132" s="11">
        <f t="shared" si="35"/>
        <v>1038</v>
      </c>
      <c r="G132" s="11">
        <f t="shared" si="36"/>
        <v>1.125</v>
      </c>
      <c r="H132" s="11">
        <f t="shared" si="37"/>
        <v>1167.75</v>
      </c>
      <c r="I132" s="32"/>
      <c r="J132" s="20">
        <f t="shared" si="38"/>
        <v>0</v>
      </c>
      <c r="K132" s="35"/>
    </row>
    <row r="133" spans="1:11" x14ac:dyDescent="0.35">
      <c r="A133" s="9" t="s">
        <v>105</v>
      </c>
      <c r="B133" s="11" t="s">
        <v>39</v>
      </c>
      <c r="C133" s="9" t="s">
        <v>36</v>
      </c>
      <c r="D133" s="19">
        <v>1</v>
      </c>
      <c r="E133" s="11">
        <v>173</v>
      </c>
      <c r="F133" s="11">
        <f t="shared" si="35"/>
        <v>519</v>
      </c>
      <c r="G133" s="11">
        <f t="shared" si="36"/>
        <v>1.125</v>
      </c>
      <c r="H133" s="11">
        <f t="shared" si="37"/>
        <v>583.875</v>
      </c>
      <c r="I133" s="32"/>
      <c r="J133" s="20">
        <f t="shared" si="38"/>
        <v>0</v>
      </c>
      <c r="K133" s="35"/>
    </row>
    <row r="134" spans="1:11" x14ac:dyDescent="0.35">
      <c r="A134" s="9" t="s">
        <v>106</v>
      </c>
      <c r="B134" s="11" t="s">
        <v>40</v>
      </c>
      <c r="C134" s="9" t="s">
        <v>36</v>
      </c>
      <c r="D134" s="19">
        <v>1</v>
      </c>
      <c r="E134" s="11">
        <v>173</v>
      </c>
      <c r="F134" s="11">
        <f t="shared" si="35"/>
        <v>519</v>
      </c>
      <c r="G134" s="11">
        <f t="shared" si="36"/>
        <v>1.125</v>
      </c>
      <c r="H134" s="11">
        <f t="shared" si="37"/>
        <v>583.875</v>
      </c>
      <c r="I134" s="32"/>
      <c r="J134" s="20">
        <f t="shared" si="38"/>
        <v>0</v>
      </c>
      <c r="K134" s="35"/>
    </row>
    <row r="135" spans="1:11" x14ac:dyDescent="0.35">
      <c r="A135" s="9" t="s">
        <v>107</v>
      </c>
      <c r="B135" s="11" t="s">
        <v>43</v>
      </c>
      <c r="C135" s="9" t="s">
        <v>36</v>
      </c>
      <c r="D135" s="19">
        <v>4</v>
      </c>
      <c r="E135" s="11">
        <v>173</v>
      </c>
      <c r="F135" s="11">
        <f t="shared" si="35"/>
        <v>2076</v>
      </c>
      <c r="G135" s="11">
        <f t="shared" si="36"/>
        <v>1.125</v>
      </c>
      <c r="H135" s="11">
        <f t="shared" si="37"/>
        <v>2335.5</v>
      </c>
      <c r="I135" s="32"/>
      <c r="J135" s="20">
        <f t="shared" si="38"/>
        <v>0</v>
      </c>
      <c r="K135" s="35"/>
    </row>
    <row r="136" spans="1:11" x14ac:dyDescent="0.35">
      <c r="H136"/>
      <c r="I136"/>
      <c r="J136" s="21">
        <f>SUM(J131:J135)</f>
        <v>0</v>
      </c>
      <c r="K136"/>
    </row>
    <row r="137" spans="1:11" x14ac:dyDescent="0.35">
      <c r="H137"/>
      <c r="I137"/>
      <c r="J137"/>
      <c r="K137"/>
    </row>
    <row r="138" spans="1:11" x14ac:dyDescent="0.35">
      <c r="H138"/>
      <c r="I138"/>
      <c r="J138"/>
      <c r="K138"/>
    </row>
    <row r="141" spans="1:11" x14ac:dyDescent="0.35">
      <c r="B141" s="1" t="s">
        <v>108</v>
      </c>
    </row>
    <row r="143" spans="1:11" ht="24.5" customHeight="1" x14ac:dyDescent="0.35">
      <c r="A143" s="9">
        <v>1</v>
      </c>
      <c r="B143" s="10" t="str">
        <f>B3</f>
        <v>PRELIMINARIES AND GENERAL - FIXED RELATED ITEMS</v>
      </c>
      <c r="C143" s="25">
        <f>H21</f>
        <v>0</v>
      </c>
    </row>
    <row r="144" spans="1:11" ht="36" customHeight="1" x14ac:dyDescent="0.35">
      <c r="A144" s="9">
        <v>2</v>
      </c>
      <c r="B144" s="10" t="str">
        <f>B23</f>
        <v>PRELIMINARIES AND GENERAL - TIME RELATED ITEMS</v>
      </c>
      <c r="C144" s="25">
        <f>J34</f>
        <v>0</v>
      </c>
      <c r="D144" s="43"/>
      <c r="E144" s="44"/>
      <c r="F144" s="44"/>
      <c r="G144" s="44"/>
      <c r="H144" s="44"/>
      <c r="I144" s="44"/>
      <c r="J144" s="44"/>
      <c r="K144" s="44"/>
    </row>
    <row r="145" spans="1:11" ht="28" customHeight="1" x14ac:dyDescent="0.35">
      <c r="A145" s="9">
        <v>3</v>
      </c>
      <c r="B145" s="10" t="str">
        <f>B36</f>
        <v>EQUIPMENT MAINTANANCE AND OUTAGE</v>
      </c>
      <c r="C145" s="25">
        <f>H50</f>
        <v>0</v>
      </c>
    </row>
    <row r="146" spans="1:11" ht="36" customHeight="1" x14ac:dyDescent="0.35">
      <c r="A146" s="9">
        <v>4</v>
      </c>
      <c r="B146" s="10" t="str">
        <f>B52</f>
        <v>OUTAGE AS AND WHEN REQUIRED</v>
      </c>
      <c r="C146" s="25">
        <f>J65+J78+J87+J97+J108+J117+J126+J136</f>
        <v>0</v>
      </c>
      <c r="D146" s="43"/>
      <c r="E146" s="44"/>
      <c r="F146" s="44"/>
      <c r="G146" s="44"/>
      <c r="H146" s="44"/>
      <c r="I146" s="44"/>
      <c r="J146" s="44"/>
      <c r="K146" s="44"/>
    </row>
    <row r="147" spans="1:11" x14ac:dyDescent="0.35">
      <c r="C147" s="21">
        <f>SUM(C143:C146)</f>
        <v>0</v>
      </c>
    </row>
  </sheetData>
  <mergeCells count="31">
    <mergeCell ref="I16:K16"/>
    <mergeCell ref="I5:K5"/>
    <mergeCell ref="I6:K6"/>
    <mergeCell ref="I7:K7"/>
    <mergeCell ref="I8:K8"/>
    <mergeCell ref="I9:K9"/>
    <mergeCell ref="I10:K10"/>
    <mergeCell ref="D144:K144"/>
    <mergeCell ref="D146:K146"/>
    <mergeCell ref="I40:K40"/>
    <mergeCell ref="I41:K41"/>
    <mergeCell ref="I42:K42"/>
    <mergeCell ref="I43:K43"/>
    <mergeCell ref="I44:K44"/>
    <mergeCell ref="I45:K45"/>
    <mergeCell ref="H2:J2"/>
    <mergeCell ref="I46:K46"/>
    <mergeCell ref="I47:K47"/>
    <mergeCell ref="I48:K48"/>
    <mergeCell ref="I49:K49"/>
    <mergeCell ref="I17:K17"/>
    <mergeCell ref="I18:K18"/>
    <mergeCell ref="I19:K19"/>
    <mergeCell ref="I20:K20"/>
    <mergeCell ref="I38:K38"/>
    <mergeCell ref="I39:K39"/>
    <mergeCell ref="I11:K11"/>
    <mergeCell ref="I12:K12"/>
    <mergeCell ref="I13:K13"/>
    <mergeCell ref="I14:K14"/>
    <mergeCell ref="I15:K15"/>
  </mergeCells>
  <pageMargins left="0.70866141732283472" right="0.70866141732283472" top="0.74803149606299213" bottom="0.74803149606299213" header="0.31496062992125984" footer="0.31496062992125984"/>
  <pageSetup paperSize="8" scale="54" orientation="portrait" r:id="rId1"/>
  <rowBreaks count="1" manualBreakCount="1"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Luyanda Msipha</dc:creator>
  <cp:lastModifiedBy>Msizi Blose</cp:lastModifiedBy>
  <dcterms:created xsi:type="dcterms:W3CDTF">2026-05-05T20:02:33Z</dcterms:created>
  <dcterms:modified xsi:type="dcterms:W3CDTF">2026-05-06T05:49:55Z</dcterms:modified>
</cp:coreProperties>
</file>