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uditambig\Desktop\Running Projects\RFB 2733-2023\Published Documents\"/>
    </mc:Choice>
  </mc:AlternateContent>
  <xr:revisionPtr revIDLastSave="0" documentId="8_{CB6E38B8-38D6-439F-A836-D198434E77CE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 01" sheetId="7" r:id="rId1"/>
    <sheet name="Pricing Schedule 02 Optional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L22" i="8" l="1"/>
  <c r="J25" i="8"/>
  <c r="K25" i="8" s="1"/>
  <c r="F25" i="8"/>
  <c r="G25" i="8" s="1"/>
  <c r="L25" i="8" s="1"/>
  <c r="J24" i="8"/>
  <c r="K24" i="8" s="1"/>
  <c r="F24" i="8"/>
  <c r="G24" i="8" s="1"/>
  <c r="L24" i="8" s="1"/>
  <c r="J23" i="8"/>
  <c r="K23" i="8" s="1"/>
  <c r="L23" i="8" s="1"/>
  <c r="F23" i="8"/>
  <c r="G23" i="8" s="1"/>
  <c r="J22" i="8"/>
  <c r="K22" i="8" s="1"/>
  <c r="F22" i="8"/>
  <c r="G22" i="8" s="1"/>
  <c r="J21" i="8"/>
  <c r="K21" i="8" s="1"/>
  <c r="F21" i="8"/>
  <c r="G21" i="8" s="1"/>
  <c r="L21" i="8" s="1"/>
  <c r="J20" i="8"/>
  <c r="K20" i="8" s="1"/>
  <c r="F20" i="8"/>
  <c r="G20" i="8" s="1"/>
  <c r="L20" i="8" s="1"/>
  <c r="J19" i="8"/>
  <c r="K19" i="8" s="1"/>
  <c r="F19" i="8"/>
  <c r="G19" i="8" s="1"/>
  <c r="L19" i="8" s="1"/>
  <c r="J18" i="8"/>
  <c r="K18" i="8" s="1"/>
  <c r="F18" i="8"/>
  <c r="G18" i="8" s="1"/>
  <c r="L18" i="8" s="1"/>
  <c r="J17" i="8"/>
  <c r="K17" i="8" s="1"/>
  <c r="F17" i="8"/>
  <c r="G17" i="8" s="1"/>
  <c r="L17" i="8" s="1"/>
  <c r="J16" i="8"/>
  <c r="K16" i="8" s="1"/>
  <c r="F16" i="8"/>
  <c r="G16" i="8" s="1"/>
  <c r="L16" i="8" s="1"/>
  <c r="J25" i="7"/>
  <c r="K25" i="7" s="1"/>
  <c r="N25" i="7"/>
  <c r="O25" i="7" s="1"/>
  <c r="N18" i="7"/>
  <c r="N17" i="7"/>
  <c r="O17" i="7" s="1"/>
  <c r="N16" i="7"/>
  <c r="O16" i="7" s="1"/>
  <c r="F25" i="7"/>
  <c r="G25" i="7" s="1"/>
  <c r="G26" i="8" l="1"/>
  <c r="K26" i="8"/>
  <c r="P25" i="7"/>
  <c r="J17" i="7"/>
  <c r="J18" i="7"/>
  <c r="L26" i="8" l="1"/>
  <c r="K27" i="8"/>
  <c r="K28" i="8" s="1"/>
  <c r="G27" i="8"/>
  <c r="G28" i="8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K18" i="7"/>
  <c r="K17" i="7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J16" i="7"/>
  <c r="K16" i="7" s="1"/>
  <c r="O18" i="7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L27" i="8" l="1"/>
  <c r="L28" i="8" s="1"/>
  <c r="P18" i="7"/>
  <c r="O26" i="7"/>
  <c r="G26" i="7"/>
  <c r="P19" i="7"/>
  <c r="P20" i="7"/>
  <c r="P21" i="7"/>
  <c r="P16" i="7"/>
  <c r="P17" i="7"/>
  <c r="P23" i="7"/>
  <c r="P24" i="7"/>
  <c r="P22" i="7"/>
  <c r="K26" i="7"/>
  <c r="K27" i="7" s="1"/>
  <c r="K28" i="7" s="1"/>
  <c r="G27" i="7"/>
  <c r="G28" i="7" s="1"/>
  <c r="O27" i="7"/>
  <c r="O28" i="7" s="1"/>
  <c r="P26" i="7" l="1"/>
  <c r="P27" i="7" s="1"/>
  <c r="P28" i="7" s="1"/>
</calcChain>
</file>

<file path=xl/sharedStrings.xml><?xml version="1.0" encoding="utf-8"?>
<sst xmlns="http://schemas.openxmlformats.org/spreadsheetml/2006/main" count="116" uniqueCount="55">
  <si>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</si>
  <si>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</si>
  <si>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</si>
  <si>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</si>
  <si>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</si>
  <si>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</si>
  <si>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</si>
  <si>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</si>
  <si>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</si>
  <si>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</si>
  <si>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</si>
  <si>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</si>
  <si>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</si>
  <si>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</si>
  <si>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</si>
  <si>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</si>
  <si>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</si>
  <si>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</si>
  <si>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</si>
  <si>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</si>
  <si>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</si>
  <si>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</si>
  <si>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</si>
  <si>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 xml:space="preserve">(a)  Bidder must complete/enter YELLOW cells only </t>
  </si>
  <si>
    <t>Line/Annual Price Y1</t>
  </si>
  <si>
    <t>Line/Annual Price Y2</t>
  </si>
  <si>
    <t>Line/Annual Price Y3</t>
  </si>
  <si>
    <t>Unit Price 
(Excl VAT)</t>
  </si>
  <si>
    <t>Monthly Price (Exl.VAT)</t>
  </si>
  <si>
    <t>RFB No</t>
  </si>
  <si>
    <t>RFB Title</t>
  </si>
  <si>
    <r>
      <rPr>
        <b/>
        <sz val="10"/>
        <color theme="1"/>
        <rFont val="Verdana"/>
        <family val="2"/>
      </rPr>
      <t>Blenny</t>
    </r>
    <r>
      <rPr>
        <sz val="10"/>
        <color theme="1"/>
        <rFont val="Verdana"/>
        <family val="2"/>
      </rPr>
      <t>:Grace C Security Officers 
day shift Monday to Friday,  Weekends and Public holidays</t>
    </r>
  </si>
  <si>
    <r>
      <rPr>
        <b/>
        <sz val="10"/>
        <color theme="1"/>
        <rFont val="Verdana"/>
        <family val="2"/>
      </rPr>
      <t>Erasmuskloof</t>
    </r>
    <r>
      <rPr>
        <sz val="10"/>
        <color theme="1"/>
        <rFont val="Verdana"/>
        <family val="2"/>
      </rPr>
      <t xml:space="preserve">: Grade B Security Officers 
day shift Monday to Friday,  Weekends and Public holidays
</t>
    </r>
  </si>
  <si>
    <r>
      <t xml:space="preserve">Numerus: </t>
    </r>
    <r>
      <rPr>
        <sz val="10"/>
        <color theme="1"/>
        <rFont val="Verdana"/>
        <family val="2"/>
      </rPr>
      <t>Grade B Security Officers 
day shift Monday to Friday,  Weekends and Public holidays</t>
    </r>
  </si>
  <si>
    <r>
      <t xml:space="preserve">Numerus: </t>
    </r>
    <r>
      <rPr>
        <sz val="12"/>
        <rFont val="Calibri"/>
        <family val="2"/>
        <scheme val="minor"/>
      </rPr>
      <t>Grade "A" Security Officers 
day shift Monday to Friday,  Weekends and Public holidays</t>
    </r>
    <r>
      <rPr>
        <b/>
        <sz val="12"/>
        <rFont val="Calibri"/>
        <family val="2"/>
        <scheme val="minor"/>
      </rPr>
      <t xml:space="preserve"> </t>
    </r>
  </si>
  <si>
    <r>
      <t xml:space="preserve">Beta: </t>
    </r>
    <r>
      <rPr>
        <sz val="12"/>
        <rFont val="Calibri"/>
        <family val="2"/>
        <scheme val="minor"/>
      </rPr>
      <t xml:space="preserve">Grade B Security Officers 
day shift Monday to Friday,  Weekends and Public holidays  </t>
    </r>
  </si>
  <si>
    <r>
      <t xml:space="preserve">Beta: </t>
    </r>
    <r>
      <rPr>
        <sz val="12"/>
        <rFont val="Calibri"/>
        <family val="2"/>
        <scheme val="minor"/>
      </rPr>
      <t xml:space="preserve">Grade "A" Security Officers 
day shift Monday to Friday,  Weekends and Public holidays </t>
    </r>
  </si>
  <si>
    <r>
      <t xml:space="preserve">Centurion; </t>
    </r>
    <r>
      <rPr>
        <sz val="12"/>
        <rFont val="Calibri"/>
        <family val="2"/>
        <scheme val="minor"/>
      </rPr>
      <t xml:space="preserve">Grade B Security Officers 
day shift Monday to Friday,  Weekends and Public holidays </t>
    </r>
    <r>
      <rPr>
        <b/>
        <sz val="12"/>
        <rFont val="Calibri"/>
        <family val="2"/>
        <scheme val="minor"/>
      </rPr>
      <t xml:space="preserve"> </t>
    </r>
  </si>
  <si>
    <r>
      <t xml:space="preserve">Centurion: </t>
    </r>
    <r>
      <rPr>
        <sz val="12"/>
        <rFont val="Calibri"/>
        <family val="2"/>
        <scheme val="minor"/>
      </rPr>
      <t xml:space="preserve">Grade "A" Security Officers 
day shift Monday to Friday,  Weekends and Public holidays  </t>
    </r>
  </si>
  <si>
    <t>Unit Price
(Excl VAT)</t>
  </si>
  <si>
    <t xml:space="preserve"> Grade A </t>
  </si>
  <si>
    <t xml:space="preserve"> Grade B</t>
  </si>
  <si>
    <t>Grade A</t>
  </si>
  <si>
    <t>Grade B</t>
  </si>
  <si>
    <t>Grade C</t>
  </si>
  <si>
    <r>
      <rPr>
        <b/>
        <sz val="10"/>
        <color theme="1"/>
        <rFont val="Verdana"/>
        <family val="2"/>
      </rPr>
      <t>Erasmuskloof:</t>
    </r>
    <r>
      <rPr>
        <sz val="10"/>
        <color theme="1"/>
        <rFont val="Verdana"/>
        <family val="2"/>
      </rPr>
      <t xml:space="preserve">Grade "A" Security Officers 
day shift Monday to Friday,  Weekends and Public holidays 
</t>
    </r>
  </si>
  <si>
    <t>(c) The price must include all cost to deliver the service , including all applicable regulations for PSIRA , equipment, unifroms, taxes, labour, overtime and subsistance and travel</t>
  </si>
  <si>
    <t xml:space="preserve">(d) The price for year 2 and 3 must already take possible PSIRA escalations into account for the specific years and the price is a fixed price and will not be amended afterwards to make provision for PSIRA rate escalations </t>
  </si>
  <si>
    <t xml:space="preserve">Operations Manager </t>
  </si>
  <si>
    <t>YEAR 4
Optional</t>
  </si>
  <si>
    <t>YEAR 5
Optional</t>
  </si>
  <si>
    <t>Pricing Schedule 01</t>
  </si>
  <si>
    <t>Pricing Schedule 02</t>
  </si>
  <si>
    <t>Provision Of 24 Hours Physical Security Services at The Sita Gauteng (Centurion, Erasmuskloof, Beta, Numerus and Blenny) Offices for a period of 36 months</t>
  </si>
  <si>
    <t>RFB 2733/2023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</si>
</sst>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41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3" borderId="0" xfId="0" applyFont="1" applyFill="1"/>
    <xf numFmtId="165" fontId="4" fillId="4" borderId="2" xfId="1" applyNumberFormat="1" applyFont="1" applyFill="1" applyBorder="1" applyAlignment="1">
      <alignment horizontal="right" vertical="top" wrapText="1"/>
    </xf>
    <xf numFmtId="165" fontId="4" fillId="4" borderId="6" xfId="1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left" vertical="top" wrapText="1"/>
    </xf>
    <xf numFmtId="164" fontId="6" fillId="4" borderId="5" xfId="0" applyNumberFormat="1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3" borderId="9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164" fontId="6" fillId="2" borderId="20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4" fillId="4" borderId="23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165" fontId="4" fillId="4" borderId="23" xfId="1" applyNumberFormat="1" applyFont="1" applyFill="1" applyBorder="1" applyAlignment="1">
      <alignment horizontal="right" vertical="top" wrapText="1"/>
    </xf>
    <xf numFmtId="165" fontId="4" fillId="4" borderId="22" xfId="1" applyNumberFormat="1" applyFont="1" applyFill="1" applyBorder="1" applyAlignment="1">
      <alignment horizontal="right" vertical="top" wrapText="1"/>
    </xf>
    <xf numFmtId="0" fontId="3" fillId="3" borderId="0" xfId="0" applyFont="1" applyFill="1" applyAlignment="1">
      <alignment horizontal="left" vertical="center" wrapText="1"/>
    </xf>
    <xf numFmtId="14" fontId="3" fillId="3" borderId="0" xfId="0" applyNumberFormat="1" applyFont="1" applyFill="1" applyAlignment="1">
      <alignment horizontal="left" vertical="center"/>
    </xf>
    <xf numFmtId="0" fontId="5" fillId="4" borderId="19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vertical="top" wrapText="1"/>
    </xf>
    <xf numFmtId="165" fontId="4" fillId="4" borderId="24" xfId="1" applyNumberFormat="1" applyFont="1" applyFill="1" applyBorder="1" applyAlignment="1">
      <alignment horizontal="right" vertical="top" wrapText="1"/>
    </xf>
    <xf numFmtId="0" fontId="4" fillId="4" borderId="24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left"/>
    </xf>
    <xf numFmtId="164" fontId="6" fillId="4" borderId="26" xfId="0" applyNumberFormat="1" applyFont="1" applyFill="1" applyBorder="1" applyAlignment="1">
      <alignment horizontal="left" vertical="top" wrapText="1"/>
    </xf>
    <xf numFmtId="164" fontId="6" fillId="4" borderId="27" xfId="0" applyNumberFormat="1" applyFont="1" applyFill="1" applyBorder="1" applyAlignment="1">
      <alignment horizontal="left" vertical="top" wrapText="1"/>
    </xf>
    <xf numFmtId="164" fontId="6" fillId="4" borderId="25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right" vertical="top"/>
    </xf>
    <xf numFmtId="0" fontId="7" fillId="4" borderId="28" xfId="0" applyFont="1" applyFill="1" applyBorder="1" applyAlignment="1">
      <alignment horizontal="right" vertical="top"/>
    </xf>
    <xf numFmtId="0" fontId="7" fillId="4" borderId="8" xfId="0" applyFont="1" applyFill="1" applyBorder="1" applyAlignment="1">
      <alignment horizontal="right" vertical="top" wrapText="1"/>
    </xf>
    <xf numFmtId="0" fontId="6" fillId="5" borderId="25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164" fontId="5" fillId="4" borderId="25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0" fontId="2" fillId="4" borderId="1" xfId="1" applyNumberFormat="1" applyFont="1" applyFill="1" applyBorder="1" applyAlignment="1">
      <alignment horizontal="left" vertical="center" wrapText="1"/>
    </xf>
    <xf numFmtId="44" fontId="7" fillId="4" borderId="1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0" fontId="5" fillId="0" borderId="0" xfId="0" applyFont="1"/>
    <xf numFmtId="0" fontId="2" fillId="2" borderId="28" xfId="0" quotePrefix="1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2" fillId="4" borderId="3" xfId="1" applyNumberFormat="1" applyFont="1" applyFill="1" applyBorder="1" applyAlignment="1">
      <alignment horizontal="left" vertical="center" wrapText="1"/>
    </xf>
    <xf numFmtId="164" fontId="2" fillId="5" borderId="28" xfId="0" applyNumberFormat="1" applyFont="1" applyFill="1" applyBorder="1" applyAlignment="1">
      <alignment horizontal="left" vertical="center" wrapText="1"/>
    </xf>
    <xf numFmtId="164" fontId="7" fillId="4" borderId="3" xfId="0" applyNumberFormat="1" applyFont="1" applyFill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left" vertical="center" wrapText="1"/>
    </xf>
    <xf numFmtId="44" fontId="7" fillId="4" borderId="3" xfId="0" applyNumberFormat="1" applyFont="1" applyFill="1" applyBorder="1" applyAlignment="1">
      <alignment horizontal="left" vertical="center" wrapText="1"/>
    </xf>
    <xf numFmtId="164" fontId="5" fillId="4" borderId="30" xfId="0" applyNumberFormat="1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44" fontId="5" fillId="4" borderId="32" xfId="0" applyNumberFormat="1" applyFont="1" applyFill="1" applyBorder="1" applyAlignment="1">
      <alignment vertical="top" wrapText="1"/>
    </xf>
    <xf numFmtId="165" fontId="4" fillId="4" borderId="33" xfId="1" applyNumberFormat="1" applyFont="1" applyFill="1" applyBorder="1" applyAlignment="1">
      <alignment horizontal="right" vertical="top" wrapText="1"/>
    </xf>
    <xf numFmtId="165" fontId="4" fillId="4" borderId="20" xfId="1" applyNumberFormat="1" applyFont="1" applyFill="1" applyBorder="1" applyAlignment="1">
      <alignment horizontal="right" vertical="top" wrapText="1"/>
    </xf>
    <xf numFmtId="44" fontId="5" fillId="4" borderId="34" xfId="0" applyNumberFormat="1" applyFont="1" applyFill="1" applyBorder="1" applyAlignment="1">
      <alignment vertical="top" wrapText="1"/>
    </xf>
    <xf numFmtId="0" fontId="2" fillId="2" borderId="25" xfId="0" quotePrefix="1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2" fillId="4" borderId="25" xfId="1" applyNumberFormat="1" applyFont="1" applyFill="1" applyBorder="1" applyAlignment="1">
      <alignment horizontal="left" vertical="center" wrapText="1"/>
    </xf>
    <xf numFmtId="164" fontId="2" fillId="5" borderId="25" xfId="0" applyNumberFormat="1" applyFont="1" applyFill="1" applyBorder="1" applyAlignment="1">
      <alignment horizontal="left" vertical="center" wrapText="1"/>
    </xf>
    <xf numFmtId="164" fontId="7" fillId="4" borderId="25" xfId="0" applyNumberFormat="1" applyFont="1" applyFill="1" applyBorder="1" applyAlignment="1">
      <alignment horizontal="left" vertical="center" wrapText="1"/>
    </xf>
    <xf numFmtId="164" fontId="7" fillId="5" borderId="25" xfId="0" applyNumberFormat="1" applyFont="1" applyFill="1" applyBorder="1" applyAlignment="1">
      <alignment horizontal="left" vertical="center" wrapText="1"/>
    </xf>
    <xf numFmtId="44" fontId="7" fillId="4" borderId="25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0" fontId="2" fillId="3" borderId="0" xfId="0" applyFont="1" applyFill="1"/>
    <xf numFmtId="0" fontId="1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top"/>
    </xf>
    <xf numFmtId="0" fontId="7" fillId="3" borderId="0" xfId="0" applyFont="1" applyFill="1"/>
    <xf numFmtId="0" fontId="6" fillId="3" borderId="35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15" fillId="0" borderId="25" xfId="0" applyFont="1" applyBorder="1"/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9" fillId="0" borderId="0" xfId="0" applyFont="1"/>
    <xf numFmtId="0" fontId="7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2" borderId="2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14" fontId="3" fillId="5" borderId="8" xfId="0" applyNumberFormat="1" applyFont="1" applyFill="1" applyBorder="1" applyAlignment="1">
      <alignment horizontal="left" vertical="center"/>
    </xf>
    <xf numFmtId="14" fontId="3" fillId="5" borderId="14" xfId="0" applyNumberFormat="1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17" fillId="2" borderId="2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5" fillId="0" borderId="25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2</xdr:row>
      <xdr:rowOff>0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58A651AA-7F54-4453-813A-6908FF6E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0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2</xdr:row>
      <xdr:rowOff>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46178693-E95F-9047-A661-3FCEE33B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2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87C3-DE94-4973-B446-3E5103B24E9A}">
  <dimension ref="A1:P34"/>
  <sheetViews>
    <sheetView showGridLines="0" tabSelected="1" topLeftCell="A4" workbookViewId="0">
      <selection activeCell="B3" sqref="B3"/>
    </sheetView>
  </sheetViews>
  <sheetFormatPr defaultColWidth="8.77734375" defaultRowHeight="14.4" x14ac:dyDescent="0.3"/>
  <cols>
    <col min="1" max="1" width="12.44140625" customWidth="1"/>
    <col min="2" max="2" width="62.44140625" bestFit="1" customWidth="1"/>
    <col min="3" max="3" width="17.77734375" customWidth="1"/>
    <col min="4" max="9" width="15.77734375" customWidth="1"/>
    <col min="10" max="10" width="18.109375" customWidth="1"/>
    <col min="11" max="15" width="15.77734375" customWidth="1"/>
    <col min="16" max="16" width="21.109375" customWidth="1"/>
  </cols>
  <sheetData>
    <row r="1" spans="1:16" ht="31.2" x14ac:dyDescent="0.6">
      <c r="A1" s="6"/>
      <c r="B1" s="2" t="s">
        <v>11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</row>
    <row r="2" spans="1:16" ht="23.4" x14ac:dyDescent="0.3">
      <c r="A2" s="27"/>
      <c r="B2" s="22" t="s">
        <v>21</v>
      </c>
      <c r="C2" s="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28"/>
    </row>
    <row r="3" spans="1:16" ht="15.6" x14ac:dyDescent="0.3">
      <c r="A3" s="56" t="s">
        <v>29</v>
      </c>
      <c r="B3" s="112" t="s">
        <v>54</v>
      </c>
      <c r="C3" s="11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0"/>
    </row>
    <row r="4" spans="1:16" ht="46.8" x14ac:dyDescent="0.3">
      <c r="A4" s="57" t="s">
        <v>30</v>
      </c>
      <c r="B4" s="140" t="s">
        <v>53</v>
      </c>
      <c r="C4" s="111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0"/>
      <c r="P4" s="30"/>
    </row>
    <row r="5" spans="1:16" ht="31.2" x14ac:dyDescent="0.3">
      <c r="A5" s="58" t="s">
        <v>12</v>
      </c>
      <c r="B5" s="59"/>
      <c r="C5" s="110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0"/>
      <c r="P5" s="30"/>
    </row>
    <row r="6" spans="1:16" s="123" customFormat="1" ht="15.6" x14ac:dyDescent="0.3">
      <c r="A6" s="118"/>
      <c r="B6" s="119" t="s">
        <v>51</v>
      </c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</row>
    <row r="7" spans="1:16" ht="15.6" x14ac:dyDescent="0.3">
      <c r="A7" s="31"/>
      <c r="B7" s="32"/>
      <c r="C7" s="21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0"/>
      <c r="P7" s="30"/>
    </row>
    <row r="8" spans="1:16" ht="15.6" x14ac:dyDescent="0.3">
      <c r="A8" s="106" t="s">
        <v>3</v>
      </c>
      <c r="B8" s="103"/>
      <c r="C8" s="103"/>
    </row>
    <row r="9" spans="1:16" ht="15.6" x14ac:dyDescent="0.3">
      <c r="A9" s="108" t="s">
        <v>23</v>
      </c>
      <c r="B9" s="109"/>
      <c r="C9" s="104"/>
    </row>
    <row r="10" spans="1:16" ht="29.55" customHeight="1" x14ac:dyDescent="0.3">
      <c r="A10" s="107" t="s">
        <v>22</v>
      </c>
      <c r="B10" s="105"/>
      <c r="C10" s="105"/>
    </row>
    <row r="11" spans="1:16" ht="24.45" customHeight="1" x14ac:dyDescent="0.3">
      <c r="A11" s="107" t="s">
        <v>46</v>
      </c>
      <c r="B11" s="105"/>
      <c r="C11" s="105"/>
    </row>
    <row r="12" spans="1:16" ht="24" customHeight="1" x14ac:dyDescent="0.3">
      <c r="A12" s="78" t="s">
        <v>47</v>
      </c>
    </row>
    <row r="13" spans="1:16" ht="24" customHeight="1" x14ac:dyDescent="0.3">
      <c r="A13" s="78"/>
    </row>
    <row r="14" spans="1:16" ht="33.450000000000003" customHeight="1" x14ac:dyDescent="0.3">
      <c r="A14" s="7"/>
      <c r="B14" s="8"/>
      <c r="C14" s="55"/>
      <c r="D14" s="124" t="s">
        <v>4</v>
      </c>
      <c r="E14" s="125"/>
      <c r="F14" s="125"/>
      <c r="G14" s="126"/>
      <c r="H14" s="124" t="s">
        <v>5</v>
      </c>
      <c r="I14" s="125"/>
      <c r="J14" s="125"/>
      <c r="K14" s="126"/>
      <c r="L14" s="124" t="s">
        <v>6</v>
      </c>
      <c r="M14" s="125"/>
      <c r="N14" s="125"/>
      <c r="O14" s="127"/>
      <c r="P14" s="25" t="s">
        <v>8</v>
      </c>
    </row>
    <row r="15" spans="1:16" ht="31.2" x14ac:dyDescent="0.3">
      <c r="A15" s="7" t="s">
        <v>0</v>
      </c>
      <c r="B15" s="45" t="s">
        <v>13</v>
      </c>
      <c r="C15" s="55" t="s">
        <v>1</v>
      </c>
      <c r="D15" s="55" t="s">
        <v>7</v>
      </c>
      <c r="E15" s="11" t="s">
        <v>39</v>
      </c>
      <c r="F15" s="11" t="s">
        <v>28</v>
      </c>
      <c r="G15" s="11" t="s">
        <v>24</v>
      </c>
      <c r="H15" s="55" t="s">
        <v>9</v>
      </c>
      <c r="I15" s="11" t="s">
        <v>27</v>
      </c>
      <c r="J15" s="11" t="s">
        <v>28</v>
      </c>
      <c r="K15" s="11" t="s">
        <v>25</v>
      </c>
      <c r="L15" s="55" t="s">
        <v>9</v>
      </c>
      <c r="M15" s="11" t="s">
        <v>27</v>
      </c>
      <c r="N15" s="11" t="s">
        <v>28</v>
      </c>
      <c r="O15" s="11" t="s">
        <v>26</v>
      </c>
      <c r="P15" s="26" t="s">
        <v>10</v>
      </c>
    </row>
    <row r="16" spans="1:16" ht="31.2" x14ac:dyDescent="0.3">
      <c r="A16" s="63">
        <v>1</v>
      </c>
      <c r="B16" s="64" t="s">
        <v>38</v>
      </c>
      <c r="C16" s="75" t="s">
        <v>40</v>
      </c>
      <c r="D16" s="70">
        <v>3</v>
      </c>
      <c r="E16" s="60">
        <v>0</v>
      </c>
      <c r="F16" s="61">
        <f>D16*E16</f>
        <v>0</v>
      </c>
      <c r="G16" s="61">
        <f>F16*12</f>
        <v>0</v>
      </c>
      <c r="H16" s="70">
        <v>3</v>
      </c>
      <c r="I16" s="60">
        <v>0</v>
      </c>
      <c r="J16" s="61">
        <f>H16*I16</f>
        <v>0</v>
      </c>
      <c r="K16" s="61">
        <f>J16*12</f>
        <v>0</v>
      </c>
      <c r="L16" s="70">
        <v>3</v>
      </c>
      <c r="M16" s="60">
        <v>0</v>
      </c>
      <c r="N16" s="61">
        <f>L16*M16</f>
        <v>0</v>
      </c>
      <c r="O16" s="61">
        <f>N16*12</f>
        <v>0</v>
      </c>
      <c r="P16" s="69">
        <f t="shared" ref="P16:P24" si="0">G16+K16+O16</f>
        <v>0</v>
      </c>
    </row>
    <row r="17" spans="1:16" ht="31.2" x14ac:dyDescent="0.3">
      <c r="A17" s="63">
        <v>2</v>
      </c>
      <c r="B17" s="64" t="s">
        <v>37</v>
      </c>
      <c r="C17" s="75" t="s">
        <v>41</v>
      </c>
      <c r="D17" s="70">
        <v>27</v>
      </c>
      <c r="E17" s="60">
        <v>0</v>
      </c>
      <c r="F17" s="61">
        <f t="shared" ref="F17:F24" si="1">D17*E17</f>
        <v>0</v>
      </c>
      <c r="G17" s="61">
        <f t="shared" ref="G17:G24" si="2">F17*12</f>
        <v>0</v>
      </c>
      <c r="H17" s="70">
        <v>27</v>
      </c>
      <c r="I17" s="62">
        <v>0</v>
      </c>
      <c r="J17" s="77">
        <f>H17*I17</f>
        <v>0</v>
      </c>
      <c r="K17" s="74">
        <f t="shared" ref="K17:K24" si="3">J17*12</f>
        <v>0</v>
      </c>
      <c r="L17" s="70">
        <v>27</v>
      </c>
      <c r="M17" s="60">
        <v>0</v>
      </c>
      <c r="N17" s="61">
        <f>L17*M17</f>
        <v>0</v>
      </c>
      <c r="O17" s="61">
        <f>N17*12</f>
        <v>0</v>
      </c>
      <c r="P17" s="69">
        <f t="shared" si="0"/>
        <v>0</v>
      </c>
    </row>
    <row r="18" spans="1:16" ht="31.2" x14ac:dyDescent="0.3">
      <c r="A18" s="63">
        <v>3</v>
      </c>
      <c r="B18" s="64" t="s">
        <v>36</v>
      </c>
      <c r="C18" s="75" t="s">
        <v>42</v>
      </c>
      <c r="D18" s="70">
        <v>2</v>
      </c>
      <c r="E18" s="60">
        <v>0</v>
      </c>
      <c r="F18" s="61">
        <f t="shared" si="1"/>
        <v>0</v>
      </c>
      <c r="G18" s="61">
        <f t="shared" si="2"/>
        <v>0</v>
      </c>
      <c r="H18" s="70">
        <v>2</v>
      </c>
      <c r="I18" s="62">
        <v>0</v>
      </c>
      <c r="J18" s="71">
        <f>H18*I18</f>
        <v>0</v>
      </c>
      <c r="K18" s="74">
        <f t="shared" si="3"/>
        <v>0</v>
      </c>
      <c r="L18" s="70">
        <v>2</v>
      </c>
      <c r="M18" s="60">
        <v>0</v>
      </c>
      <c r="N18" s="61">
        <f>L18*M18</f>
        <v>0</v>
      </c>
      <c r="O18" s="61">
        <f t="shared" ref="O18:O24" si="4">N18*12</f>
        <v>0</v>
      </c>
      <c r="P18" s="69">
        <f t="shared" si="0"/>
        <v>0</v>
      </c>
    </row>
    <row r="19" spans="1:16" ht="31.2" x14ac:dyDescent="0.3">
      <c r="A19" s="63">
        <v>4</v>
      </c>
      <c r="B19" s="64" t="s">
        <v>35</v>
      </c>
      <c r="C19" s="75" t="s">
        <v>43</v>
      </c>
      <c r="D19" s="70">
        <v>7</v>
      </c>
      <c r="E19" s="60">
        <v>0</v>
      </c>
      <c r="F19" s="61">
        <f t="shared" si="1"/>
        <v>0</v>
      </c>
      <c r="G19" s="61">
        <f t="shared" si="2"/>
        <v>0</v>
      </c>
      <c r="H19" s="70">
        <v>7</v>
      </c>
      <c r="I19" s="62">
        <v>0</v>
      </c>
      <c r="J19" s="74">
        <f t="shared" ref="J19:J24" si="5">H19*I19</f>
        <v>0</v>
      </c>
      <c r="K19" s="74">
        <f t="shared" si="3"/>
        <v>0</v>
      </c>
      <c r="L19" s="70">
        <v>7</v>
      </c>
      <c r="M19" s="60">
        <v>0</v>
      </c>
      <c r="N19" s="61">
        <f t="shared" ref="N19:N24" si="6">L19*M19</f>
        <v>0</v>
      </c>
      <c r="O19" s="61">
        <f t="shared" si="4"/>
        <v>0</v>
      </c>
      <c r="P19" s="69">
        <f t="shared" si="0"/>
        <v>0</v>
      </c>
    </row>
    <row r="20" spans="1:16" ht="47.55" customHeight="1" x14ac:dyDescent="0.3">
      <c r="A20" s="63">
        <v>5</v>
      </c>
      <c r="B20" s="64" t="s">
        <v>34</v>
      </c>
      <c r="C20" s="75" t="s">
        <v>42</v>
      </c>
      <c r="D20" s="70">
        <v>2</v>
      </c>
      <c r="E20" s="60">
        <v>0</v>
      </c>
      <c r="F20" s="61">
        <f t="shared" si="1"/>
        <v>0</v>
      </c>
      <c r="G20" s="61">
        <f t="shared" si="2"/>
        <v>0</v>
      </c>
      <c r="H20" s="70">
        <v>2</v>
      </c>
      <c r="I20" s="62">
        <v>0</v>
      </c>
      <c r="J20" s="74">
        <f t="shared" si="5"/>
        <v>0</v>
      </c>
      <c r="K20" s="74">
        <f t="shared" si="3"/>
        <v>0</v>
      </c>
      <c r="L20" s="70">
        <v>2</v>
      </c>
      <c r="M20" s="60">
        <v>0</v>
      </c>
      <c r="N20" s="61">
        <f t="shared" si="6"/>
        <v>0</v>
      </c>
      <c r="O20" s="61">
        <f t="shared" si="4"/>
        <v>0</v>
      </c>
      <c r="P20" s="69">
        <f t="shared" si="0"/>
        <v>0</v>
      </c>
    </row>
    <row r="21" spans="1:16" ht="25.2" x14ac:dyDescent="0.3">
      <c r="A21" s="65">
        <v>6</v>
      </c>
      <c r="B21" s="66" t="s">
        <v>33</v>
      </c>
      <c r="C21" s="76" t="s">
        <v>41</v>
      </c>
      <c r="D21" s="71">
        <v>14</v>
      </c>
      <c r="E21" s="60">
        <v>0</v>
      </c>
      <c r="F21" s="61">
        <f t="shared" si="1"/>
        <v>0</v>
      </c>
      <c r="G21" s="61">
        <f t="shared" si="2"/>
        <v>0</v>
      </c>
      <c r="H21" s="71">
        <v>14</v>
      </c>
      <c r="I21" s="62">
        <v>0</v>
      </c>
      <c r="J21" s="74">
        <f t="shared" si="5"/>
        <v>0</v>
      </c>
      <c r="K21" s="74">
        <f t="shared" si="3"/>
        <v>0</v>
      </c>
      <c r="L21" s="71">
        <v>14</v>
      </c>
      <c r="M21" s="60">
        <v>0</v>
      </c>
      <c r="N21" s="61">
        <f t="shared" si="6"/>
        <v>0</v>
      </c>
      <c r="O21" s="61">
        <f t="shared" si="4"/>
        <v>0</v>
      </c>
      <c r="P21" s="69">
        <f t="shared" si="0"/>
        <v>0</v>
      </c>
    </row>
    <row r="22" spans="1:16" ht="50.55" customHeight="1" x14ac:dyDescent="0.3">
      <c r="A22" s="67">
        <v>7</v>
      </c>
      <c r="B22" s="68" t="s">
        <v>45</v>
      </c>
      <c r="C22" s="75" t="s">
        <v>40</v>
      </c>
      <c r="D22" s="72">
        <v>3</v>
      </c>
      <c r="E22" s="60">
        <v>0</v>
      </c>
      <c r="F22" s="61">
        <f t="shared" si="1"/>
        <v>0</v>
      </c>
      <c r="G22" s="61">
        <f t="shared" si="2"/>
        <v>0</v>
      </c>
      <c r="H22" s="72">
        <v>3</v>
      </c>
      <c r="I22" s="62">
        <v>0</v>
      </c>
      <c r="J22" s="74">
        <f t="shared" si="5"/>
        <v>0</v>
      </c>
      <c r="K22" s="74">
        <f t="shared" si="3"/>
        <v>0</v>
      </c>
      <c r="L22" s="72">
        <v>3</v>
      </c>
      <c r="M22" s="60">
        <v>0</v>
      </c>
      <c r="N22" s="61">
        <f t="shared" si="6"/>
        <v>0</v>
      </c>
      <c r="O22" s="61">
        <f t="shared" si="4"/>
        <v>0</v>
      </c>
      <c r="P22" s="69">
        <f t="shared" si="0"/>
        <v>0</v>
      </c>
    </row>
    <row r="23" spans="1:16" ht="55.2" customHeight="1" x14ac:dyDescent="0.3">
      <c r="A23" s="67">
        <v>8</v>
      </c>
      <c r="B23" s="68" t="s">
        <v>32</v>
      </c>
      <c r="C23" s="75" t="s">
        <v>43</v>
      </c>
      <c r="D23" s="73">
        <v>24</v>
      </c>
      <c r="E23" s="60">
        <v>0</v>
      </c>
      <c r="F23" s="61">
        <f t="shared" si="1"/>
        <v>0</v>
      </c>
      <c r="G23" s="61">
        <f t="shared" si="2"/>
        <v>0</v>
      </c>
      <c r="H23" s="73">
        <v>24</v>
      </c>
      <c r="I23" s="62">
        <v>0</v>
      </c>
      <c r="J23" s="74">
        <f t="shared" si="5"/>
        <v>0</v>
      </c>
      <c r="K23" s="74">
        <f t="shared" si="3"/>
        <v>0</v>
      </c>
      <c r="L23" s="73">
        <v>24</v>
      </c>
      <c r="M23" s="60">
        <v>0</v>
      </c>
      <c r="N23" s="61">
        <f t="shared" si="6"/>
        <v>0</v>
      </c>
      <c r="O23" s="61">
        <f t="shared" si="4"/>
        <v>0</v>
      </c>
      <c r="P23" s="69">
        <f t="shared" si="0"/>
        <v>0</v>
      </c>
    </row>
    <row r="24" spans="1:16" ht="51" customHeight="1" x14ac:dyDescent="0.3">
      <c r="A24" s="79">
        <v>9</v>
      </c>
      <c r="B24" s="80" t="s">
        <v>31</v>
      </c>
      <c r="C24" s="81" t="s">
        <v>44</v>
      </c>
      <c r="D24" s="82">
        <v>4</v>
      </c>
      <c r="E24" s="83">
        <v>0</v>
      </c>
      <c r="F24" s="84">
        <f t="shared" si="1"/>
        <v>0</v>
      </c>
      <c r="G24" s="84">
        <f t="shared" si="2"/>
        <v>0</v>
      </c>
      <c r="H24" s="82">
        <v>4</v>
      </c>
      <c r="I24" s="85">
        <v>0</v>
      </c>
      <c r="J24" s="86">
        <f t="shared" si="5"/>
        <v>0</v>
      </c>
      <c r="K24" s="86">
        <f t="shared" si="3"/>
        <v>0</v>
      </c>
      <c r="L24" s="82">
        <v>4</v>
      </c>
      <c r="M24" s="83">
        <v>0</v>
      </c>
      <c r="N24" s="84">
        <f t="shared" si="6"/>
        <v>0</v>
      </c>
      <c r="O24" s="84">
        <f t="shared" si="4"/>
        <v>0</v>
      </c>
      <c r="P24" s="87">
        <f t="shared" si="0"/>
        <v>0</v>
      </c>
    </row>
    <row r="25" spans="1:16" ht="51" customHeight="1" x14ac:dyDescent="0.3">
      <c r="A25" s="96">
        <v>10</v>
      </c>
      <c r="B25" s="66" t="s">
        <v>48</v>
      </c>
      <c r="C25" s="97" t="s">
        <v>42</v>
      </c>
      <c r="D25" s="98">
        <v>1</v>
      </c>
      <c r="E25" s="99">
        <v>0</v>
      </c>
      <c r="F25" s="100">
        <f>D25*E25</f>
        <v>0</v>
      </c>
      <c r="G25" s="100">
        <f t="shared" ref="G25" si="7">F25*12</f>
        <v>0</v>
      </c>
      <c r="H25" s="98">
        <v>1</v>
      </c>
      <c r="I25" s="101">
        <v>0</v>
      </c>
      <c r="J25" s="102">
        <f>H25*I25</f>
        <v>0</v>
      </c>
      <c r="K25" s="102">
        <f>J25*12</f>
        <v>0</v>
      </c>
      <c r="L25" s="98">
        <v>1</v>
      </c>
      <c r="M25" s="99">
        <v>0</v>
      </c>
      <c r="N25" s="100">
        <f t="shared" ref="N25" si="8">L25*M25</f>
        <v>0</v>
      </c>
      <c r="O25" s="100">
        <f t="shared" ref="O25" si="9">N25*12</f>
        <v>0</v>
      </c>
      <c r="P25" s="69">
        <f>G25+K25+O25</f>
        <v>0</v>
      </c>
    </row>
    <row r="26" spans="1:16" ht="15.6" x14ac:dyDescent="0.3">
      <c r="A26" s="88"/>
      <c r="B26" s="44" t="s">
        <v>14</v>
      </c>
      <c r="C26" s="89"/>
      <c r="D26" s="90"/>
      <c r="E26" s="91"/>
      <c r="F26" s="36"/>
      <c r="G26" s="92">
        <f>SUBTOTAL(9,G16:G25)</f>
        <v>0</v>
      </c>
      <c r="H26" s="93"/>
      <c r="I26" s="93"/>
      <c r="J26" s="40"/>
      <c r="K26" s="92">
        <f>SUBTOTAL(9,K16:K24)</f>
        <v>0</v>
      </c>
      <c r="L26" s="93"/>
      <c r="M26" s="94"/>
      <c r="N26" s="40"/>
      <c r="O26" s="92">
        <f>SUBTOTAL(9,O16:O24)</f>
        <v>0</v>
      </c>
      <c r="P26" s="95">
        <f>SUM(G26+K26+O26)</f>
        <v>0</v>
      </c>
    </row>
    <row r="27" spans="1:16" ht="15.6" x14ac:dyDescent="0.3">
      <c r="A27" s="9"/>
      <c r="B27" s="10" t="s">
        <v>2</v>
      </c>
      <c r="C27" s="12"/>
      <c r="D27" s="13"/>
      <c r="E27" s="17"/>
      <c r="F27" s="37"/>
      <c r="G27" s="18">
        <f>G26*0.15</f>
        <v>0</v>
      </c>
      <c r="H27" s="16"/>
      <c r="I27" s="15"/>
      <c r="J27" s="41"/>
      <c r="K27" s="18">
        <f>K26*0.15</f>
        <v>0</v>
      </c>
      <c r="L27" s="16"/>
      <c r="M27" s="15"/>
      <c r="N27" s="41"/>
      <c r="O27" s="52">
        <f>O26*0.15</f>
        <v>0</v>
      </c>
      <c r="P27" s="54">
        <f>P26*0.15</f>
        <v>0</v>
      </c>
    </row>
    <row r="28" spans="1:16" ht="16.2" thickBot="1" x14ac:dyDescent="0.35">
      <c r="A28" s="9"/>
      <c r="B28" s="10" t="s">
        <v>15</v>
      </c>
      <c r="C28" s="12"/>
      <c r="D28" s="13"/>
      <c r="E28" s="17"/>
      <c r="F28" s="47"/>
      <c r="G28" s="19">
        <f>G26+G27</f>
        <v>0</v>
      </c>
      <c r="H28" s="16"/>
      <c r="I28" s="15"/>
      <c r="J28" s="46"/>
      <c r="K28" s="19">
        <f>K26+K27</f>
        <v>0</v>
      </c>
      <c r="L28" s="16"/>
      <c r="M28" s="15"/>
      <c r="N28" s="46"/>
      <c r="O28" s="53">
        <f>O26+O27</f>
        <v>0</v>
      </c>
      <c r="P28" s="54">
        <f>P26+P27</f>
        <v>0</v>
      </c>
    </row>
    <row r="29" spans="1:16" ht="15" thickBot="1" x14ac:dyDescent="0.35">
      <c r="A29" s="33"/>
      <c r="B29" s="35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3">
      <c r="A30" s="33"/>
      <c r="B30" s="128" t="s">
        <v>19</v>
      </c>
      <c r="C30" s="48"/>
      <c r="D30" s="131"/>
      <c r="E30" s="132"/>
      <c r="F30" s="42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3">
      <c r="A31" s="33"/>
      <c r="B31" s="129"/>
      <c r="C31" s="49" t="s">
        <v>16</v>
      </c>
      <c r="D31" s="50" t="s">
        <v>18</v>
      </c>
      <c r="E31" s="24"/>
      <c r="F31" s="38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x14ac:dyDescent="0.3">
      <c r="A32" s="33"/>
      <c r="B32" s="129"/>
      <c r="C32" s="50"/>
      <c r="D32" s="133"/>
      <c r="E32" s="134"/>
      <c r="F32" s="43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ht="37.200000000000003" customHeight="1" thickBot="1" x14ac:dyDescent="0.35">
      <c r="A33" s="33"/>
      <c r="B33" s="130"/>
      <c r="C33" s="51" t="s">
        <v>20</v>
      </c>
      <c r="D33" s="135" t="s">
        <v>17</v>
      </c>
      <c r="E33" s="136"/>
      <c r="F33" s="39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x14ac:dyDescent="0.3">
      <c r="A34" s="33"/>
      <c r="B34" s="35"/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</sheetData>
  <protectedRanges>
    <protectedRange sqref="B3:B6" name="Range1_1"/>
    <protectedRange sqref="C30:F32" name="Range7_1"/>
    <protectedRange sqref="C21:D25 H21:H25 L21:L25" name="Range3_1"/>
    <protectedRange sqref="A21:B25" name="Range3_2_1"/>
  </protectedRanges>
  <mergeCells count="7">
    <mergeCell ref="D14:G14"/>
    <mergeCell ref="H14:K14"/>
    <mergeCell ref="L14:O14"/>
    <mergeCell ref="B30:B33"/>
    <mergeCell ref="D30:E30"/>
    <mergeCell ref="D32:E32"/>
    <mergeCell ref="D33:E33"/>
  </mergeCells>
  <dataValidations count="1">
    <dataValidation type="decimal" operator="greaterThanOrEqual" allowBlank="1" showInputMessage="1" showErrorMessage="1" sqref="H22:H25 D22:D25 L22:L25" xr:uid="{A60165DE-23AC-4B01-A0B1-11823B6243D1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7414-372B-DB4D-82A0-71CA67370A90}">
  <dimension ref="A1:L34"/>
  <sheetViews>
    <sheetView showGridLines="0" topLeftCell="A25" workbookViewId="0">
      <selection activeCell="B3" sqref="B3"/>
    </sheetView>
  </sheetViews>
  <sheetFormatPr defaultColWidth="8.77734375" defaultRowHeight="14.4" x14ac:dyDescent="0.3"/>
  <cols>
    <col min="1" max="1" width="12.44140625" customWidth="1"/>
    <col min="2" max="2" width="62.44140625" bestFit="1" customWidth="1"/>
    <col min="3" max="3" width="17.77734375" customWidth="1"/>
    <col min="4" max="9" width="15.77734375" customWidth="1"/>
    <col min="10" max="10" width="18.109375" customWidth="1"/>
    <col min="11" max="11" width="15.77734375" customWidth="1"/>
    <col min="12" max="12" width="21.109375" customWidth="1"/>
  </cols>
  <sheetData>
    <row r="1" spans="1:12" ht="31.2" x14ac:dyDescent="0.6">
      <c r="A1" s="6"/>
      <c r="B1" s="2" t="s">
        <v>11</v>
      </c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23.4" x14ac:dyDescent="0.3">
      <c r="A2" s="27"/>
      <c r="B2" s="22" t="s">
        <v>21</v>
      </c>
      <c r="C2" s="4"/>
      <c r="D2" s="28"/>
      <c r="E2" s="28"/>
      <c r="F2" s="28"/>
      <c r="G2" s="28"/>
      <c r="H2" s="28"/>
      <c r="I2" s="28"/>
      <c r="J2" s="28"/>
      <c r="K2" s="28"/>
      <c r="L2" s="28"/>
    </row>
    <row r="3" spans="1:12" ht="15.6" x14ac:dyDescent="0.3">
      <c r="A3" s="56" t="s">
        <v>29</v>
      </c>
      <c r="B3" s="112" t="str">
        <f>'Pricing Schedule 01'!$B$3</f>
        <v>RFB 2733/2023</v>
      </c>
      <c r="C3" s="110"/>
      <c r="D3" s="20"/>
      <c r="E3" s="20"/>
      <c r="F3" s="20"/>
      <c r="G3" s="20"/>
      <c r="H3" s="20"/>
      <c r="I3" s="20"/>
      <c r="J3" s="20"/>
      <c r="K3" s="20"/>
      <c r="L3" s="30"/>
    </row>
    <row r="4" spans="1:12" ht="46.8" x14ac:dyDescent="0.3">
      <c r="A4" s="57" t="s">
        <v>30</v>
      </c>
      <c r="B4" s="140" t="s">
        <v>53</v>
      </c>
      <c r="C4" s="111"/>
      <c r="D4" s="23"/>
      <c r="E4" s="23"/>
      <c r="F4" s="23"/>
      <c r="G4" s="23"/>
      <c r="H4" s="23"/>
      <c r="I4" s="23"/>
      <c r="J4" s="23"/>
      <c r="K4" s="23"/>
      <c r="L4" s="30"/>
    </row>
    <row r="5" spans="1:12" ht="31.2" x14ac:dyDescent="0.3">
      <c r="A5" s="58" t="s">
        <v>12</v>
      </c>
      <c r="B5" s="59"/>
      <c r="C5" s="110"/>
      <c r="D5" s="14"/>
      <c r="E5" s="14"/>
      <c r="F5" s="14"/>
      <c r="G5" s="14"/>
      <c r="H5" s="14"/>
      <c r="I5" s="14"/>
      <c r="J5" s="14"/>
      <c r="K5" s="14"/>
      <c r="L5" s="30"/>
    </row>
    <row r="6" spans="1:12" s="123" customFormat="1" ht="15.6" x14ac:dyDescent="0.3">
      <c r="A6" s="118"/>
      <c r="B6" s="119" t="s">
        <v>52</v>
      </c>
      <c r="C6" s="120"/>
      <c r="D6" s="121"/>
      <c r="E6" s="121"/>
      <c r="F6" s="121"/>
      <c r="G6" s="121"/>
      <c r="H6" s="121"/>
      <c r="I6" s="121"/>
      <c r="J6" s="121"/>
      <c r="K6" s="121"/>
    </row>
    <row r="7" spans="1:12" ht="15.6" x14ac:dyDescent="0.3">
      <c r="A7" s="31"/>
      <c r="B7" s="32"/>
      <c r="C7" s="21"/>
      <c r="D7" s="14"/>
      <c r="E7" s="14"/>
      <c r="F7" s="14"/>
      <c r="G7" s="14"/>
      <c r="H7" s="14"/>
      <c r="I7" s="14"/>
      <c r="J7" s="14"/>
      <c r="K7" s="14"/>
      <c r="L7" s="30"/>
    </row>
    <row r="8" spans="1:12" ht="15.6" x14ac:dyDescent="0.3">
      <c r="A8" s="106" t="s">
        <v>3</v>
      </c>
      <c r="B8" s="103"/>
      <c r="C8" s="103"/>
    </row>
    <row r="9" spans="1:12" ht="15.6" x14ac:dyDescent="0.3">
      <c r="A9" s="108" t="s">
        <v>23</v>
      </c>
      <c r="B9" s="109"/>
      <c r="C9" s="104"/>
    </row>
    <row r="10" spans="1:12" ht="29.55" customHeight="1" x14ac:dyDescent="0.3">
      <c r="A10" s="107" t="s">
        <v>22</v>
      </c>
      <c r="B10" s="105"/>
      <c r="C10" s="105"/>
    </row>
    <row r="11" spans="1:12" ht="24.45" customHeight="1" x14ac:dyDescent="0.3">
      <c r="A11" s="107" t="s">
        <v>46</v>
      </c>
      <c r="B11" s="105"/>
      <c r="C11" s="105"/>
    </row>
    <row r="12" spans="1:12" ht="24" customHeight="1" x14ac:dyDescent="0.3">
      <c r="A12" s="78" t="s">
        <v>47</v>
      </c>
    </row>
    <row r="13" spans="1:12" ht="24" customHeight="1" x14ac:dyDescent="0.3">
      <c r="A13" s="78"/>
    </row>
    <row r="14" spans="1:12" s="117" customFormat="1" ht="60" customHeight="1" x14ac:dyDescent="0.35">
      <c r="A14" s="113"/>
      <c r="B14" s="114"/>
      <c r="C14" s="115"/>
      <c r="D14" s="137" t="s">
        <v>49</v>
      </c>
      <c r="E14" s="138"/>
      <c r="F14" s="138"/>
      <c r="G14" s="139"/>
      <c r="H14" s="137" t="s">
        <v>50</v>
      </c>
      <c r="I14" s="138"/>
      <c r="J14" s="138"/>
      <c r="K14" s="139"/>
      <c r="L14" s="116" t="s">
        <v>8</v>
      </c>
    </row>
    <row r="15" spans="1:12" ht="31.2" x14ac:dyDescent="0.3">
      <c r="A15" s="7" t="s">
        <v>0</v>
      </c>
      <c r="B15" s="45" t="s">
        <v>13</v>
      </c>
      <c r="C15" s="55" t="s">
        <v>1</v>
      </c>
      <c r="D15" s="55" t="s">
        <v>7</v>
      </c>
      <c r="E15" s="11" t="s">
        <v>39</v>
      </c>
      <c r="F15" s="11" t="s">
        <v>28</v>
      </c>
      <c r="G15" s="11" t="s">
        <v>24</v>
      </c>
      <c r="H15" s="55" t="s">
        <v>9</v>
      </c>
      <c r="I15" s="11" t="s">
        <v>27</v>
      </c>
      <c r="J15" s="11" t="s">
        <v>28</v>
      </c>
      <c r="K15" s="11" t="s">
        <v>25</v>
      </c>
      <c r="L15" s="26" t="s">
        <v>10</v>
      </c>
    </row>
    <row r="16" spans="1:12" ht="31.2" x14ac:dyDescent="0.3">
      <c r="A16" s="63">
        <v>1</v>
      </c>
      <c r="B16" s="64" t="s">
        <v>38</v>
      </c>
      <c r="C16" s="75" t="s">
        <v>40</v>
      </c>
      <c r="D16" s="70">
        <v>3</v>
      </c>
      <c r="E16" s="60">
        <v>0</v>
      </c>
      <c r="F16" s="61">
        <f>D16*E16</f>
        <v>0</v>
      </c>
      <c r="G16" s="61">
        <f>F16*12</f>
        <v>0</v>
      </c>
      <c r="H16" s="70">
        <v>3</v>
      </c>
      <c r="I16" s="60">
        <v>0</v>
      </c>
      <c r="J16" s="61">
        <f>H16*I16</f>
        <v>0</v>
      </c>
      <c r="K16" s="61">
        <f>J16*12</f>
        <v>0</v>
      </c>
      <c r="L16" s="69">
        <f>G16+K16</f>
        <v>0</v>
      </c>
    </row>
    <row r="17" spans="1:12" ht="31.2" x14ac:dyDescent="0.3">
      <c r="A17" s="63">
        <v>2</v>
      </c>
      <c r="B17" s="64" t="s">
        <v>37</v>
      </c>
      <c r="C17" s="75" t="s">
        <v>41</v>
      </c>
      <c r="D17" s="70">
        <v>27</v>
      </c>
      <c r="E17" s="60">
        <v>0</v>
      </c>
      <c r="F17" s="61">
        <f t="shared" ref="F17:F24" si="0">D17*E17</f>
        <v>0</v>
      </c>
      <c r="G17" s="61">
        <f t="shared" ref="G17:G25" si="1">F17*12</f>
        <v>0</v>
      </c>
      <c r="H17" s="70">
        <v>27</v>
      </c>
      <c r="I17" s="62">
        <v>0</v>
      </c>
      <c r="J17" s="77">
        <f>H17*I17</f>
        <v>0</v>
      </c>
      <c r="K17" s="74">
        <f t="shared" ref="K17:K24" si="2">J17*12</f>
        <v>0</v>
      </c>
      <c r="L17" s="69">
        <f t="shared" ref="L17:L25" si="3">G17+K17</f>
        <v>0</v>
      </c>
    </row>
    <row r="18" spans="1:12" ht="31.2" x14ac:dyDescent="0.3">
      <c r="A18" s="63">
        <v>3</v>
      </c>
      <c r="B18" s="64" t="s">
        <v>36</v>
      </c>
      <c r="C18" s="75" t="s">
        <v>42</v>
      </c>
      <c r="D18" s="70">
        <v>2</v>
      </c>
      <c r="E18" s="60">
        <v>0</v>
      </c>
      <c r="F18" s="61">
        <f t="shared" si="0"/>
        <v>0</v>
      </c>
      <c r="G18" s="61">
        <f t="shared" si="1"/>
        <v>0</v>
      </c>
      <c r="H18" s="70">
        <v>2</v>
      </c>
      <c r="I18" s="62">
        <v>0</v>
      </c>
      <c r="J18" s="71">
        <f>H18*I18</f>
        <v>0</v>
      </c>
      <c r="K18" s="74">
        <f t="shared" si="2"/>
        <v>0</v>
      </c>
      <c r="L18" s="69">
        <f t="shared" si="3"/>
        <v>0</v>
      </c>
    </row>
    <row r="19" spans="1:12" ht="31.2" x14ac:dyDescent="0.3">
      <c r="A19" s="63">
        <v>4</v>
      </c>
      <c r="B19" s="64" t="s">
        <v>35</v>
      </c>
      <c r="C19" s="75" t="s">
        <v>43</v>
      </c>
      <c r="D19" s="70">
        <v>7</v>
      </c>
      <c r="E19" s="60">
        <v>0</v>
      </c>
      <c r="F19" s="61">
        <f t="shared" si="0"/>
        <v>0</v>
      </c>
      <c r="G19" s="61">
        <f t="shared" si="1"/>
        <v>0</v>
      </c>
      <c r="H19" s="70">
        <v>7</v>
      </c>
      <c r="I19" s="62">
        <v>0</v>
      </c>
      <c r="J19" s="74">
        <f t="shared" ref="J19:J24" si="4">H19*I19</f>
        <v>0</v>
      </c>
      <c r="K19" s="74">
        <f t="shared" si="2"/>
        <v>0</v>
      </c>
      <c r="L19" s="69">
        <f t="shared" si="3"/>
        <v>0</v>
      </c>
    </row>
    <row r="20" spans="1:12" ht="47.55" customHeight="1" x14ac:dyDescent="0.3">
      <c r="A20" s="63">
        <v>5</v>
      </c>
      <c r="B20" s="64" t="s">
        <v>34</v>
      </c>
      <c r="C20" s="75" t="s">
        <v>42</v>
      </c>
      <c r="D20" s="70">
        <v>2</v>
      </c>
      <c r="E20" s="60">
        <v>0</v>
      </c>
      <c r="F20" s="61">
        <f t="shared" si="0"/>
        <v>0</v>
      </c>
      <c r="G20" s="61">
        <f t="shared" si="1"/>
        <v>0</v>
      </c>
      <c r="H20" s="70">
        <v>2</v>
      </c>
      <c r="I20" s="62">
        <v>0</v>
      </c>
      <c r="J20" s="74">
        <f t="shared" si="4"/>
        <v>0</v>
      </c>
      <c r="K20" s="74">
        <f t="shared" si="2"/>
        <v>0</v>
      </c>
      <c r="L20" s="69">
        <f t="shared" si="3"/>
        <v>0</v>
      </c>
    </row>
    <row r="21" spans="1:12" ht="25.2" x14ac:dyDescent="0.3">
      <c r="A21" s="65">
        <v>6</v>
      </c>
      <c r="B21" s="66" t="s">
        <v>33</v>
      </c>
      <c r="C21" s="76" t="s">
        <v>41</v>
      </c>
      <c r="D21" s="71">
        <v>14</v>
      </c>
      <c r="E21" s="60">
        <v>0</v>
      </c>
      <c r="F21" s="61">
        <f t="shared" si="0"/>
        <v>0</v>
      </c>
      <c r="G21" s="61">
        <f t="shared" si="1"/>
        <v>0</v>
      </c>
      <c r="H21" s="71">
        <v>14</v>
      </c>
      <c r="I21" s="62">
        <v>0</v>
      </c>
      <c r="J21" s="74">
        <f t="shared" si="4"/>
        <v>0</v>
      </c>
      <c r="K21" s="74">
        <f t="shared" si="2"/>
        <v>0</v>
      </c>
      <c r="L21" s="69">
        <f t="shared" si="3"/>
        <v>0</v>
      </c>
    </row>
    <row r="22" spans="1:12" ht="50.55" customHeight="1" x14ac:dyDescent="0.3">
      <c r="A22" s="67">
        <v>7</v>
      </c>
      <c r="B22" s="68" t="s">
        <v>45</v>
      </c>
      <c r="C22" s="75" t="s">
        <v>40</v>
      </c>
      <c r="D22" s="72">
        <v>3</v>
      </c>
      <c r="E22" s="60">
        <v>0</v>
      </c>
      <c r="F22" s="61">
        <f t="shared" si="0"/>
        <v>0</v>
      </c>
      <c r="G22" s="61">
        <f t="shared" si="1"/>
        <v>0</v>
      </c>
      <c r="H22" s="72">
        <v>3</v>
      </c>
      <c r="I22" s="62">
        <v>0</v>
      </c>
      <c r="J22" s="74">
        <f t="shared" si="4"/>
        <v>0</v>
      </c>
      <c r="K22" s="74">
        <f t="shared" si="2"/>
        <v>0</v>
      </c>
      <c r="L22" s="69">
        <f t="shared" si="3"/>
        <v>0</v>
      </c>
    </row>
    <row r="23" spans="1:12" ht="55.2" customHeight="1" x14ac:dyDescent="0.3">
      <c r="A23" s="67">
        <v>8</v>
      </c>
      <c r="B23" s="68" t="s">
        <v>32</v>
      </c>
      <c r="C23" s="75" t="s">
        <v>43</v>
      </c>
      <c r="D23" s="73">
        <v>24</v>
      </c>
      <c r="E23" s="60">
        <v>0</v>
      </c>
      <c r="F23" s="61">
        <f t="shared" si="0"/>
        <v>0</v>
      </c>
      <c r="G23" s="61">
        <f t="shared" si="1"/>
        <v>0</v>
      </c>
      <c r="H23" s="73">
        <v>24</v>
      </c>
      <c r="I23" s="62">
        <v>0</v>
      </c>
      <c r="J23" s="74">
        <f t="shared" si="4"/>
        <v>0</v>
      </c>
      <c r="K23" s="74">
        <f t="shared" si="2"/>
        <v>0</v>
      </c>
      <c r="L23" s="69">
        <f t="shared" si="3"/>
        <v>0</v>
      </c>
    </row>
    <row r="24" spans="1:12" ht="51" customHeight="1" x14ac:dyDescent="0.3">
      <c r="A24" s="79">
        <v>9</v>
      </c>
      <c r="B24" s="80" t="s">
        <v>31</v>
      </c>
      <c r="C24" s="81" t="s">
        <v>44</v>
      </c>
      <c r="D24" s="82">
        <v>4</v>
      </c>
      <c r="E24" s="83">
        <v>0</v>
      </c>
      <c r="F24" s="84">
        <f t="shared" si="0"/>
        <v>0</v>
      </c>
      <c r="G24" s="84">
        <f t="shared" si="1"/>
        <v>0</v>
      </c>
      <c r="H24" s="82">
        <v>4</v>
      </c>
      <c r="I24" s="85">
        <v>0</v>
      </c>
      <c r="J24" s="86">
        <f t="shared" si="4"/>
        <v>0</v>
      </c>
      <c r="K24" s="86">
        <f t="shared" si="2"/>
        <v>0</v>
      </c>
      <c r="L24" s="69">
        <f t="shared" si="3"/>
        <v>0</v>
      </c>
    </row>
    <row r="25" spans="1:12" ht="51" customHeight="1" x14ac:dyDescent="0.3">
      <c r="A25" s="96">
        <v>10</v>
      </c>
      <c r="B25" s="66" t="s">
        <v>48</v>
      </c>
      <c r="C25" s="97" t="s">
        <v>42</v>
      </c>
      <c r="D25" s="98">
        <v>1</v>
      </c>
      <c r="E25" s="99">
        <v>0</v>
      </c>
      <c r="F25" s="100">
        <f>D25*E25</f>
        <v>0</v>
      </c>
      <c r="G25" s="100">
        <f t="shared" si="1"/>
        <v>0</v>
      </c>
      <c r="H25" s="98">
        <v>1</v>
      </c>
      <c r="I25" s="101">
        <v>0</v>
      </c>
      <c r="J25" s="102">
        <f>H25*I25</f>
        <v>0</v>
      </c>
      <c r="K25" s="102">
        <f>J25*12</f>
        <v>0</v>
      </c>
      <c r="L25" s="69">
        <f t="shared" si="3"/>
        <v>0</v>
      </c>
    </row>
    <row r="26" spans="1:12" ht="15.6" x14ac:dyDescent="0.3">
      <c r="A26" s="88"/>
      <c r="B26" s="44" t="s">
        <v>14</v>
      </c>
      <c r="C26" s="89"/>
      <c r="D26" s="90"/>
      <c r="E26" s="91"/>
      <c r="F26" s="36"/>
      <c r="G26" s="92">
        <f>SUBTOTAL(9,G16:G25)</f>
        <v>0</v>
      </c>
      <c r="H26" s="93"/>
      <c r="I26" s="93"/>
      <c r="J26" s="40"/>
      <c r="K26" s="92">
        <f>SUBTOTAL(9,K16:K24)</f>
        <v>0</v>
      </c>
      <c r="L26" s="95">
        <f>SUM(G26+K26)</f>
        <v>0</v>
      </c>
    </row>
    <row r="27" spans="1:12" ht="15.6" x14ac:dyDescent="0.3">
      <c r="A27" s="9"/>
      <c r="B27" s="10" t="s">
        <v>2</v>
      </c>
      <c r="C27" s="12"/>
      <c r="D27" s="13"/>
      <c r="E27" s="17"/>
      <c r="F27" s="37"/>
      <c r="G27" s="18">
        <f>G26*0.15</f>
        <v>0</v>
      </c>
      <c r="H27" s="16"/>
      <c r="I27" s="15"/>
      <c r="J27" s="41"/>
      <c r="K27" s="18">
        <f>K26*0.15</f>
        <v>0</v>
      </c>
      <c r="L27" s="54">
        <f>L26*0.15</f>
        <v>0</v>
      </c>
    </row>
    <row r="28" spans="1:12" ht="16.2" thickBot="1" x14ac:dyDescent="0.35">
      <c r="A28" s="9"/>
      <c r="B28" s="10" t="s">
        <v>15</v>
      </c>
      <c r="C28" s="12"/>
      <c r="D28" s="13"/>
      <c r="E28" s="17"/>
      <c r="F28" s="47"/>
      <c r="G28" s="19">
        <f>G26+G27</f>
        <v>0</v>
      </c>
      <c r="H28" s="16"/>
      <c r="I28" s="15"/>
      <c r="J28" s="46"/>
      <c r="K28" s="19">
        <f>K26+K27</f>
        <v>0</v>
      </c>
      <c r="L28" s="54">
        <f>L26+L27</f>
        <v>0</v>
      </c>
    </row>
    <row r="29" spans="1:12" ht="15" thickBot="1" x14ac:dyDescent="0.35">
      <c r="A29" s="33"/>
      <c r="B29" s="35"/>
      <c r="C29" s="34"/>
      <c r="D29" s="34"/>
      <c r="E29" s="35"/>
      <c r="F29" s="35"/>
      <c r="G29" s="35"/>
      <c r="H29" s="35"/>
      <c r="I29" s="35"/>
      <c r="J29" s="35"/>
      <c r="K29" s="35"/>
      <c r="L29" s="35"/>
    </row>
    <row r="30" spans="1:12" x14ac:dyDescent="0.3">
      <c r="A30" s="33"/>
      <c r="B30" s="128" t="s">
        <v>19</v>
      </c>
      <c r="C30" s="48"/>
      <c r="D30" s="131"/>
      <c r="E30" s="132"/>
      <c r="F30" s="42"/>
      <c r="G30" s="35"/>
      <c r="H30" s="35"/>
      <c r="I30" s="35"/>
      <c r="J30" s="35"/>
      <c r="K30" s="35"/>
      <c r="L30" s="35"/>
    </row>
    <row r="31" spans="1:12" x14ac:dyDescent="0.3">
      <c r="A31" s="33"/>
      <c r="B31" s="129"/>
      <c r="C31" s="49" t="s">
        <v>16</v>
      </c>
      <c r="D31" s="50" t="s">
        <v>18</v>
      </c>
      <c r="E31" s="24"/>
      <c r="F31" s="38"/>
      <c r="G31" s="35"/>
      <c r="H31" s="35"/>
      <c r="I31" s="35"/>
      <c r="J31" s="35"/>
      <c r="K31" s="35"/>
      <c r="L31" s="35"/>
    </row>
    <row r="32" spans="1:12" x14ac:dyDescent="0.3">
      <c r="A32" s="33"/>
      <c r="B32" s="129"/>
      <c r="C32" s="50"/>
      <c r="D32" s="133"/>
      <c r="E32" s="134"/>
      <c r="F32" s="43"/>
      <c r="G32" s="35"/>
      <c r="H32" s="35"/>
      <c r="I32" s="35"/>
      <c r="J32" s="35"/>
      <c r="K32" s="35"/>
      <c r="L32" s="35"/>
    </row>
    <row r="33" spans="1:12" ht="37.200000000000003" customHeight="1" thickBot="1" x14ac:dyDescent="0.35">
      <c r="A33" s="33"/>
      <c r="B33" s="130"/>
      <c r="C33" s="51" t="s">
        <v>20</v>
      </c>
      <c r="D33" s="135" t="s">
        <v>17</v>
      </c>
      <c r="E33" s="136"/>
      <c r="F33" s="39"/>
      <c r="G33" s="35"/>
      <c r="H33" s="35"/>
      <c r="I33" s="35"/>
      <c r="J33" s="35"/>
      <c r="K33" s="35"/>
      <c r="L33" s="35"/>
    </row>
    <row r="34" spans="1:12" x14ac:dyDescent="0.3">
      <c r="A34" s="33"/>
      <c r="B34" s="35"/>
      <c r="C34" s="34"/>
      <c r="D34" s="34"/>
      <c r="E34" s="35"/>
      <c r="F34" s="35"/>
      <c r="G34" s="35"/>
      <c r="H34" s="35"/>
      <c r="I34" s="35"/>
      <c r="J34" s="35"/>
      <c r="K34" s="35"/>
      <c r="L34" s="35"/>
    </row>
  </sheetData>
  <protectedRanges>
    <protectedRange sqref="B3:B6" name="Range1_1"/>
    <protectedRange sqref="C30:F32" name="Range7_1"/>
    <protectedRange sqref="C21:D25 H21:H25" name="Range3_1"/>
    <protectedRange sqref="A21:B25" name="Range3_2_1"/>
  </protectedRanges>
  <mergeCells count="6">
    <mergeCell ref="D14:G14"/>
    <mergeCell ref="H14:K14"/>
    <mergeCell ref="B30:B33"/>
    <mergeCell ref="D30:E30"/>
    <mergeCell ref="D32:E32"/>
    <mergeCell ref="D33:E33"/>
  </mergeCells>
  <dataValidations count="1">
    <dataValidation type="decimal" operator="greaterThanOrEqual" allowBlank="1" showInputMessage="1" showErrorMessage="1" sqref="H22:H25 D22:D25" xr:uid="{A267FD73-894E-AE4E-9672-376828D17F74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 01</vt:lpstr>
      <vt:lpstr>Pricing Schedule 02 Optional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Muditambi Gangazhe</cp:lastModifiedBy>
  <cp:lastPrinted>2021-09-21T16:26:43Z</cp:lastPrinted>
  <dcterms:created xsi:type="dcterms:W3CDTF">2017-06-15T23:28:53Z</dcterms:created>
  <dcterms:modified xsi:type="dcterms:W3CDTF">2023-04-12T17:22:45Z</dcterms:modified>
</cp:coreProperties>
</file>