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eg\Documents\Documents\My Documents\PC Documents\Current Files\RP Equipment\Floor Monitors Llewellyn\Technical Evaluation\"/>
    </mc:Choice>
  </mc:AlternateContent>
  <xr:revisionPtr revIDLastSave="0" documentId="8_{9C04DE6E-4DED-467B-AD9C-5F15187FA486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Evaluation" sheetId="2" r:id="rId1"/>
    <sheet name="Requirements" sheetId="3" r:id="rId2"/>
    <sheet name="Sheet1" sheetId="4" r:id="rId3"/>
  </sheets>
  <definedNames>
    <definedName name="_xlnm.Print_Area" localSheetId="0">Evaluation!$B$7:$W$51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2" l="1"/>
  <c r="X9" i="2" s="1"/>
  <c r="AB9" i="2"/>
  <c r="AC9" i="2" s="1"/>
  <c r="W10" i="2"/>
  <c r="AB10" i="2"/>
  <c r="AC10" i="2" s="1"/>
  <c r="W11" i="2"/>
  <c r="X11" i="2" s="1"/>
  <c r="AB11" i="2"/>
  <c r="AC11" i="2" s="1"/>
  <c r="W12" i="2"/>
  <c r="X12" i="2" s="1"/>
  <c r="AB12" i="2"/>
  <c r="AC12" i="2" s="1"/>
  <c r="W14" i="2"/>
  <c r="X14" i="2" s="1"/>
  <c r="AB14" i="2"/>
  <c r="AC14" i="2" s="1"/>
  <c r="W15" i="2"/>
  <c r="X15" i="2" s="1"/>
  <c r="AB15" i="2"/>
  <c r="AC15" i="2" s="1"/>
  <c r="W17" i="2"/>
  <c r="X17" i="2" s="1"/>
  <c r="AB17" i="2"/>
  <c r="W18" i="2"/>
  <c r="X18" i="2" s="1"/>
  <c r="AB18" i="2"/>
  <c r="AC18" i="2" s="1"/>
  <c r="W29" i="2"/>
  <c r="AB29" i="2"/>
  <c r="W30" i="2"/>
  <c r="AA30" i="2"/>
  <c r="AB30" i="2"/>
  <c r="W31" i="2"/>
  <c r="AA31" i="2"/>
  <c r="AB31" i="2"/>
  <c r="V32" i="2"/>
  <c r="W32" i="2"/>
  <c r="AA32" i="2"/>
  <c r="AB32" i="2"/>
  <c r="V33" i="2"/>
  <c r="W33" i="2"/>
  <c r="AA33" i="2"/>
  <c r="AB33" i="2"/>
  <c r="V34" i="2"/>
  <c r="W34" i="2"/>
  <c r="AA34" i="2"/>
  <c r="AB34" i="2"/>
  <c r="W35" i="2"/>
  <c r="AA35" i="2"/>
  <c r="AB35" i="2"/>
  <c r="W36" i="2"/>
  <c r="AA36" i="2"/>
  <c r="AB36" i="2"/>
  <c r="V37" i="2"/>
  <c r="W37" i="2"/>
  <c r="AA37" i="2"/>
  <c r="AB37" i="2"/>
  <c r="V38" i="2"/>
  <c r="W38" i="2"/>
  <c r="AA38" i="2"/>
  <c r="AB38" i="2"/>
  <c r="W39" i="2"/>
  <c r="AA39" i="2"/>
  <c r="AB39" i="2"/>
  <c r="W40" i="2"/>
  <c r="AA40" i="2"/>
  <c r="AB40" i="2"/>
  <c r="C4" i="3"/>
  <c r="C5" i="3"/>
  <c r="F18" i="3"/>
  <c r="F19" i="3"/>
  <c r="F17" i="3"/>
  <c r="V36" i="2" l="1"/>
  <c r="AB19" i="2"/>
  <c r="V35" i="2" s="1"/>
  <c r="AB16" i="2"/>
  <c r="AA16" i="2" s="1"/>
  <c r="W16" i="2"/>
  <c r="V16" i="2" s="1"/>
  <c r="V40" i="2"/>
  <c r="AC17" i="2"/>
  <c r="AC19" i="2" s="1"/>
  <c r="AA24" i="2" s="1"/>
  <c r="AB13" i="2"/>
  <c r="W13" i="2"/>
  <c r="V13" i="2" s="1"/>
  <c r="AC16" i="2"/>
  <c r="AA23" i="2" s="1"/>
  <c r="X16" i="2"/>
  <c r="V23" i="2" s="1"/>
  <c r="AA13" i="2"/>
  <c r="X19" i="2"/>
  <c r="V24" i="2" s="1"/>
  <c r="AC13" i="2"/>
  <c r="AA22" i="2" s="1"/>
  <c r="W19" i="2"/>
  <c r="V19" i="2" s="1"/>
  <c r="X10" i="2"/>
  <c r="X13" i="2" s="1"/>
  <c r="V22" i="2" s="1"/>
  <c r="F6" i="3"/>
  <c r="F5" i="3"/>
  <c r="F4" i="3"/>
  <c r="A9" i="3"/>
  <c r="V39" i="2" l="1"/>
  <c r="AA19" i="2"/>
  <c r="V31" i="2"/>
  <c r="V30" i="2"/>
  <c r="AA25" i="2"/>
  <c r="AA29" i="2" s="1"/>
  <c r="AA41" i="2" s="1"/>
  <c r="V25" i="2"/>
  <c r="V29" i="2" s="1"/>
  <c r="V41" i="2" s="1"/>
  <c r="F21" i="3"/>
  <c r="R10" i="2"/>
  <c r="S10" i="2" s="1"/>
  <c r="M10" i="2"/>
  <c r="N10" i="2" s="1"/>
  <c r="H10" i="2"/>
  <c r="I10" i="2" s="1"/>
  <c r="H11" i="2"/>
  <c r="H9" i="2" l="1"/>
  <c r="I9" i="2" s="1"/>
  <c r="H14" i="2"/>
  <c r="I14" i="2" l="1"/>
  <c r="C10" i="3"/>
  <c r="H40" i="2" l="1"/>
  <c r="H39" i="2"/>
  <c r="H38" i="2"/>
  <c r="H37" i="2"/>
  <c r="H36" i="2"/>
  <c r="H35" i="2"/>
  <c r="H34" i="2"/>
  <c r="G34" i="2"/>
  <c r="H33" i="2"/>
  <c r="G33" i="2"/>
  <c r="H32" i="2"/>
  <c r="H31" i="2"/>
  <c r="H30" i="2"/>
  <c r="H29" i="2"/>
  <c r="M40" i="2"/>
  <c r="M39" i="2"/>
  <c r="M38" i="2"/>
  <c r="M37" i="2"/>
  <c r="M36" i="2"/>
  <c r="M35" i="2"/>
  <c r="M34" i="2"/>
  <c r="L34" i="2"/>
  <c r="M33" i="2"/>
  <c r="L33" i="2"/>
  <c r="M32" i="2"/>
  <c r="M31" i="2"/>
  <c r="M30" i="2"/>
  <c r="M29" i="2"/>
  <c r="R18" i="2" l="1"/>
  <c r="S18" i="2" s="1"/>
  <c r="R17" i="2"/>
  <c r="R15" i="2"/>
  <c r="S15" i="2" s="1"/>
  <c r="R14" i="2"/>
  <c r="R12" i="2"/>
  <c r="S12" i="2" s="1"/>
  <c r="R11" i="2"/>
  <c r="S11" i="2" s="1"/>
  <c r="R9" i="2"/>
  <c r="S9" i="2" s="1"/>
  <c r="M18" i="2"/>
  <c r="N18" i="2" s="1"/>
  <c r="M17" i="2"/>
  <c r="M15" i="2"/>
  <c r="N15" i="2" s="1"/>
  <c r="M14" i="2"/>
  <c r="M12" i="2"/>
  <c r="N12" i="2" s="1"/>
  <c r="M11" i="2"/>
  <c r="N11" i="2" s="1"/>
  <c r="M9" i="2"/>
  <c r="N9" i="2" s="1"/>
  <c r="H18" i="2"/>
  <c r="I18" i="2" s="1"/>
  <c r="H17" i="2"/>
  <c r="H15" i="2"/>
  <c r="I11" i="2"/>
  <c r="H12" i="2"/>
  <c r="I12" i="2" s="1"/>
  <c r="S17" i="2" l="1"/>
  <c r="S19" i="2" s="1"/>
  <c r="Q24" i="2" s="1"/>
  <c r="R19" i="2"/>
  <c r="N17" i="2"/>
  <c r="N19" i="2" s="1"/>
  <c r="L24" i="2" s="1"/>
  <c r="M19" i="2"/>
  <c r="I17" i="2"/>
  <c r="I19" i="2" s="1"/>
  <c r="G24" i="2" s="1"/>
  <c r="H19" i="2"/>
  <c r="N14" i="2"/>
  <c r="N16" i="2" s="1"/>
  <c r="L23" i="2" s="1"/>
  <c r="M16" i="2"/>
  <c r="L16" i="2" s="1"/>
  <c r="S14" i="2"/>
  <c r="S16" i="2" s="1"/>
  <c r="Q23" i="2" s="1"/>
  <c r="R16" i="2"/>
  <c r="Q16" i="2" s="1"/>
  <c r="I15" i="2"/>
  <c r="I16" i="2" s="1"/>
  <c r="G23" i="2" s="1"/>
  <c r="H16" i="2"/>
  <c r="N13" i="2"/>
  <c r="L22" i="2" s="1"/>
  <c r="S13" i="2"/>
  <c r="Q22" i="2" s="1"/>
  <c r="I13" i="2"/>
  <c r="G22" i="2" s="1"/>
  <c r="L32" i="2"/>
  <c r="G32" i="2"/>
  <c r="G37" i="2"/>
  <c r="L40" i="2"/>
  <c r="L36" i="2"/>
  <c r="L37" i="2"/>
  <c r="G40" i="2"/>
  <c r="G36" i="2"/>
  <c r="R13" i="2"/>
  <c r="Q13" i="2" s="1"/>
  <c r="M13" i="2"/>
  <c r="L13" i="2" s="1"/>
  <c r="H13" i="2"/>
  <c r="G25" i="2" l="1"/>
  <c r="L25" i="2"/>
  <c r="Q25" i="2"/>
  <c r="G13" i="2"/>
  <c r="L39" i="2"/>
  <c r="L31" i="2"/>
  <c r="G31" i="2"/>
  <c r="L19" i="2"/>
  <c r="G30" i="2"/>
  <c r="G39" i="2"/>
  <c r="G38" i="2"/>
  <c r="L35" i="2"/>
  <c r="L38" i="2"/>
  <c r="Q19" i="2"/>
  <c r="L30" i="2"/>
  <c r="G35" i="2"/>
  <c r="E19" i="3" l="1"/>
  <c r="F9" i="3"/>
  <c r="F10" i="3"/>
  <c r="F12" i="3"/>
  <c r="F13" i="3"/>
  <c r="F3" i="3"/>
  <c r="F8" i="3" s="1"/>
  <c r="E19" i="2"/>
  <c r="E16" i="2"/>
  <c r="E13" i="2"/>
  <c r="C6" i="3"/>
  <c r="C8" i="3"/>
  <c r="C9" i="3"/>
  <c r="C11" i="3"/>
  <c r="C12" i="3"/>
  <c r="C13" i="3"/>
  <c r="C14" i="3"/>
  <c r="C3" i="3"/>
  <c r="F14" i="3" l="1"/>
  <c r="F11" i="3"/>
  <c r="B22" i="2"/>
  <c r="E17" i="3" s="1"/>
  <c r="B23" i="2"/>
  <c r="E18" i="3" s="1"/>
  <c r="G19" i="2" l="1"/>
  <c r="G16" i="2" l="1"/>
  <c r="E25" i="2" l="1"/>
  <c r="R40" i="2" l="1"/>
  <c r="R39" i="2"/>
  <c r="R38" i="2"/>
  <c r="R37" i="2"/>
  <c r="R36" i="2"/>
  <c r="R35" i="2"/>
  <c r="R34" i="2"/>
  <c r="R33" i="2"/>
  <c r="R32" i="2"/>
  <c r="R31" i="2"/>
  <c r="R30" i="2"/>
  <c r="R42" i="2" s="1"/>
  <c r="R29" i="2"/>
  <c r="R41" i="2" s="1"/>
  <c r="Q33" i="2" l="1"/>
  <c r="Q45" i="2" s="1"/>
  <c r="Q29" i="2"/>
  <c r="L29" i="2"/>
  <c r="R43" i="2" l="1"/>
  <c r="L41" i="2"/>
  <c r="Q37" i="2"/>
  <c r="Q48" i="2" s="1"/>
  <c r="R51" i="2"/>
  <c r="R47" i="2"/>
  <c r="Q40" i="2"/>
  <c r="Q36" i="2"/>
  <c r="Q32" i="2"/>
  <c r="Q44" i="2" s="1"/>
  <c r="R48" i="2"/>
  <c r="Q34" i="2"/>
  <c r="Q46" i="2" s="1"/>
  <c r="Q35" i="2"/>
  <c r="Q47" i="2" s="1"/>
  <c r="Q38" i="2"/>
  <c r="Q50" i="2" s="1"/>
  <c r="G29" i="2" l="1"/>
  <c r="G41" i="2" s="1"/>
  <c r="R46" i="2"/>
  <c r="Q30" i="2"/>
  <c r="Q42" i="2" s="1"/>
  <c r="R45" i="2"/>
  <c r="Q31" i="2"/>
  <c r="Q43" i="2" s="1"/>
  <c r="R50" i="2"/>
  <c r="Q39" i="2"/>
  <c r="Q51" i="2" s="1"/>
  <c r="Q41" i="2" l="1"/>
  <c r="R44" i="2"/>
</calcChain>
</file>

<file path=xl/sharedStrings.xml><?xml version="1.0" encoding="utf-8"?>
<sst xmlns="http://schemas.openxmlformats.org/spreadsheetml/2006/main" count="109" uniqueCount="68">
  <si>
    <t>Requirements</t>
  </si>
  <si>
    <t>TOTAL WEIGHTING</t>
  </si>
  <si>
    <t>Deliverables</t>
  </si>
  <si>
    <t>Criteria</t>
  </si>
  <si>
    <t>Weighting</t>
  </si>
  <si>
    <t>Do Not Meet</t>
  </si>
  <si>
    <t>MAX</t>
  </si>
  <si>
    <t>Not applicable</t>
  </si>
  <si>
    <t>NOT MEET</t>
  </si>
  <si>
    <t>Partial Meet</t>
  </si>
  <si>
    <t>PARTIAL MEET</t>
  </si>
  <si>
    <t>Meet</t>
  </si>
  <si>
    <t>MEET</t>
  </si>
  <si>
    <t>Exceed</t>
  </si>
  <si>
    <t>EXCEED</t>
  </si>
  <si>
    <t>X</t>
  </si>
  <si>
    <t>Score</t>
  </si>
  <si>
    <t>Final Analysis</t>
  </si>
  <si>
    <t>TOTAL</t>
  </si>
  <si>
    <t>TECHNICALLY ACCEPTABLE</t>
  </si>
  <si>
    <t>TECHNICALLY NOT ACCEPTABLE</t>
  </si>
  <si>
    <t>RE-EVALUATE</t>
  </si>
  <si>
    <t>Do Not Meet =</t>
  </si>
  <si>
    <t>Partial Meet =</t>
  </si>
  <si>
    <t xml:space="preserve">Meet = </t>
  </si>
  <si>
    <t>The final total given will be used to rank Suppliers who are technically acceptable.</t>
  </si>
  <si>
    <t>Proof of level of compliance to these items is to be submitted with the tender package. This proof is to constitute documentation / proof / comments / sufficient information, item by item. A simple “yes” or “no” will not suffice. Tenderers will be expected to score at least the minimum threshold of 80% per functional area to proceed to the next step. Tenderers will be deemed technically not acceptable if any of the functionalities score less than 80%. The final total given will be used to rank Suppliers who are technically acceptable.</t>
  </si>
  <si>
    <t>PLANNING</t>
  </si>
  <si>
    <t>Well balanced organisational structure.</t>
  </si>
  <si>
    <t>COMPANY PROFILE</t>
  </si>
  <si>
    <t xml:space="preserve">Submit a portfolio of previous projects where this type of work was undertaken. </t>
  </si>
  <si>
    <t>The portfolio needs to show concrete works of this type of scope and magnitude.</t>
  </si>
  <si>
    <t>Tenderers will be expected to score at least the minimum threshold of 70% per functional area to proceed to the next step. Tenderers will be deemed technically not acceptable if any of the functionalities score less than 80%.</t>
  </si>
  <si>
    <t>Comment</t>
  </si>
  <si>
    <t>Workings</t>
  </si>
  <si>
    <t>Vendor 1</t>
  </si>
  <si>
    <t>Vendor 2</t>
  </si>
  <si>
    <t>Vendor 3</t>
  </si>
  <si>
    <t>Vendor 4</t>
  </si>
  <si>
    <t>Vendor 5</t>
  </si>
  <si>
    <t>Rating</t>
  </si>
  <si>
    <t>Equipment offered complies with the technical specifications.</t>
  </si>
  <si>
    <t>Preliminary schedule supplied is realistic</t>
  </si>
  <si>
    <t>Supplier delivery date in line with required date</t>
  </si>
  <si>
    <t>TECHNICAL SPECIFICATIONS</t>
  </si>
  <si>
    <t>Proof of approved supplier for the equipment offered or demonstrate that the Supplier is the equipment manufacturer.</t>
  </si>
  <si>
    <t>Proof of personnel technical skill to supply equipment, testing, training of Purchaser and able resolve technical defects and issues.</t>
  </si>
  <si>
    <t>Proof that equipment has been successfully used in support of Radiation Protection, in South Africa or elsewhere before.</t>
  </si>
  <si>
    <r>
      <t>Proof of level of compliance to these items is to be submitted with the tender package. This proof is to constitute documentation / proof / comments / sufficient information, item by item. A simple “yes” or “no” will not suffice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</t>
    </r>
  </si>
  <si>
    <r>
      <t xml:space="preserve">Provide organisational structure highlighting key positions and how they will interface with </t>
    </r>
    <r>
      <rPr>
        <i/>
        <sz val="8"/>
        <rFont val="Arial"/>
        <family val="2"/>
      </rPr>
      <t xml:space="preserve">Employer </t>
    </r>
    <r>
      <rPr>
        <sz val="8"/>
        <rFont val="Arial"/>
        <family val="2"/>
      </rPr>
      <t>on this project.</t>
    </r>
  </si>
  <si>
    <t>The structure needs to show the function areas from Management down to the technical personnel and the roles each member plays in delivering the specific required services.</t>
  </si>
  <si>
    <t>Submit a letter from Manufacturer confirming the Supplier isapproved as distributor.</t>
  </si>
  <si>
    <t>Letter from Manufacturer that the supplier is approved to supply the equipment.</t>
  </si>
  <si>
    <t>Demonstrate that personnel are suitably qualified to deliver the goods and services.</t>
  </si>
  <si>
    <t xml:space="preserve">Submit a list of experiences and skills of these resources, either as CVs or separately, that the supplier envisage as part of the base team. </t>
  </si>
  <si>
    <t xml:space="preserve">Provide detailed technical specifications of equipment supplied. </t>
  </si>
  <si>
    <t>Equipment supplied to meet the Purchaser's technical requirements.</t>
  </si>
  <si>
    <t>Provide a list of organisations where the equipment has been supplied.</t>
  </si>
  <si>
    <t>The list must demonstrate that the equipment is used elsewhere.</t>
  </si>
  <si>
    <t>Provide a preliminary schedule for the delivery of the equipment.</t>
  </si>
  <si>
    <t>Demonstrate that the Supplier understands the steps and timelines involved in the supply of goods.</t>
  </si>
  <si>
    <t>Indicate the delivery date at Koeberg.</t>
  </si>
  <si>
    <t>The delivery date to meet the date the Purchaser requires the equipment.</t>
  </si>
  <si>
    <t>The overall score for functionality criteria is analysed as follows:
0%     - 79%   - Does not meet
80%   - 100% - Meet</t>
  </si>
  <si>
    <r>
      <t>The scoring of the Functional Evaluation is conducted as follows:
A supplier is given a score in each of the sub-categories. These sub-categories are requirements detailed in the specification or contract for KBG2115. Scores are allocated as follows:
0 - 0% -    Does not meet 
1 - 75% - Partial meet  
2 -100% - Meet                                                                                                                                                                                                                                                                                                                                  Proof of level of compliance to these items is to be submitted with the tender package. This proof is to constitute documentation / proof / comments / sufficient information, item by item. A simple “yes” or “no” will not suffice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</t>
    </r>
  </si>
  <si>
    <t xml:space="preserve">FUNCTIONAL EVALUATION CRITERIA : </t>
  </si>
  <si>
    <t xml:space="preserve">TECHNICAL EVALUATION: SUPPLY AND DELIVERY OF FLOOR MONITORS
</t>
  </si>
  <si>
    <t>Relevant references of past experience related to supply of equipment offered or other RP Equipment.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</si>
</sst>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4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04">
    <xf numFmtId="0" fontId="0" fillId="0" borderId="0" xfId="0"/>
    <xf numFmtId="0" fontId="1" fillId="0" borderId="3" xfId="1" applyFont="1" applyBorder="1" applyAlignment="1" applyProtection="1">
      <alignment vertical="center" wrapText="1"/>
    </xf>
    <xf numFmtId="0" fontId="1" fillId="0" borderId="3" xfId="1" applyFont="1" applyFill="1" applyBorder="1" applyAlignment="1" applyProtection="1">
      <alignment vertical="center" wrapText="1"/>
    </xf>
    <xf numFmtId="9" fontId="5" fillId="0" borderId="3" xfId="4" applyFont="1" applyBorder="1" applyAlignment="1" applyProtection="1">
      <alignment horizontal="center" vertical="center"/>
    </xf>
    <xf numFmtId="9" fontId="5" fillId="0" borderId="3" xfId="4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</xf>
    <xf numFmtId="0" fontId="11" fillId="4" borderId="3" xfId="0" applyFont="1" applyFill="1" applyBorder="1" applyAlignment="1" applyProtection="1">
      <alignment horizontal="center" vertical="center" textRotation="90"/>
    </xf>
    <xf numFmtId="0" fontId="4" fillId="2" borderId="0" xfId="0" applyFont="1" applyFill="1" applyBorder="1" applyAlignment="1" applyProtection="1">
      <alignment horizontal="center" vertical="center" textRotation="90"/>
    </xf>
    <xf numFmtId="0" fontId="11" fillId="4" borderId="3" xfId="0" applyFont="1" applyFill="1" applyBorder="1" applyAlignment="1" applyProtection="1">
      <alignment horizontal="center" vertical="center" textRotation="90" wrapText="1"/>
    </xf>
    <xf numFmtId="0" fontId="12" fillId="2" borderId="0" xfId="0" applyFont="1" applyFill="1" applyBorder="1" applyAlignment="1" applyProtection="1">
      <alignment horizontal="center" vertical="center" textRotation="90" wrapText="1"/>
    </xf>
    <xf numFmtId="0" fontId="5" fillId="2" borderId="0" xfId="0" applyFont="1" applyFill="1" applyBorder="1" applyAlignment="1" applyProtection="1">
      <alignment horizontal="center" vertical="center"/>
    </xf>
    <xf numFmtId="9" fontId="1" fillId="0" borderId="3" xfId="7" applyFont="1" applyFill="1" applyBorder="1" applyAlignment="1" applyProtection="1">
      <alignment horizontal="center" vertical="center" wrapText="1"/>
    </xf>
    <xf numFmtId="9" fontId="1" fillId="2" borderId="0" xfId="7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9" fontId="13" fillId="3" borderId="3" xfId="7" applyFont="1" applyFill="1" applyBorder="1" applyAlignment="1" applyProtection="1">
      <alignment horizontal="center" vertical="center" wrapText="1"/>
    </xf>
    <xf numFmtId="9" fontId="13" fillId="2" borderId="0" xfId="7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center" vertical="center" wrapText="1"/>
    </xf>
    <xf numFmtId="9" fontId="4" fillId="3" borderId="3" xfId="7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9" fontId="4" fillId="2" borderId="0" xfId="7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textRotation="90"/>
    </xf>
    <xf numFmtId="0" fontId="15" fillId="2" borderId="0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2" borderId="11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9" fontId="12" fillId="2" borderId="0" xfId="7" applyFont="1" applyFill="1" applyBorder="1" applyAlignment="1" applyProtection="1">
      <alignment horizontal="center" vertical="center" wrapText="1"/>
    </xf>
    <xf numFmtId="165" fontId="12" fillId="2" borderId="0" xfId="7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vertical="center"/>
    </xf>
    <xf numFmtId="9" fontId="12" fillId="3" borderId="3" xfId="7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7" fillId="2" borderId="11" xfId="0" applyFont="1" applyFill="1" applyBorder="1" applyAlignment="1" applyProtection="1">
      <alignment vertical="center"/>
    </xf>
    <xf numFmtId="9" fontId="19" fillId="8" borderId="3" xfId="7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vertical="center"/>
    </xf>
    <xf numFmtId="9" fontId="18" fillId="2" borderId="0" xfId="7" applyFont="1" applyFill="1" applyBorder="1" applyAlignment="1" applyProtection="1">
      <alignment horizontal="center" vertical="center" wrapText="1"/>
    </xf>
    <xf numFmtId="165" fontId="18" fillId="2" borderId="0" xfId="7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5" fontId="1" fillId="0" borderId="2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1" fillId="2" borderId="12" xfId="0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9" fontId="1" fillId="0" borderId="0" xfId="7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justify"/>
    </xf>
    <xf numFmtId="0" fontId="1" fillId="2" borderId="12" xfId="0" applyFont="1" applyFill="1" applyBorder="1" applyAlignment="1" applyProtection="1">
      <alignment horizontal="center" vertical="justify"/>
    </xf>
    <xf numFmtId="0" fontId="1" fillId="2" borderId="13" xfId="0" applyFont="1" applyFill="1" applyBorder="1" applyAlignment="1" applyProtection="1">
      <alignment horizontal="center" vertical="justify"/>
    </xf>
    <xf numFmtId="0" fontId="1" fillId="2" borderId="0" xfId="0" applyFont="1" applyFill="1" applyBorder="1" applyAlignment="1" applyProtection="1">
      <alignment horizontal="center" vertical="justify"/>
    </xf>
    <xf numFmtId="0" fontId="1" fillId="2" borderId="11" xfId="0" applyFont="1" applyFill="1" applyBorder="1" applyAlignment="1" applyProtection="1">
      <alignment vertical="justify"/>
    </xf>
    <xf numFmtId="0" fontId="20" fillId="0" borderId="3" xfId="0" applyFont="1" applyBorder="1" applyAlignment="1">
      <alignment horizontal="left" vertical="center" wrapText="1"/>
    </xf>
    <xf numFmtId="9" fontId="21" fillId="0" borderId="3" xfId="0" applyNumberFormat="1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9" fontId="1" fillId="0" borderId="0" xfId="7" applyFont="1" applyFill="1" applyBorder="1" applyAlignment="1" applyProtection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49" fontId="1" fillId="0" borderId="3" xfId="1" applyNumberFormat="1" applyFont="1" applyBorder="1" applyAlignment="1" applyProtection="1">
      <alignment horizontal="left" vertical="center" wrapText="1"/>
    </xf>
    <xf numFmtId="49" fontId="1" fillId="0" borderId="3" xfId="1" applyNumberFormat="1" applyFont="1" applyFill="1" applyBorder="1" applyAlignment="1" applyProtection="1">
      <alignment horizontal="left" vertical="center" wrapText="1"/>
    </xf>
    <xf numFmtId="0" fontId="1" fillId="0" borderId="3" xfId="1" applyFont="1" applyBorder="1" applyAlignment="1" applyProtection="1">
      <alignment horizontal="left" vertical="center" wrapText="1"/>
    </xf>
    <xf numFmtId="49" fontId="1" fillId="0" borderId="3" xfId="1" quotePrefix="1" applyNumberFormat="1" applyFont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horizontal="left" vertical="center"/>
    </xf>
    <xf numFmtId="9" fontId="4" fillId="3" borderId="3" xfId="0" applyNumberFormat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textRotation="90" wrapText="1"/>
    </xf>
    <xf numFmtId="9" fontId="22" fillId="9" borderId="3" xfId="0" applyNumberFormat="1" applyFont="1" applyFill="1" applyBorder="1" applyAlignment="1">
      <alignment horizontal="center"/>
    </xf>
    <xf numFmtId="9" fontId="19" fillId="10" borderId="3" xfId="7" applyFont="1" applyFill="1" applyBorder="1" applyAlignment="1" applyProtection="1">
      <alignment horizontal="center" vertical="center"/>
    </xf>
    <xf numFmtId="0" fontId="19" fillId="10" borderId="4" xfId="0" applyFont="1" applyFill="1" applyBorder="1" applyAlignment="1" applyProtection="1">
      <alignment vertical="center"/>
    </xf>
    <xf numFmtId="0" fontId="20" fillId="9" borderId="3" xfId="0" applyFont="1" applyFill="1" applyBorder="1" applyAlignment="1">
      <alignment vertical="center"/>
    </xf>
    <xf numFmtId="0" fontId="20" fillId="9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 applyProtection="1">
      <alignment vertical="center" wrapText="1"/>
    </xf>
    <xf numFmtId="0" fontId="22" fillId="9" borderId="3" xfId="0" applyFont="1" applyFill="1" applyBorder="1" applyAlignment="1">
      <alignment vertical="center"/>
    </xf>
    <xf numFmtId="0" fontId="1" fillId="2" borderId="1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90" wrapText="1"/>
    </xf>
    <xf numFmtId="0" fontId="1" fillId="0" borderId="9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5" fillId="10" borderId="0" xfId="0" applyFont="1" applyFill="1" applyBorder="1" applyAlignment="1" applyProtection="1">
      <alignment horizontal="center" vertical="center"/>
    </xf>
    <xf numFmtId="0" fontId="0" fillId="10" borderId="0" xfId="0" applyFill="1" applyBorder="1" applyAlignment="1" applyProtection="1">
      <alignment horizontal="center" vertical="center" wrapText="1"/>
    </xf>
    <xf numFmtId="0" fontId="14" fillId="10" borderId="0" xfId="0" applyFont="1" applyFill="1" applyBorder="1" applyAlignment="1" applyProtection="1">
      <alignment horizontal="center" vertical="center" textRotation="90"/>
    </xf>
    <xf numFmtId="0" fontId="1" fillId="10" borderId="0" xfId="0" applyFont="1" applyFill="1" applyBorder="1" applyAlignment="1" applyProtection="1">
      <alignment horizontal="center" vertical="center"/>
    </xf>
    <xf numFmtId="9" fontId="12" fillId="10" borderId="0" xfId="7" applyFont="1" applyFill="1" applyBorder="1" applyAlignment="1" applyProtection="1">
      <alignment vertical="center"/>
    </xf>
    <xf numFmtId="0" fontId="25" fillId="10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1" fillId="0" borderId="8" xfId="1" applyFont="1" applyFill="1" applyBorder="1" applyAlignment="1" applyProtection="1">
      <alignment vertical="center" wrapText="1"/>
    </xf>
    <xf numFmtId="9" fontId="1" fillId="0" borderId="3" xfId="7" applyNumberFormat="1" applyFont="1" applyFill="1" applyBorder="1" applyAlignment="1" applyProtection="1">
      <alignment horizontal="center" vertical="center" wrapText="1"/>
    </xf>
    <xf numFmtId="9" fontId="27" fillId="9" borderId="3" xfId="7" applyNumberFormat="1" applyFont="1" applyFill="1" applyBorder="1" applyAlignment="1" applyProtection="1">
      <alignment horizontal="center" vertical="center" wrapText="1"/>
    </xf>
    <xf numFmtId="9" fontId="1" fillId="0" borderId="8" xfId="7" applyFont="1" applyFill="1" applyBorder="1" applyAlignment="1" applyProtection="1">
      <alignment vertical="center"/>
    </xf>
    <xf numFmtId="9" fontId="1" fillId="0" borderId="3" xfId="7" applyFont="1" applyFill="1" applyBorder="1" applyAlignment="1" applyProtection="1">
      <alignment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165" fontId="1" fillId="0" borderId="19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textRotation="90" wrapText="1"/>
    </xf>
    <xf numFmtId="0" fontId="11" fillId="2" borderId="13" xfId="0" applyFont="1" applyFill="1" applyBorder="1" applyAlignment="1" applyProtection="1">
      <alignment horizontal="center" vertical="center" textRotation="90" wrapText="1"/>
    </xf>
    <xf numFmtId="0" fontId="2" fillId="2" borderId="0" xfId="6" applyNumberFormat="1" applyFont="1" applyFill="1" applyBorder="1" applyAlignment="1" applyProtection="1">
      <alignment horizontal="center" vertical="center" textRotation="90" wrapText="1"/>
    </xf>
    <xf numFmtId="0" fontId="2" fillId="2" borderId="0" xfId="0" applyNumberFormat="1" applyFont="1" applyFill="1" applyBorder="1" applyAlignment="1" applyProtection="1">
      <alignment horizontal="center" vertical="center" textRotation="90" wrapText="1"/>
    </xf>
    <xf numFmtId="0" fontId="11" fillId="5" borderId="3" xfId="1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justify"/>
    </xf>
    <xf numFmtId="0" fontId="12" fillId="2" borderId="25" xfId="0" applyFont="1" applyFill="1" applyBorder="1" applyAlignment="1" applyProtection="1">
      <alignment horizontal="center" vertical="center" textRotation="90" wrapText="1"/>
    </xf>
    <xf numFmtId="0" fontId="1" fillId="0" borderId="24" xfId="0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2" fillId="2" borderId="27" xfId="0" applyFont="1" applyFill="1" applyBorder="1" applyAlignment="1" applyProtection="1">
      <alignment horizontal="center" vertical="center" textRotation="90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0" fillId="11" borderId="3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9" fontId="1" fillId="0" borderId="0" xfId="7" applyFont="1" applyFill="1" applyBorder="1" applyAlignment="1" applyProtection="1">
      <alignment horizontal="center" vertical="center" wrapText="1"/>
    </xf>
    <xf numFmtId="0" fontId="12" fillId="0" borderId="25" xfId="0" applyFont="1" applyFill="1" applyBorder="1" applyAlignment="1" applyProtection="1">
      <alignment horizontal="center" vertical="center" textRotation="90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2" fillId="2" borderId="0" xfId="6" applyNumberFormat="1" applyFont="1" applyFill="1" applyBorder="1" applyAlignment="1" applyProtection="1">
      <alignment horizontal="center" vertical="center" textRotation="90" wrapText="1"/>
    </xf>
    <xf numFmtId="0" fontId="2" fillId="2" borderId="0" xfId="0" applyNumberFormat="1" applyFont="1" applyFill="1" applyBorder="1" applyAlignment="1" applyProtection="1">
      <alignment horizontal="center" vertical="center" textRotation="90" wrapText="1"/>
    </xf>
    <xf numFmtId="0" fontId="1" fillId="2" borderId="0" xfId="0" applyFont="1" applyFill="1" applyBorder="1" applyAlignment="1" applyProtection="1">
      <alignment horizontal="left" vertical="justify"/>
    </xf>
    <xf numFmtId="0" fontId="5" fillId="6" borderId="3" xfId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textRotation="90" wrapText="1"/>
    </xf>
    <xf numFmtId="0" fontId="11" fillId="2" borderId="13" xfId="0" applyFont="1" applyFill="1" applyBorder="1" applyAlignment="1" applyProtection="1">
      <alignment horizontal="center" vertical="center" textRotation="90" wrapText="1"/>
    </xf>
    <xf numFmtId="0" fontId="24" fillId="7" borderId="4" xfId="0" applyFont="1" applyFill="1" applyBorder="1" applyAlignment="1" applyProtection="1">
      <alignment horizontal="center" vertical="center"/>
    </xf>
    <xf numFmtId="0" fontId="24" fillId="7" borderId="7" xfId="0" applyFont="1" applyFill="1" applyBorder="1" applyAlignment="1" applyProtection="1">
      <alignment horizontal="center" vertical="center"/>
    </xf>
    <xf numFmtId="0" fontId="24" fillId="7" borderId="2" xfId="0" applyFont="1" applyFill="1" applyBorder="1" applyAlignment="1" applyProtection="1">
      <alignment horizontal="center" vertical="center"/>
    </xf>
    <xf numFmtId="0" fontId="15" fillId="7" borderId="21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 wrapText="1"/>
    </xf>
    <xf numFmtId="165" fontId="19" fillId="8" borderId="3" xfId="7" applyNumberFormat="1" applyFont="1" applyFill="1" applyBorder="1" applyAlignment="1" applyProtection="1">
      <alignment horizontal="center" vertical="center" wrapText="1"/>
    </xf>
    <xf numFmtId="165" fontId="12" fillId="3" borderId="3" xfId="7" applyNumberFormat="1" applyFont="1" applyFill="1" applyBorder="1" applyAlignment="1" applyProtection="1">
      <alignment horizontal="center" vertical="center" wrapText="1"/>
    </xf>
    <xf numFmtId="0" fontId="19" fillId="8" borderId="3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 wrapText="1"/>
    </xf>
    <xf numFmtId="165" fontId="19" fillId="8" borderId="4" xfId="7" applyNumberFormat="1" applyFont="1" applyFill="1" applyBorder="1" applyAlignment="1" applyProtection="1">
      <alignment horizontal="center" vertical="center" wrapText="1"/>
    </xf>
    <xf numFmtId="165" fontId="19" fillId="8" borderId="7" xfId="7" applyNumberFormat="1" applyFont="1" applyFill="1" applyBorder="1" applyAlignment="1" applyProtection="1">
      <alignment horizontal="center" vertical="center" wrapText="1"/>
    </xf>
    <xf numFmtId="165" fontId="19" fillId="8" borderId="2" xfId="7" applyNumberFormat="1" applyFont="1" applyFill="1" applyBorder="1" applyAlignment="1" applyProtection="1">
      <alignment horizontal="center" vertical="center" wrapText="1"/>
    </xf>
    <xf numFmtId="165" fontId="12" fillId="3" borderId="4" xfId="7" applyNumberFormat="1" applyFont="1" applyFill="1" applyBorder="1" applyAlignment="1" applyProtection="1">
      <alignment horizontal="center" vertical="center" wrapText="1"/>
    </xf>
    <xf numFmtId="165" fontId="12" fillId="3" borderId="7" xfId="7" applyNumberFormat="1" applyFont="1" applyFill="1" applyBorder="1" applyAlignment="1" applyProtection="1">
      <alignment horizontal="center" vertical="center" wrapText="1"/>
    </xf>
    <xf numFmtId="165" fontId="12" fillId="3" borderId="2" xfId="7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1" fillId="2" borderId="15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" fillId="2" borderId="14" xfId="0" applyFont="1" applyFill="1" applyBorder="1" applyAlignment="1" applyProtection="1">
      <alignment horizontal="left" vertical="top" wrapText="1"/>
    </xf>
    <xf numFmtId="49" fontId="1" fillId="0" borderId="8" xfId="1" quotePrefix="1" applyNumberFormat="1" applyFont="1" applyBorder="1" applyAlignment="1" applyProtection="1">
      <alignment horizontal="left" vertical="center" wrapText="1"/>
    </xf>
    <xf numFmtId="49" fontId="1" fillId="0" borderId="6" xfId="1" quotePrefix="1" applyNumberFormat="1" applyFont="1" applyBorder="1" applyAlignment="1" applyProtection="1">
      <alignment horizontal="left" vertical="center" wrapText="1"/>
    </xf>
    <xf numFmtId="0" fontId="23" fillId="0" borderId="4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11" fillId="7" borderId="4" xfId="0" applyFont="1" applyFill="1" applyBorder="1" applyAlignment="1" applyProtection="1">
      <alignment horizontal="center" vertical="center"/>
    </xf>
    <xf numFmtId="0" fontId="11" fillId="7" borderId="7" xfId="0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1" fillId="5" borderId="3" xfId="1" applyFont="1" applyFill="1" applyBorder="1" applyAlignment="1" applyProtection="1">
      <alignment horizontal="center" vertical="center" wrapText="1"/>
    </xf>
    <xf numFmtId="0" fontId="1" fillId="0" borderId="8" xfId="1" applyFont="1" applyBorder="1" applyAlignment="1" applyProtection="1">
      <alignment horizontal="left" vertical="center" wrapText="1"/>
    </xf>
    <xf numFmtId="0" fontId="1" fillId="0" borderId="6" xfId="1" applyFont="1" applyBorder="1" applyAlignment="1" applyProtection="1">
      <alignment horizontal="left" vertical="center" wrapText="1"/>
    </xf>
    <xf numFmtId="0" fontId="1" fillId="0" borderId="8" xfId="1" quotePrefix="1" applyFont="1" applyBorder="1" applyAlignment="1" applyProtection="1">
      <alignment horizontal="left" vertical="center" wrapText="1"/>
    </xf>
    <xf numFmtId="0" fontId="1" fillId="0" borderId="6" xfId="1" quotePrefix="1" applyFont="1" applyBorder="1" applyAlignment="1" applyProtection="1">
      <alignment horizontal="left" vertical="center" wrapText="1"/>
    </xf>
    <xf numFmtId="9" fontId="5" fillId="0" borderId="8" xfId="4" applyFont="1" applyBorder="1" applyAlignment="1" applyProtection="1">
      <alignment horizontal="center" vertical="center"/>
    </xf>
    <xf numFmtId="9" fontId="5" fillId="0" borderId="6" xfId="4" applyFont="1" applyBorder="1" applyAlignment="1" applyProtection="1">
      <alignment horizontal="center" vertical="center"/>
    </xf>
  </cellXfs>
  <cellStyles count="8">
    <cellStyle name="Currency" xfId="6" builtinId="4"/>
    <cellStyle name="Hyperlink 2" xfId="2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Percent" xfId="7" builtinId="5"/>
    <cellStyle name="Percent 2" xfId="5" xr:uid="{00000000-0005-0000-0000-000006000000}"/>
    <cellStyle name="Percent 3" xfId="4" xr:uid="{00000000-0005-0000-0000-000007000000}"/>
  </cellStyles>
  <dxfs count="85"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colors>
    <mruColors>
      <color rgb="FFFFCC99"/>
      <color rgb="FFCCFFFF"/>
      <color rgb="FF0000FF"/>
      <color rgb="FF00FFFF"/>
      <color rgb="FF66FFFF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V276"/>
  <sheetViews>
    <sheetView tabSelected="1" topLeftCell="A7" zoomScale="110" zoomScaleNormal="110" workbookViewId="0">
      <selection activeCell="E9" sqref="E9"/>
    </sheetView>
  </sheetViews>
  <sheetFormatPr defaultRowHeight="10" x14ac:dyDescent="0.35"/>
  <cols>
    <col min="1" max="1" width="2.54296875" style="7" customWidth="1"/>
    <col min="2" max="2" width="3.453125" style="7" customWidth="1"/>
    <col min="3" max="3" width="13.54296875" style="77" customWidth="1"/>
    <col min="4" max="4" width="47.453125" style="7" customWidth="1"/>
    <col min="5" max="5" width="8.81640625" style="7" customWidth="1"/>
    <col min="6" max="6" width="1.453125" style="12" customWidth="1"/>
    <col min="7" max="7" width="9.453125" style="7" customWidth="1"/>
    <col min="8" max="8" width="6.54296875" style="7" bestFit="1" customWidth="1"/>
    <col min="9" max="9" width="6.54296875" style="7" customWidth="1"/>
    <col min="10" max="10" width="15.1796875" style="7" customWidth="1"/>
    <col min="11" max="11" width="1.453125" style="12" customWidth="1"/>
    <col min="12" max="12" width="8.54296875" style="7" customWidth="1"/>
    <col min="13" max="13" width="6.54296875" style="7" bestFit="1" customWidth="1"/>
    <col min="14" max="14" width="6.54296875" style="7" customWidth="1"/>
    <col min="15" max="15" width="14.54296875" style="7" customWidth="1"/>
    <col min="16" max="16" width="1.453125" style="12" customWidth="1"/>
    <col min="17" max="17" width="8.453125" style="7" customWidth="1"/>
    <col min="18" max="19" width="6.453125" style="7" customWidth="1"/>
    <col min="20" max="20" width="15.453125" style="7" customWidth="1"/>
    <col min="21" max="21" width="1.453125" style="12" customWidth="1"/>
    <col min="22" max="22" width="8.453125" style="7" customWidth="1"/>
    <col min="23" max="23" width="6.54296875" style="7" bestFit="1" customWidth="1"/>
    <col min="24" max="24" width="6.54296875" style="7" customWidth="1"/>
    <col min="25" max="25" width="15.1796875" style="7" customWidth="1"/>
    <col min="26" max="26" width="1.453125" style="6" customWidth="1"/>
    <col min="27" max="27" width="8.453125" style="7" customWidth="1"/>
    <col min="28" max="28" width="6.54296875" style="7" bestFit="1" customWidth="1"/>
    <col min="29" max="29" width="6.54296875" style="7" customWidth="1"/>
    <col min="30" max="30" width="15.453125" style="7" customWidth="1"/>
    <col min="31" max="31" width="2.54296875" style="6" customWidth="1"/>
    <col min="32" max="56" width="9.1796875" style="6"/>
    <col min="57" max="57" width="9.1796875" style="147"/>
    <col min="58" max="95" width="9.1796875" style="7"/>
    <col min="96" max="96" width="1.453125" style="7" customWidth="1"/>
    <col min="97" max="97" width="1.54296875" style="7" customWidth="1"/>
    <col min="98" max="98" width="3.453125" style="7" customWidth="1"/>
    <col min="99" max="99" width="10.1796875" style="7" customWidth="1"/>
    <col min="100" max="100" width="50.453125" style="7" customWidth="1"/>
    <col min="101" max="101" width="5.1796875" style="7" customWidth="1"/>
    <col min="102" max="102" width="2" style="7" customWidth="1"/>
    <col min="103" max="103" width="7.54296875" style="7" customWidth="1"/>
    <col min="104" max="104" width="6.54296875" style="7" bestFit="1" customWidth="1"/>
    <col min="105" max="105" width="2.453125" style="7" customWidth="1"/>
    <col min="106" max="106" width="7.54296875" style="7" customWidth="1"/>
    <col min="107" max="107" width="6.54296875" style="7" bestFit="1" customWidth="1"/>
    <col min="108" max="108" width="2.453125" style="7" customWidth="1"/>
    <col min="109" max="109" width="7.54296875" style="7" customWidth="1"/>
    <col min="110" max="110" width="5.81640625" style="7" bestFit="1" customWidth="1"/>
    <col min="111" max="111" width="2.453125" style="7" customWidth="1"/>
    <col min="112" max="112" width="8.453125" style="7" customWidth="1"/>
    <col min="113" max="113" width="6.54296875" style="7" bestFit="1" customWidth="1"/>
    <col min="114" max="114" width="1.54296875" style="7" customWidth="1"/>
    <col min="115" max="115" width="3.1796875" style="7" customWidth="1"/>
    <col min="116" max="116" width="10.453125" style="7" customWidth="1"/>
    <col min="117" max="117" width="9.1796875" style="7"/>
    <col min="118" max="118" width="12.54296875" style="7" customWidth="1"/>
    <col min="119" max="120" width="6.453125" style="7" customWidth="1"/>
    <col min="121" max="121" width="14.453125" style="7" customWidth="1"/>
    <col min="122" max="333" width="9.1796875" style="7"/>
    <col min="334" max="334" width="9.1796875" style="148"/>
    <col min="335" max="351" width="9.1796875" style="7"/>
    <col min="352" max="352" width="1.453125" style="7" customWidth="1"/>
    <col min="353" max="353" width="1.54296875" style="7" customWidth="1"/>
    <col min="354" max="354" width="3.453125" style="7" customWidth="1"/>
    <col min="355" max="355" width="10.1796875" style="7" customWidth="1"/>
    <col min="356" max="356" width="50.453125" style="7" customWidth="1"/>
    <col min="357" max="357" width="5.1796875" style="7" customWidth="1"/>
    <col min="358" max="358" width="2" style="7" customWidth="1"/>
    <col min="359" max="359" width="7.54296875" style="7" customWidth="1"/>
    <col min="360" max="360" width="6.54296875" style="7" bestFit="1" customWidth="1"/>
    <col min="361" max="361" width="2.453125" style="7" customWidth="1"/>
    <col min="362" max="362" width="7.54296875" style="7" customWidth="1"/>
    <col min="363" max="363" width="6.54296875" style="7" bestFit="1" customWidth="1"/>
    <col min="364" max="364" width="2.453125" style="7" customWidth="1"/>
    <col min="365" max="365" width="7.54296875" style="7" customWidth="1"/>
    <col min="366" max="366" width="5.81640625" style="7" bestFit="1" customWidth="1"/>
    <col min="367" max="367" width="2.453125" style="7" customWidth="1"/>
    <col min="368" max="368" width="8.453125" style="7" customWidth="1"/>
    <col min="369" max="369" width="6.54296875" style="7" bestFit="1" customWidth="1"/>
    <col min="370" max="370" width="1.54296875" style="7" customWidth="1"/>
    <col min="371" max="371" width="3.1796875" style="7" customWidth="1"/>
    <col min="372" max="372" width="10.453125" style="7" customWidth="1"/>
    <col min="373" max="373" width="9.1796875" style="7"/>
    <col min="374" max="374" width="12.54296875" style="7" customWidth="1"/>
    <col min="375" max="376" width="6.453125" style="7" customWidth="1"/>
    <col min="377" max="377" width="14.453125" style="7" customWidth="1"/>
    <col min="378" max="607" width="9.1796875" style="7"/>
    <col min="608" max="608" width="1.453125" style="7" customWidth="1"/>
    <col min="609" max="609" width="1.54296875" style="7" customWidth="1"/>
    <col min="610" max="610" width="3.453125" style="7" customWidth="1"/>
    <col min="611" max="611" width="10.1796875" style="7" customWidth="1"/>
    <col min="612" max="612" width="50.453125" style="7" customWidth="1"/>
    <col min="613" max="613" width="5.1796875" style="7" customWidth="1"/>
    <col min="614" max="614" width="2" style="7" customWidth="1"/>
    <col min="615" max="615" width="7.54296875" style="7" customWidth="1"/>
    <col min="616" max="616" width="6.54296875" style="7" bestFit="1" customWidth="1"/>
    <col min="617" max="617" width="2.453125" style="7" customWidth="1"/>
    <col min="618" max="618" width="7.54296875" style="7" customWidth="1"/>
    <col min="619" max="619" width="6.54296875" style="7" bestFit="1" customWidth="1"/>
    <col min="620" max="620" width="2.453125" style="7" customWidth="1"/>
    <col min="621" max="621" width="7.54296875" style="7" customWidth="1"/>
    <col min="622" max="622" width="5.81640625" style="7" bestFit="1" customWidth="1"/>
    <col min="623" max="623" width="2.453125" style="7" customWidth="1"/>
    <col min="624" max="624" width="8.453125" style="7" customWidth="1"/>
    <col min="625" max="625" width="6.54296875" style="7" bestFit="1" customWidth="1"/>
    <col min="626" max="626" width="1.54296875" style="7" customWidth="1"/>
    <col min="627" max="627" width="3.1796875" style="7" customWidth="1"/>
    <col min="628" max="628" width="10.453125" style="7" customWidth="1"/>
    <col min="629" max="629" width="9.1796875" style="7"/>
    <col min="630" max="630" width="12.54296875" style="7" customWidth="1"/>
    <col min="631" max="632" width="6.453125" style="7" customWidth="1"/>
    <col min="633" max="633" width="14.453125" style="7" customWidth="1"/>
    <col min="634" max="863" width="9.1796875" style="7"/>
    <col min="864" max="864" width="1.453125" style="7" customWidth="1"/>
    <col min="865" max="865" width="1.54296875" style="7" customWidth="1"/>
    <col min="866" max="866" width="3.453125" style="7" customWidth="1"/>
    <col min="867" max="867" width="10.1796875" style="7" customWidth="1"/>
    <col min="868" max="868" width="50.453125" style="7" customWidth="1"/>
    <col min="869" max="869" width="5.1796875" style="7" customWidth="1"/>
    <col min="870" max="870" width="2" style="7" customWidth="1"/>
    <col min="871" max="871" width="7.54296875" style="7" customWidth="1"/>
    <col min="872" max="872" width="6.54296875" style="7" bestFit="1" customWidth="1"/>
    <col min="873" max="873" width="2.453125" style="7" customWidth="1"/>
    <col min="874" max="874" width="7.54296875" style="7" customWidth="1"/>
    <col min="875" max="875" width="6.54296875" style="7" bestFit="1" customWidth="1"/>
    <col min="876" max="876" width="2.453125" style="7" customWidth="1"/>
    <col min="877" max="877" width="7.54296875" style="7" customWidth="1"/>
    <col min="878" max="878" width="5.81640625" style="7" bestFit="1" customWidth="1"/>
    <col min="879" max="879" width="2.453125" style="7" customWidth="1"/>
    <col min="880" max="880" width="8.453125" style="7" customWidth="1"/>
    <col min="881" max="881" width="6.54296875" style="7" bestFit="1" customWidth="1"/>
    <col min="882" max="882" width="1.54296875" style="7" customWidth="1"/>
    <col min="883" max="883" width="3.1796875" style="7" customWidth="1"/>
    <col min="884" max="884" width="10.453125" style="7" customWidth="1"/>
    <col min="885" max="885" width="9.1796875" style="7"/>
    <col min="886" max="886" width="12.54296875" style="7" customWidth="1"/>
    <col min="887" max="888" width="6.453125" style="7" customWidth="1"/>
    <col min="889" max="889" width="14.453125" style="7" customWidth="1"/>
    <col min="890" max="1119" width="9.1796875" style="7"/>
    <col min="1120" max="1120" width="1.453125" style="7" customWidth="1"/>
    <col min="1121" max="1121" width="1.54296875" style="7" customWidth="1"/>
    <col min="1122" max="1122" width="3.453125" style="7" customWidth="1"/>
    <col min="1123" max="1123" width="10.1796875" style="7" customWidth="1"/>
    <col min="1124" max="1124" width="50.453125" style="7" customWidth="1"/>
    <col min="1125" max="1125" width="5.1796875" style="7" customWidth="1"/>
    <col min="1126" max="1126" width="2" style="7" customWidth="1"/>
    <col min="1127" max="1127" width="7.54296875" style="7" customWidth="1"/>
    <col min="1128" max="1128" width="6.54296875" style="7" bestFit="1" customWidth="1"/>
    <col min="1129" max="1129" width="2.453125" style="7" customWidth="1"/>
    <col min="1130" max="1130" width="7.54296875" style="7" customWidth="1"/>
    <col min="1131" max="1131" width="6.54296875" style="7" bestFit="1" customWidth="1"/>
    <col min="1132" max="1132" width="2.453125" style="7" customWidth="1"/>
    <col min="1133" max="1133" width="7.54296875" style="7" customWidth="1"/>
    <col min="1134" max="1134" width="5.81640625" style="7" bestFit="1" customWidth="1"/>
    <col min="1135" max="1135" width="2.453125" style="7" customWidth="1"/>
    <col min="1136" max="1136" width="8.453125" style="7" customWidth="1"/>
    <col min="1137" max="1137" width="6.54296875" style="7" bestFit="1" customWidth="1"/>
    <col min="1138" max="1138" width="1.54296875" style="7" customWidth="1"/>
    <col min="1139" max="1139" width="3.1796875" style="7" customWidth="1"/>
    <col min="1140" max="1140" width="10.453125" style="7" customWidth="1"/>
    <col min="1141" max="1141" width="9.1796875" style="7"/>
    <col min="1142" max="1142" width="12.54296875" style="7" customWidth="1"/>
    <col min="1143" max="1144" width="6.453125" style="7" customWidth="1"/>
    <col min="1145" max="1145" width="14.453125" style="7" customWidth="1"/>
    <col min="1146" max="1375" width="9.1796875" style="7"/>
    <col min="1376" max="1376" width="1.453125" style="7" customWidth="1"/>
    <col min="1377" max="1377" width="1.54296875" style="7" customWidth="1"/>
    <col min="1378" max="1378" width="3.453125" style="7" customWidth="1"/>
    <col min="1379" max="1379" width="10.1796875" style="7" customWidth="1"/>
    <col min="1380" max="1380" width="50.453125" style="7" customWidth="1"/>
    <col min="1381" max="1381" width="5.1796875" style="7" customWidth="1"/>
    <col min="1382" max="1382" width="2" style="7" customWidth="1"/>
    <col min="1383" max="1383" width="7.54296875" style="7" customWidth="1"/>
    <col min="1384" max="1384" width="6.54296875" style="7" bestFit="1" customWidth="1"/>
    <col min="1385" max="1385" width="2.453125" style="7" customWidth="1"/>
    <col min="1386" max="1386" width="7.54296875" style="7" customWidth="1"/>
    <col min="1387" max="1387" width="6.54296875" style="7" bestFit="1" customWidth="1"/>
    <col min="1388" max="1388" width="2.453125" style="7" customWidth="1"/>
    <col min="1389" max="1389" width="7.54296875" style="7" customWidth="1"/>
    <col min="1390" max="1390" width="5.81640625" style="7" bestFit="1" customWidth="1"/>
    <col min="1391" max="1391" width="2.453125" style="7" customWidth="1"/>
    <col min="1392" max="1392" width="8.453125" style="7" customWidth="1"/>
    <col min="1393" max="1393" width="6.54296875" style="7" bestFit="1" customWidth="1"/>
    <col min="1394" max="1394" width="1.54296875" style="7" customWidth="1"/>
    <col min="1395" max="1395" width="3.1796875" style="7" customWidth="1"/>
    <col min="1396" max="1396" width="10.453125" style="7" customWidth="1"/>
    <col min="1397" max="1397" width="9.1796875" style="7"/>
    <col min="1398" max="1398" width="12.54296875" style="7" customWidth="1"/>
    <col min="1399" max="1400" width="6.453125" style="7" customWidth="1"/>
    <col min="1401" max="1401" width="14.453125" style="7" customWidth="1"/>
    <col min="1402" max="1631" width="9.1796875" style="7"/>
    <col min="1632" max="1632" width="1.453125" style="7" customWidth="1"/>
    <col min="1633" max="1633" width="1.54296875" style="7" customWidth="1"/>
    <col min="1634" max="1634" width="3.453125" style="7" customWidth="1"/>
    <col min="1635" max="1635" width="10.1796875" style="7" customWidth="1"/>
    <col min="1636" max="1636" width="50.453125" style="7" customWidth="1"/>
    <col min="1637" max="1637" width="5.1796875" style="7" customWidth="1"/>
    <col min="1638" max="1638" width="2" style="7" customWidth="1"/>
    <col min="1639" max="1639" width="7.54296875" style="7" customWidth="1"/>
    <col min="1640" max="1640" width="6.54296875" style="7" bestFit="1" customWidth="1"/>
    <col min="1641" max="1641" width="2.453125" style="7" customWidth="1"/>
    <col min="1642" max="1642" width="7.54296875" style="7" customWidth="1"/>
    <col min="1643" max="1643" width="6.54296875" style="7" bestFit="1" customWidth="1"/>
    <col min="1644" max="1644" width="2.453125" style="7" customWidth="1"/>
    <col min="1645" max="1645" width="7.54296875" style="7" customWidth="1"/>
    <col min="1646" max="1646" width="5.81640625" style="7" bestFit="1" customWidth="1"/>
    <col min="1647" max="1647" width="2.453125" style="7" customWidth="1"/>
    <col min="1648" max="1648" width="8.453125" style="7" customWidth="1"/>
    <col min="1649" max="1649" width="6.54296875" style="7" bestFit="1" customWidth="1"/>
    <col min="1650" max="1650" width="1.54296875" style="7" customWidth="1"/>
    <col min="1651" max="1651" width="3.1796875" style="7" customWidth="1"/>
    <col min="1652" max="1652" width="10.453125" style="7" customWidth="1"/>
    <col min="1653" max="1653" width="9.1796875" style="7"/>
    <col min="1654" max="1654" width="12.54296875" style="7" customWidth="1"/>
    <col min="1655" max="1656" width="6.453125" style="7" customWidth="1"/>
    <col min="1657" max="1657" width="14.453125" style="7" customWidth="1"/>
    <col min="1658" max="1887" width="9.1796875" style="7"/>
    <col min="1888" max="1888" width="1.453125" style="7" customWidth="1"/>
    <col min="1889" max="1889" width="1.54296875" style="7" customWidth="1"/>
    <col min="1890" max="1890" width="3.453125" style="7" customWidth="1"/>
    <col min="1891" max="1891" width="10.1796875" style="7" customWidth="1"/>
    <col min="1892" max="1892" width="50.453125" style="7" customWidth="1"/>
    <col min="1893" max="1893" width="5.1796875" style="7" customWidth="1"/>
    <col min="1894" max="1894" width="2" style="7" customWidth="1"/>
    <col min="1895" max="1895" width="7.54296875" style="7" customWidth="1"/>
    <col min="1896" max="1896" width="6.54296875" style="7" bestFit="1" customWidth="1"/>
    <col min="1897" max="1897" width="2.453125" style="7" customWidth="1"/>
    <col min="1898" max="1898" width="7.54296875" style="7" customWidth="1"/>
    <col min="1899" max="1899" width="6.54296875" style="7" bestFit="1" customWidth="1"/>
    <col min="1900" max="1900" width="2.453125" style="7" customWidth="1"/>
    <col min="1901" max="1901" width="7.54296875" style="7" customWidth="1"/>
    <col min="1902" max="1902" width="5.81640625" style="7" bestFit="1" customWidth="1"/>
    <col min="1903" max="1903" width="2.453125" style="7" customWidth="1"/>
    <col min="1904" max="1904" width="8.453125" style="7" customWidth="1"/>
    <col min="1905" max="1905" width="6.54296875" style="7" bestFit="1" customWidth="1"/>
    <col min="1906" max="1906" width="1.54296875" style="7" customWidth="1"/>
    <col min="1907" max="1907" width="3.1796875" style="7" customWidth="1"/>
    <col min="1908" max="1908" width="10.453125" style="7" customWidth="1"/>
    <col min="1909" max="1909" width="9.1796875" style="7"/>
    <col min="1910" max="1910" width="12.54296875" style="7" customWidth="1"/>
    <col min="1911" max="1912" width="6.453125" style="7" customWidth="1"/>
    <col min="1913" max="1913" width="14.453125" style="7" customWidth="1"/>
    <col min="1914" max="2143" width="9.1796875" style="7"/>
    <col min="2144" max="2144" width="1.453125" style="7" customWidth="1"/>
    <col min="2145" max="2145" width="1.54296875" style="7" customWidth="1"/>
    <col min="2146" max="2146" width="3.453125" style="7" customWidth="1"/>
    <col min="2147" max="2147" width="10.1796875" style="7" customWidth="1"/>
    <col min="2148" max="2148" width="50.453125" style="7" customWidth="1"/>
    <col min="2149" max="2149" width="5.1796875" style="7" customWidth="1"/>
    <col min="2150" max="2150" width="2" style="7" customWidth="1"/>
    <col min="2151" max="2151" width="7.54296875" style="7" customWidth="1"/>
    <col min="2152" max="2152" width="6.54296875" style="7" bestFit="1" customWidth="1"/>
    <col min="2153" max="2153" width="2.453125" style="7" customWidth="1"/>
    <col min="2154" max="2154" width="7.54296875" style="7" customWidth="1"/>
    <col min="2155" max="2155" width="6.54296875" style="7" bestFit="1" customWidth="1"/>
    <col min="2156" max="2156" width="2.453125" style="7" customWidth="1"/>
    <col min="2157" max="2157" width="7.54296875" style="7" customWidth="1"/>
    <col min="2158" max="2158" width="5.81640625" style="7" bestFit="1" customWidth="1"/>
    <col min="2159" max="2159" width="2.453125" style="7" customWidth="1"/>
    <col min="2160" max="2160" width="8.453125" style="7" customWidth="1"/>
    <col min="2161" max="2161" width="6.54296875" style="7" bestFit="1" customWidth="1"/>
    <col min="2162" max="2162" width="1.54296875" style="7" customWidth="1"/>
    <col min="2163" max="2163" width="3.1796875" style="7" customWidth="1"/>
    <col min="2164" max="2164" width="10.453125" style="7" customWidth="1"/>
    <col min="2165" max="2165" width="9.1796875" style="7"/>
    <col min="2166" max="2166" width="12.54296875" style="7" customWidth="1"/>
    <col min="2167" max="2168" width="6.453125" style="7" customWidth="1"/>
    <col min="2169" max="2169" width="14.453125" style="7" customWidth="1"/>
    <col min="2170" max="2399" width="9.1796875" style="7"/>
    <col min="2400" max="2400" width="1.453125" style="7" customWidth="1"/>
    <col min="2401" max="2401" width="1.54296875" style="7" customWidth="1"/>
    <col min="2402" max="2402" width="3.453125" style="7" customWidth="1"/>
    <col min="2403" max="2403" width="10.1796875" style="7" customWidth="1"/>
    <col min="2404" max="2404" width="50.453125" style="7" customWidth="1"/>
    <col min="2405" max="2405" width="5.1796875" style="7" customWidth="1"/>
    <col min="2406" max="2406" width="2" style="7" customWidth="1"/>
    <col min="2407" max="2407" width="7.54296875" style="7" customWidth="1"/>
    <col min="2408" max="2408" width="6.54296875" style="7" bestFit="1" customWidth="1"/>
    <col min="2409" max="2409" width="2.453125" style="7" customWidth="1"/>
    <col min="2410" max="2410" width="7.54296875" style="7" customWidth="1"/>
    <col min="2411" max="2411" width="6.54296875" style="7" bestFit="1" customWidth="1"/>
    <col min="2412" max="2412" width="2.453125" style="7" customWidth="1"/>
    <col min="2413" max="2413" width="7.54296875" style="7" customWidth="1"/>
    <col min="2414" max="2414" width="5.81640625" style="7" bestFit="1" customWidth="1"/>
    <col min="2415" max="2415" width="2.453125" style="7" customWidth="1"/>
    <col min="2416" max="2416" width="8.453125" style="7" customWidth="1"/>
    <col min="2417" max="2417" width="6.54296875" style="7" bestFit="1" customWidth="1"/>
    <col min="2418" max="2418" width="1.54296875" style="7" customWidth="1"/>
    <col min="2419" max="2419" width="3.1796875" style="7" customWidth="1"/>
    <col min="2420" max="2420" width="10.453125" style="7" customWidth="1"/>
    <col min="2421" max="2421" width="9.1796875" style="7"/>
    <col min="2422" max="2422" width="12.54296875" style="7" customWidth="1"/>
    <col min="2423" max="2424" width="6.453125" style="7" customWidth="1"/>
    <col min="2425" max="2425" width="14.453125" style="7" customWidth="1"/>
    <col min="2426" max="2655" width="9.1796875" style="7"/>
    <col min="2656" max="2656" width="1.453125" style="7" customWidth="1"/>
    <col min="2657" max="2657" width="1.54296875" style="7" customWidth="1"/>
    <col min="2658" max="2658" width="3.453125" style="7" customWidth="1"/>
    <col min="2659" max="2659" width="10.1796875" style="7" customWidth="1"/>
    <col min="2660" max="2660" width="50.453125" style="7" customWidth="1"/>
    <col min="2661" max="2661" width="5.1796875" style="7" customWidth="1"/>
    <col min="2662" max="2662" width="2" style="7" customWidth="1"/>
    <col min="2663" max="2663" width="7.54296875" style="7" customWidth="1"/>
    <col min="2664" max="2664" width="6.54296875" style="7" bestFit="1" customWidth="1"/>
    <col min="2665" max="2665" width="2.453125" style="7" customWidth="1"/>
    <col min="2666" max="2666" width="7.54296875" style="7" customWidth="1"/>
    <col min="2667" max="2667" width="6.54296875" style="7" bestFit="1" customWidth="1"/>
    <col min="2668" max="2668" width="2.453125" style="7" customWidth="1"/>
    <col min="2669" max="2669" width="7.54296875" style="7" customWidth="1"/>
    <col min="2670" max="2670" width="5.81640625" style="7" bestFit="1" customWidth="1"/>
    <col min="2671" max="2671" width="2.453125" style="7" customWidth="1"/>
    <col min="2672" max="2672" width="8.453125" style="7" customWidth="1"/>
    <col min="2673" max="2673" width="6.54296875" style="7" bestFit="1" customWidth="1"/>
    <col min="2674" max="2674" width="1.54296875" style="7" customWidth="1"/>
    <col min="2675" max="2675" width="3.1796875" style="7" customWidth="1"/>
    <col min="2676" max="2676" width="10.453125" style="7" customWidth="1"/>
    <col min="2677" max="2677" width="9.1796875" style="7"/>
    <col min="2678" max="2678" width="12.54296875" style="7" customWidth="1"/>
    <col min="2679" max="2680" width="6.453125" style="7" customWidth="1"/>
    <col min="2681" max="2681" width="14.453125" style="7" customWidth="1"/>
    <col min="2682" max="2911" width="9.1796875" style="7"/>
    <col min="2912" max="2912" width="1.453125" style="7" customWidth="1"/>
    <col min="2913" max="2913" width="1.54296875" style="7" customWidth="1"/>
    <col min="2914" max="2914" width="3.453125" style="7" customWidth="1"/>
    <col min="2915" max="2915" width="10.1796875" style="7" customWidth="1"/>
    <col min="2916" max="2916" width="50.453125" style="7" customWidth="1"/>
    <col min="2917" max="2917" width="5.1796875" style="7" customWidth="1"/>
    <col min="2918" max="2918" width="2" style="7" customWidth="1"/>
    <col min="2919" max="2919" width="7.54296875" style="7" customWidth="1"/>
    <col min="2920" max="2920" width="6.54296875" style="7" bestFit="1" customWidth="1"/>
    <col min="2921" max="2921" width="2.453125" style="7" customWidth="1"/>
    <col min="2922" max="2922" width="7.54296875" style="7" customWidth="1"/>
    <col min="2923" max="2923" width="6.54296875" style="7" bestFit="1" customWidth="1"/>
    <col min="2924" max="2924" width="2.453125" style="7" customWidth="1"/>
    <col min="2925" max="2925" width="7.54296875" style="7" customWidth="1"/>
    <col min="2926" max="2926" width="5.81640625" style="7" bestFit="1" customWidth="1"/>
    <col min="2927" max="2927" width="2.453125" style="7" customWidth="1"/>
    <col min="2928" max="2928" width="8.453125" style="7" customWidth="1"/>
    <col min="2929" max="2929" width="6.54296875" style="7" bestFit="1" customWidth="1"/>
    <col min="2930" max="2930" width="1.54296875" style="7" customWidth="1"/>
    <col min="2931" max="2931" width="3.1796875" style="7" customWidth="1"/>
    <col min="2932" max="2932" width="10.453125" style="7" customWidth="1"/>
    <col min="2933" max="2933" width="9.1796875" style="7"/>
    <col min="2934" max="2934" width="12.54296875" style="7" customWidth="1"/>
    <col min="2935" max="2936" width="6.453125" style="7" customWidth="1"/>
    <col min="2937" max="2937" width="14.453125" style="7" customWidth="1"/>
    <col min="2938" max="3167" width="9.1796875" style="7"/>
    <col min="3168" max="3168" width="1.453125" style="7" customWidth="1"/>
    <col min="3169" max="3169" width="1.54296875" style="7" customWidth="1"/>
    <col min="3170" max="3170" width="3.453125" style="7" customWidth="1"/>
    <col min="3171" max="3171" width="10.1796875" style="7" customWidth="1"/>
    <col min="3172" max="3172" width="50.453125" style="7" customWidth="1"/>
    <col min="3173" max="3173" width="5.1796875" style="7" customWidth="1"/>
    <col min="3174" max="3174" width="2" style="7" customWidth="1"/>
    <col min="3175" max="3175" width="7.54296875" style="7" customWidth="1"/>
    <col min="3176" max="3176" width="6.54296875" style="7" bestFit="1" customWidth="1"/>
    <col min="3177" max="3177" width="2.453125" style="7" customWidth="1"/>
    <col min="3178" max="3178" width="7.54296875" style="7" customWidth="1"/>
    <col min="3179" max="3179" width="6.54296875" style="7" bestFit="1" customWidth="1"/>
    <col min="3180" max="3180" width="2.453125" style="7" customWidth="1"/>
    <col min="3181" max="3181" width="7.54296875" style="7" customWidth="1"/>
    <col min="3182" max="3182" width="5.81640625" style="7" bestFit="1" customWidth="1"/>
    <col min="3183" max="3183" width="2.453125" style="7" customWidth="1"/>
    <col min="3184" max="3184" width="8.453125" style="7" customWidth="1"/>
    <col min="3185" max="3185" width="6.54296875" style="7" bestFit="1" customWidth="1"/>
    <col min="3186" max="3186" width="1.54296875" style="7" customWidth="1"/>
    <col min="3187" max="3187" width="3.1796875" style="7" customWidth="1"/>
    <col min="3188" max="3188" width="10.453125" style="7" customWidth="1"/>
    <col min="3189" max="3189" width="9.1796875" style="7"/>
    <col min="3190" max="3190" width="12.54296875" style="7" customWidth="1"/>
    <col min="3191" max="3192" width="6.453125" style="7" customWidth="1"/>
    <col min="3193" max="3193" width="14.453125" style="7" customWidth="1"/>
    <col min="3194" max="3423" width="9.1796875" style="7"/>
    <col min="3424" max="3424" width="1.453125" style="7" customWidth="1"/>
    <col min="3425" max="3425" width="1.54296875" style="7" customWidth="1"/>
    <col min="3426" max="3426" width="3.453125" style="7" customWidth="1"/>
    <col min="3427" max="3427" width="10.1796875" style="7" customWidth="1"/>
    <col min="3428" max="3428" width="50.453125" style="7" customWidth="1"/>
    <col min="3429" max="3429" width="5.1796875" style="7" customWidth="1"/>
    <col min="3430" max="3430" width="2" style="7" customWidth="1"/>
    <col min="3431" max="3431" width="7.54296875" style="7" customWidth="1"/>
    <col min="3432" max="3432" width="6.54296875" style="7" bestFit="1" customWidth="1"/>
    <col min="3433" max="3433" width="2.453125" style="7" customWidth="1"/>
    <col min="3434" max="3434" width="7.54296875" style="7" customWidth="1"/>
    <col min="3435" max="3435" width="6.54296875" style="7" bestFit="1" customWidth="1"/>
    <col min="3436" max="3436" width="2.453125" style="7" customWidth="1"/>
    <col min="3437" max="3437" width="7.54296875" style="7" customWidth="1"/>
    <col min="3438" max="3438" width="5.81640625" style="7" bestFit="1" customWidth="1"/>
    <col min="3439" max="3439" width="2.453125" style="7" customWidth="1"/>
    <col min="3440" max="3440" width="8.453125" style="7" customWidth="1"/>
    <col min="3441" max="3441" width="6.54296875" style="7" bestFit="1" customWidth="1"/>
    <col min="3442" max="3442" width="1.54296875" style="7" customWidth="1"/>
    <col min="3443" max="3443" width="3.1796875" style="7" customWidth="1"/>
    <col min="3444" max="3444" width="10.453125" style="7" customWidth="1"/>
    <col min="3445" max="3445" width="9.1796875" style="7"/>
    <col min="3446" max="3446" width="12.54296875" style="7" customWidth="1"/>
    <col min="3447" max="3448" width="6.453125" style="7" customWidth="1"/>
    <col min="3449" max="3449" width="14.453125" style="7" customWidth="1"/>
    <col min="3450" max="3679" width="9.1796875" style="7"/>
    <col min="3680" max="3680" width="1.453125" style="7" customWidth="1"/>
    <col min="3681" max="3681" width="1.54296875" style="7" customWidth="1"/>
    <col min="3682" max="3682" width="3.453125" style="7" customWidth="1"/>
    <col min="3683" max="3683" width="10.1796875" style="7" customWidth="1"/>
    <col min="3684" max="3684" width="50.453125" style="7" customWidth="1"/>
    <col min="3685" max="3685" width="5.1796875" style="7" customWidth="1"/>
    <col min="3686" max="3686" width="2" style="7" customWidth="1"/>
    <col min="3687" max="3687" width="7.54296875" style="7" customWidth="1"/>
    <col min="3688" max="3688" width="6.54296875" style="7" bestFit="1" customWidth="1"/>
    <col min="3689" max="3689" width="2.453125" style="7" customWidth="1"/>
    <col min="3690" max="3690" width="7.54296875" style="7" customWidth="1"/>
    <col min="3691" max="3691" width="6.54296875" style="7" bestFit="1" customWidth="1"/>
    <col min="3692" max="3692" width="2.453125" style="7" customWidth="1"/>
    <col min="3693" max="3693" width="7.54296875" style="7" customWidth="1"/>
    <col min="3694" max="3694" width="5.81640625" style="7" bestFit="1" customWidth="1"/>
    <col min="3695" max="3695" width="2.453125" style="7" customWidth="1"/>
    <col min="3696" max="3696" width="8.453125" style="7" customWidth="1"/>
    <col min="3697" max="3697" width="6.54296875" style="7" bestFit="1" customWidth="1"/>
    <col min="3698" max="3698" width="1.54296875" style="7" customWidth="1"/>
    <col min="3699" max="3699" width="3.1796875" style="7" customWidth="1"/>
    <col min="3700" max="3700" width="10.453125" style="7" customWidth="1"/>
    <col min="3701" max="3701" width="9.1796875" style="7"/>
    <col min="3702" max="3702" width="12.54296875" style="7" customWidth="1"/>
    <col min="3703" max="3704" width="6.453125" style="7" customWidth="1"/>
    <col min="3705" max="3705" width="14.453125" style="7" customWidth="1"/>
    <col min="3706" max="3935" width="9.1796875" style="7"/>
    <col min="3936" max="3936" width="1.453125" style="7" customWidth="1"/>
    <col min="3937" max="3937" width="1.54296875" style="7" customWidth="1"/>
    <col min="3938" max="3938" width="3.453125" style="7" customWidth="1"/>
    <col min="3939" max="3939" width="10.1796875" style="7" customWidth="1"/>
    <col min="3940" max="3940" width="50.453125" style="7" customWidth="1"/>
    <col min="3941" max="3941" width="5.1796875" style="7" customWidth="1"/>
    <col min="3942" max="3942" width="2" style="7" customWidth="1"/>
    <col min="3943" max="3943" width="7.54296875" style="7" customWidth="1"/>
    <col min="3944" max="3944" width="6.54296875" style="7" bestFit="1" customWidth="1"/>
    <col min="3945" max="3945" width="2.453125" style="7" customWidth="1"/>
    <col min="3946" max="3946" width="7.54296875" style="7" customWidth="1"/>
    <col min="3947" max="3947" width="6.54296875" style="7" bestFit="1" customWidth="1"/>
    <col min="3948" max="3948" width="2.453125" style="7" customWidth="1"/>
    <col min="3949" max="3949" width="7.54296875" style="7" customWidth="1"/>
    <col min="3950" max="3950" width="5.81640625" style="7" bestFit="1" customWidth="1"/>
    <col min="3951" max="3951" width="2.453125" style="7" customWidth="1"/>
    <col min="3952" max="3952" width="8.453125" style="7" customWidth="1"/>
    <col min="3953" max="3953" width="6.54296875" style="7" bestFit="1" customWidth="1"/>
    <col min="3954" max="3954" width="1.54296875" style="7" customWidth="1"/>
    <col min="3955" max="3955" width="3.1796875" style="7" customWidth="1"/>
    <col min="3956" max="3956" width="10.453125" style="7" customWidth="1"/>
    <col min="3957" max="3957" width="9.1796875" style="7"/>
    <col min="3958" max="3958" width="12.54296875" style="7" customWidth="1"/>
    <col min="3959" max="3960" width="6.453125" style="7" customWidth="1"/>
    <col min="3961" max="3961" width="14.453125" style="7" customWidth="1"/>
    <col min="3962" max="4191" width="9.1796875" style="7"/>
    <col min="4192" max="4192" width="1.453125" style="7" customWidth="1"/>
    <col min="4193" max="4193" width="1.54296875" style="7" customWidth="1"/>
    <col min="4194" max="4194" width="3.453125" style="7" customWidth="1"/>
    <col min="4195" max="4195" width="10.1796875" style="7" customWidth="1"/>
    <col min="4196" max="4196" width="50.453125" style="7" customWidth="1"/>
    <col min="4197" max="4197" width="5.1796875" style="7" customWidth="1"/>
    <col min="4198" max="4198" width="2" style="7" customWidth="1"/>
    <col min="4199" max="4199" width="7.54296875" style="7" customWidth="1"/>
    <col min="4200" max="4200" width="6.54296875" style="7" bestFit="1" customWidth="1"/>
    <col min="4201" max="4201" width="2.453125" style="7" customWidth="1"/>
    <col min="4202" max="4202" width="7.54296875" style="7" customWidth="1"/>
    <col min="4203" max="4203" width="6.54296875" style="7" bestFit="1" customWidth="1"/>
    <col min="4204" max="4204" width="2.453125" style="7" customWidth="1"/>
    <col min="4205" max="4205" width="7.54296875" style="7" customWidth="1"/>
    <col min="4206" max="4206" width="5.81640625" style="7" bestFit="1" customWidth="1"/>
    <col min="4207" max="4207" width="2.453125" style="7" customWidth="1"/>
    <col min="4208" max="4208" width="8.453125" style="7" customWidth="1"/>
    <col min="4209" max="4209" width="6.54296875" style="7" bestFit="1" customWidth="1"/>
    <col min="4210" max="4210" width="1.54296875" style="7" customWidth="1"/>
    <col min="4211" max="4211" width="3.1796875" style="7" customWidth="1"/>
    <col min="4212" max="4212" width="10.453125" style="7" customWidth="1"/>
    <col min="4213" max="4213" width="9.1796875" style="7"/>
    <col min="4214" max="4214" width="12.54296875" style="7" customWidth="1"/>
    <col min="4215" max="4216" width="6.453125" style="7" customWidth="1"/>
    <col min="4217" max="4217" width="14.453125" style="7" customWidth="1"/>
    <col min="4218" max="4447" width="9.1796875" style="7"/>
    <col min="4448" max="4448" width="1.453125" style="7" customWidth="1"/>
    <col min="4449" max="4449" width="1.54296875" style="7" customWidth="1"/>
    <col min="4450" max="4450" width="3.453125" style="7" customWidth="1"/>
    <col min="4451" max="4451" width="10.1796875" style="7" customWidth="1"/>
    <col min="4452" max="4452" width="50.453125" style="7" customWidth="1"/>
    <col min="4453" max="4453" width="5.1796875" style="7" customWidth="1"/>
    <col min="4454" max="4454" width="2" style="7" customWidth="1"/>
    <col min="4455" max="4455" width="7.54296875" style="7" customWidth="1"/>
    <col min="4456" max="4456" width="6.54296875" style="7" bestFit="1" customWidth="1"/>
    <col min="4457" max="4457" width="2.453125" style="7" customWidth="1"/>
    <col min="4458" max="4458" width="7.54296875" style="7" customWidth="1"/>
    <col min="4459" max="4459" width="6.54296875" style="7" bestFit="1" customWidth="1"/>
    <col min="4460" max="4460" width="2.453125" style="7" customWidth="1"/>
    <col min="4461" max="4461" width="7.54296875" style="7" customWidth="1"/>
    <col min="4462" max="4462" width="5.81640625" style="7" bestFit="1" customWidth="1"/>
    <col min="4463" max="4463" width="2.453125" style="7" customWidth="1"/>
    <col min="4464" max="4464" width="8.453125" style="7" customWidth="1"/>
    <col min="4465" max="4465" width="6.54296875" style="7" bestFit="1" customWidth="1"/>
    <col min="4466" max="4466" width="1.54296875" style="7" customWidth="1"/>
    <col min="4467" max="4467" width="3.1796875" style="7" customWidth="1"/>
    <col min="4468" max="4468" width="10.453125" style="7" customWidth="1"/>
    <col min="4469" max="4469" width="9.1796875" style="7"/>
    <col min="4470" max="4470" width="12.54296875" style="7" customWidth="1"/>
    <col min="4471" max="4472" width="6.453125" style="7" customWidth="1"/>
    <col min="4473" max="4473" width="14.453125" style="7" customWidth="1"/>
    <col min="4474" max="4703" width="9.1796875" style="7"/>
    <col min="4704" max="4704" width="1.453125" style="7" customWidth="1"/>
    <col min="4705" max="4705" width="1.54296875" style="7" customWidth="1"/>
    <col min="4706" max="4706" width="3.453125" style="7" customWidth="1"/>
    <col min="4707" max="4707" width="10.1796875" style="7" customWidth="1"/>
    <col min="4708" max="4708" width="50.453125" style="7" customWidth="1"/>
    <col min="4709" max="4709" width="5.1796875" style="7" customWidth="1"/>
    <col min="4710" max="4710" width="2" style="7" customWidth="1"/>
    <col min="4711" max="4711" width="7.54296875" style="7" customWidth="1"/>
    <col min="4712" max="4712" width="6.54296875" style="7" bestFit="1" customWidth="1"/>
    <col min="4713" max="4713" width="2.453125" style="7" customWidth="1"/>
    <col min="4714" max="4714" width="7.54296875" style="7" customWidth="1"/>
    <col min="4715" max="4715" width="6.54296875" style="7" bestFit="1" customWidth="1"/>
    <col min="4716" max="4716" width="2.453125" style="7" customWidth="1"/>
    <col min="4717" max="4717" width="7.54296875" style="7" customWidth="1"/>
    <col min="4718" max="4718" width="5.81640625" style="7" bestFit="1" customWidth="1"/>
    <col min="4719" max="4719" width="2.453125" style="7" customWidth="1"/>
    <col min="4720" max="4720" width="8.453125" style="7" customWidth="1"/>
    <col min="4721" max="4721" width="6.54296875" style="7" bestFit="1" customWidth="1"/>
    <col min="4722" max="4722" width="1.54296875" style="7" customWidth="1"/>
    <col min="4723" max="4723" width="3.1796875" style="7" customWidth="1"/>
    <col min="4724" max="4724" width="10.453125" style="7" customWidth="1"/>
    <col min="4725" max="4725" width="9.1796875" style="7"/>
    <col min="4726" max="4726" width="12.54296875" style="7" customWidth="1"/>
    <col min="4727" max="4728" width="6.453125" style="7" customWidth="1"/>
    <col min="4729" max="4729" width="14.453125" style="7" customWidth="1"/>
    <col min="4730" max="4959" width="9.1796875" style="7"/>
    <col min="4960" max="4960" width="1.453125" style="7" customWidth="1"/>
    <col min="4961" max="4961" width="1.54296875" style="7" customWidth="1"/>
    <col min="4962" max="4962" width="3.453125" style="7" customWidth="1"/>
    <col min="4963" max="4963" width="10.1796875" style="7" customWidth="1"/>
    <col min="4964" max="4964" width="50.453125" style="7" customWidth="1"/>
    <col min="4965" max="4965" width="5.1796875" style="7" customWidth="1"/>
    <col min="4966" max="4966" width="2" style="7" customWidth="1"/>
    <col min="4967" max="4967" width="7.54296875" style="7" customWidth="1"/>
    <col min="4968" max="4968" width="6.54296875" style="7" bestFit="1" customWidth="1"/>
    <col min="4969" max="4969" width="2.453125" style="7" customWidth="1"/>
    <col min="4970" max="4970" width="7.54296875" style="7" customWidth="1"/>
    <col min="4971" max="4971" width="6.54296875" style="7" bestFit="1" customWidth="1"/>
    <col min="4972" max="4972" width="2.453125" style="7" customWidth="1"/>
    <col min="4973" max="4973" width="7.54296875" style="7" customWidth="1"/>
    <col min="4974" max="4974" width="5.81640625" style="7" bestFit="1" customWidth="1"/>
    <col min="4975" max="4975" width="2.453125" style="7" customWidth="1"/>
    <col min="4976" max="4976" width="8.453125" style="7" customWidth="1"/>
    <col min="4977" max="4977" width="6.54296875" style="7" bestFit="1" customWidth="1"/>
    <col min="4978" max="4978" width="1.54296875" style="7" customWidth="1"/>
    <col min="4979" max="4979" width="3.1796875" style="7" customWidth="1"/>
    <col min="4980" max="4980" width="10.453125" style="7" customWidth="1"/>
    <col min="4981" max="4981" width="9.1796875" style="7"/>
    <col min="4982" max="4982" width="12.54296875" style="7" customWidth="1"/>
    <col min="4983" max="4984" width="6.453125" style="7" customWidth="1"/>
    <col min="4985" max="4985" width="14.453125" style="7" customWidth="1"/>
    <col min="4986" max="5215" width="9.1796875" style="7"/>
    <col min="5216" max="5216" width="1.453125" style="7" customWidth="1"/>
    <col min="5217" max="5217" width="1.54296875" style="7" customWidth="1"/>
    <col min="5218" max="5218" width="3.453125" style="7" customWidth="1"/>
    <col min="5219" max="5219" width="10.1796875" style="7" customWidth="1"/>
    <col min="5220" max="5220" width="50.453125" style="7" customWidth="1"/>
    <col min="5221" max="5221" width="5.1796875" style="7" customWidth="1"/>
    <col min="5222" max="5222" width="2" style="7" customWidth="1"/>
    <col min="5223" max="5223" width="7.54296875" style="7" customWidth="1"/>
    <col min="5224" max="5224" width="6.54296875" style="7" bestFit="1" customWidth="1"/>
    <col min="5225" max="5225" width="2.453125" style="7" customWidth="1"/>
    <col min="5226" max="5226" width="7.54296875" style="7" customWidth="1"/>
    <col min="5227" max="5227" width="6.54296875" style="7" bestFit="1" customWidth="1"/>
    <col min="5228" max="5228" width="2.453125" style="7" customWidth="1"/>
    <col min="5229" max="5229" width="7.54296875" style="7" customWidth="1"/>
    <col min="5230" max="5230" width="5.81640625" style="7" bestFit="1" customWidth="1"/>
    <col min="5231" max="5231" width="2.453125" style="7" customWidth="1"/>
    <col min="5232" max="5232" width="8.453125" style="7" customWidth="1"/>
    <col min="5233" max="5233" width="6.54296875" style="7" bestFit="1" customWidth="1"/>
    <col min="5234" max="5234" width="1.54296875" style="7" customWidth="1"/>
    <col min="5235" max="5235" width="3.1796875" style="7" customWidth="1"/>
    <col min="5236" max="5236" width="10.453125" style="7" customWidth="1"/>
    <col min="5237" max="5237" width="9.1796875" style="7"/>
    <col min="5238" max="5238" width="12.54296875" style="7" customWidth="1"/>
    <col min="5239" max="5240" width="6.453125" style="7" customWidth="1"/>
    <col min="5241" max="5241" width="14.453125" style="7" customWidth="1"/>
    <col min="5242" max="5471" width="9.1796875" style="7"/>
    <col min="5472" max="5472" width="1.453125" style="7" customWidth="1"/>
    <col min="5473" max="5473" width="1.54296875" style="7" customWidth="1"/>
    <col min="5474" max="5474" width="3.453125" style="7" customWidth="1"/>
    <col min="5475" max="5475" width="10.1796875" style="7" customWidth="1"/>
    <col min="5476" max="5476" width="50.453125" style="7" customWidth="1"/>
    <col min="5477" max="5477" width="5.1796875" style="7" customWidth="1"/>
    <col min="5478" max="5478" width="2" style="7" customWidth="1"/>
    <col min="5479" max="5479" width="7.54296875" style="7" customWidth="1"/>
    <col min="5480" max="5480" width="6.54296875" style="7" bestFit="1" customWidth="1"/>
    <col min="5481" max="5481" width="2.453125" style="7" customWidth="1"/>
    <col min="5482" max="5482" width="7.54296875" style="7" customWidth="1"/>
    <col min="5483" max="5483" width="6.54296875" style="7" bestFit="1" customWidth="1"/>
    <col min="5484" max="5484" width="2.453125" style="7" customWidth="1"/>
    <col min="5485" max="5485" width="7.54296875" style="7" customWidth="1"/>
    <col min="5486" max="5486" width="5.81640625" style="7" bestFit="1" customWidth="1"/>
    <col min="5487" max="5487" width="2.453125" style="7" customWidth="1"/>
    <col min="5488" max="5488" width="8.453125" style="7" customWidth="1"/>
    <col min="5489" max="5489" width="6.54296875" style="7" bestFit="1" customWidth="1"/>
    <col min="5490" max="5490" width="1.54296875" style="7" customWidth="1"/>
    <col min="5491" max="5491" width="3.1796875" style="7" customWidth="1"/>
    <col min="5492" max="5492" width="10.453125" style="7" customWidth="1"/>
    <col min="5493" max="5493" width="9.1796875" style="7"/>
    <col min="5494" max="5494" width="12.54296875" style="7" customWidth="1"/>
    <col min="5495" max="5496" width="6.453125" style="7" customWidth="1"/>
    <col min="5497" max="5497" width="14.453125" style="7" customWidth="1"/>
    <col min="5498" max="5727" width="9.1796875" style="7"/>
    <col min="5728" max="5728" width="1.453125" style="7" customWidth="1"/>
    <col min="5729" max="5729" width="1.54296875" style="7" customWidth="1"/>
    <col min="5730" max="5730" width="3.453125" style="7" customWidth="1"/>
    <col min="5731" max="5731" width="10.1796875" style="7" customWidth="1"/>
    <col min="5732" max="5732" width="50.453125" style="7" customWidth="1"/>
    <col min="5733" max="5733" width="5.1796875" style="7" customWidth="1"/>
    <col min="5734" max="5734" width="2" style="7" customWidth="1"/>
    <col min="5735" max="5735" width="7.54296875" style="7" customWidth="1"/>
    <col min="5736" max="5736" width="6.54296875" style="7" bestFit="1" customWidth="1"/>
    <col min="5737" max="5737" width="2.453125" style="7" customWidth="1"/>
    <col min="5738" max="5738" width="7.54296875" style="7" customWidth="1"/>
    <col min="5739" max="5739" width="6.54296875" style="7" bestFit="1" customWidth="1"/>
    <col min="5740" max="5740" width="2.453125" style="7" customWidth="1"/>
    <col min="5741" max="5741" width="7.54296875" style="7" customWidth="1"/>
    <col min="5742" max="5742" width="5.81640625" style="7" bestFit="1" customWidth="1"/>
    <col min="5743" max="5743" width="2.453125" style="7" customWidth="1"/>
    <col min="5744" max="5744" width="8.453125" style="7" customWidth="1"/>
    <col min="5745" max="5745" width="6.54296875" style="7" bestFit="1" customWidth="1"/>
    <col min="5746" max="5746" width="1.54296875" style="7" customWidth="1"/>
    <col min="5747" max="5747" width="3.1796875" style="7" customWidth="1"/>
    <col min="5748" max="5748" width="10.453125" style="7" customWidth="1"/>
    <col min="5749" max="5749" width="9.1796875" style="7"/>
    <col min="5750" max="5750" width="12.54296875" style="7" customWidth="1"/>
    <col min="5751" max="5752" width="6.453125" style="7" customWidth="1"/>
    <col min="5753" max="5753" width="14.453125" style="7" customWidth="1"/>
    <col min="5754" max="5983" width="9.1796875" style="7"/>
    <col min="5984" max="5984" width="1.453125" style="7" customWidth="1"/>
    <col min="5985" max="5985" width="1.54296875" style="7" customWidth="1"/>
    <col min="5986" max="5986" width="3.453125" style="7" customWidth="1"/>
    <col min="5987" max="5987" width="10.1796875" style="7" customWidth="1"/>
    <col min="5988" max="5988" width="50.453125" style="7" customWidth="1"/>
    <col min="5989" max="5989" width="5.1796875" style="7" customWidth="1"/>
    <col min="5990" max="5990" width="2" style="7" customWidth="1"/>
    <col min="5991" max="5991" width="7.54296875" style="7" customWidth="1"/>
    <col min="5992" max="5992" width="6.54296875" style="7" bestFit="1" customWidth="1"/>
    <col min="5993" max="5993" width="2.453125" style="7" customWidth="1"/>
    <col min="5994" max="5994" width="7.54296875" style="7" customWidth="1"/>
    <col min="5995" max="5995" width="6.54296875" style="7" bestFit="1" customWidth="1"/>
    <col min="5996" max="5996" width="2.453125" style="7" customWidth="1"/>
    <col min="5997" max="5997" width="7.54296875" style="7" customWidth="1"/>
    <col min="5998" max="5998" width="5.81640625" style="7" bestFit="1" customWidth="1"/>
    <col min="5999" max="5999" width="2.453125" style="7" customWidth="1"/>
    <col min="6000" max="6000" width="8.453125" style="7" customWidth="1"/>
    <col min="6001" max="6001" width="6.54296875" style="7" bestFit="1" customWidth="1"/>
    <col min="6002" max="6002" width="1.54296875" style="7" customWidth="1"/>
    <col min="6003" max="6003" width="3.1796875" style="7" customWidth="1"/>
    <col min="6004" max="6004" width="10.453125" style="7" customWidth="1"/>
    <col min="6005" max="6005" width="9.1796875" style="7"/>
    <col min="6006" max="6006" width="12.54296875" style="7" customWidth="1"/>
    <col min="6007" max="6008" width="6.453125" style="7" customWidth="1"/>
    <col min="6009" max="6009" width="14.453125" style="7" customWidth="1"/>
    <col min="6010" max="6239" width="9.1796875" style="7"/>
    <col min="6240" max="6240" width="1.453125" style="7" customWidth="1"/>
    <col min="6241" max="6241" width="1.54296875" style="7" customWidth="1"/>
    <col min="6242" max="6242" width="3.453125" style="7" customWidth="1"/>
    <col min="6243" max="6243" width="10.1796875" style="7" customWidth="1"/>
    <col min="6244" max="6244" width="50.453125" style="7" customWidth="1"/>
    <col min="6245" max="6245" width="5.1796875" style="7" customWidth="1"/>
    <col min="6246" max="6246" width="2" style="7" customWidth="1"/>
    <col min="6247" max="6247" width="7.54296875" style="7" customWidth="1"/>
    <col min="6248" max="6248" width="6.54296875" style="7" bestFit="1" customWidth="1"/>
    <col min="6249" max="6249" width="2.453125" style="7" customWidth="1"/>
    <col min="6250" max="6250" width="7.54296875" style="7" customWidth="1"/>
    <col min="6251" max="6251" width="6.54296875" style="7" bestFit="1" customWidth="1"/>
    <col min="6252" max="6252" width="2.453125" style="7" customWidth="1"/>
    <col min="6253" max="6253" width="7.54296875" style="7" customWidth="1"/>
    <col min="6254" max="6254" width="5.81640625" style="7" bestFit="1" customWidth="1"/>
    <col min="6255" max="6255" width="2.453125" style="7" customWidth="1"/>
    <col min="6256" max="6256" width="8.453125" style="7" customWidth="1"/>
    <col min="6257" max="6257" width="6.54296875" style="7" bestFit="1" customWidth="1"/>
    <col min="6258" max="6258" width="1.54296875" style="7" customWidth="1"/>
    <col min="6259" max="6259" width="3.1796875" style="7" customWidth="1"/>
    <col min="6260" max="6260" width="10.453125" style="7" customWidth="1"/>
    <col min="6261" max="6261" width="9.1796875" style="7"/>
    <col min="6262" max="6262" width="12.54296875" style="7" customWidth="1"/>
    <col min="6263" max="6264" width="6.453125" style="7" customWidth="1"/>
    <col min="6265" max="6265" width="14.453125" style="7" customWidth="1"/>
    <col min="6266" max="6495" width="9.1796875" style="7"/>
    <col min="6496" max="6496" width="1.453125" style="7" customWidth="1"/>
    <col min="6497" max="6497" width="1.54296875" style="7" customWidth="1"/>
    <col min="6498" max="6498" width="3.453125" style="7" customWidth="1"/>
    <col min="6499" max="6499" width="10.1796875" style="7" customWidth="1"/>
    <col min="6500" max="6500" width="50.453125" style="7" customWidth="1"/>
    <col min="6501" max="6501" width="5.1796875" style="7" customWidth="1"/>
    <col min="6502" max="6502" width="2" style="7" customWidth="1"/>
    <col min="6503" max="6503" width="7.54296875" style="7" customWidth="1"/>
    <col min="6504" max="6504" width="6.54296875" style="7" bestFit="1" customWidth="1"/>
    <col min="6505" max="6505" width="2.453125" style="7" customWidth="1"/>
    <col min="6506" max="6506" width="7.54296875" style="7" customWidth="1"/>
    <col min="6507" max="6507" width="6.54296875" style="7" bestFit="1" customWidth="1"/>
    <col min="6508" max="6508" width="2.453125" style="7" customWidth="1"/>
    <col min="6509" max="6509" width="7.54296875" style="7" customWidth="1"/>
    <col min="6510" max="6510" width="5.81640625" style="7" bestFit="1" customWidth="1"/>
    <col min="6511" max="6511" width="2.453125" style="7" customWidth="1"/>
    <col min="6512" max="6512" width="8.453125" style="7" customWidth="1"/>
    <col min="6513" max="6513" width="6.54296875" style="7" bestFit="1" customWidth="1"/>
    <col min="6514" max="6514" width="1.54296875" style="7" customWidth="1"/>
    <col min="6515" max="6515" width="3.1796875" style="7" customWidth="1"/>
    <col min="6516" max="6516" width="10.453125" style="7" customWidth="1"/>
    <col min="6517" max="6517" width="9.1796875" style="7"/>
    <col min="6518" max="6518" width="12.54296875" style="7" customWidth="1"/>
    <col min="6519" max="6520" width="6.453125" style="7" customWidth="1"/>
    <col min="6521" max="6521" width="14.453125" style="7" customWidth="1"/>
    <col min="6522" max="6751" width="9.1796875" style="7"/>
    <col min="6752" max="6752" width="1.453125" style="7" customWidth="1"/>
    <col min="6753" max="6753" width="1.54296875" style="7" customWidth="1"/>
    <col min="6754" max="6754" width="3.453125" style="7" customWidth="1"/>
    <col min="6755" max="6755" width="10.1796875" style="7" customWidth="1"/>
    <col min="6756" max="6756" width="50.453125" style="7" customWidth="1"/>
    <col min="6757" max="6757" width="5.1796875" style="7" customWidth="1"/>
    <col min="6758" max="6758" width="2" style="7" customWidth="1"/>
    <col min="6759" max="6759" width="7.54296875" style="7" customWidth="1"/>
    <col min="6760" max="6760" width="6.54296875" style="7" bestFit="1" customWidth="1"/>
    <col min="6761" max="6761" width="2.453125" style="7" customWidth="1"/>
    <col min="6762" max="6762" width="7.54296875" style="7" customWidth="1"/>
    <col min="6763" max="6763" width="6.54296875" style="7" bestFit="1" customWidth="1"/>
    <col min="6764" max="6764" width="2.453125" style="7" customWidth="1"/>
    <col min="6765" max="6765" width="7.54296875" style="7" customWidth="1"/>
    <col min="6766" max="6766" width="5.81640625" style="7" bestFit="1" customWidth="1"/>
    <col min="6767" max="6767" width="2.453125" style="7" customWidth="1"/>
    <col min="6768" max="6768" width="8.453125" style="7" customWidth="1"/>
    <col min="6769" max="6769" width="6.54296875" style="7" bestFit="1" customWidth="1"/>
    <col min="6770" max="6770" width="1.54296875" style="7" customWidth="1"/>
    <col min="6771" max="6771" width="3.1796875" style="7" customWidth="1"/>
    <col min="6772" max="6772" width="10.453125" style="7" customWidth="1"/>
    <col min="6773" max="6773" width="9.1796875" style="7"/>
    <col min="6774" max="6774" width="12.54296875" style="7" customWidth="1"/>
    <col min="6775" max="6776" width="6.453125" style="7" customWidth="1"/>
    <col min="6777" max="6777" width="14.453125" style="7" customWidth="1"/>
    <col min="6778" max="7007" width="9.1796875" style="7"/>
    <col min="7008" max="7008" width="1.453125" style="7" customWidth="1"/>
    <col min="7009" max="7009" width="1.54296875" style="7" customWidth="1"/>
    <col min="7010" max="7010" width="3.453125" style="7" customWidth="1"/>
    <col min="7011" max="7011" width="10.1796875" style="7" customWidth="1"/>
    <col min="7012" max="7012" width="50.453125" style="7" customWidth="1"/>
    <col min="7013" max="7013" width="5.1796875" style="7" customWidth="1"/>
    <col min="7014" max="7014" width="2" style="7" customWidth="1"/>
    <col min="7015" max="7015" width="7.54296875" style="7" customWidth="1"/>
    <col min="7016" max="7016" width="6.54296875" style="7" bestFit="1" customWidth="1"/>
    <col min="7017" max="7017" width="2.453125" style="7" customWidth="1"/>
    <col min="7018" max="7018" width="7.54296875" style="7" customWidth="1"/>
    <col min="7019" max="7019" width="6.54296875" style="7" bestFit="1" customWidth="1"/>
    <col min="7020" max="7020" width="2.453125" style="7" customWidth="1"/>
    <col min="7021" max="7021" width="7.54296875" style="7" customWidth="1"/>
    <col min="7022" max="7022" width="5.81640625" style="7" bestFit="1" customWidth="1"/>
    <col min="7023" max="7023" width="2.453125" style="7" customWidth="1"/>
    <col min="7024" max="7024" width="8.453125" style="7" customWidth="1"/>
    <col min="7025" max="7025" width="6.54296875" style="7" bestFit="1" customWidth="1"/>
    <col min="7026" max="7026" width="1.54296875" style="7" customWidth="1"/>
    <col min="7027" max="7027" width="3.1796875" style="7" customWidth="1"/>
    <col min="7028" max="7028" width="10.453125" style="7" customWidth="1"/>
    <col min="7029" max="7029" width="9.1796875" style="7"/>
    <col min="7030" max="7030" width="12.54296875" style="7" customWidth="1"/>
    <col min="7031" max="7032" width="6.453125" style="7" customWidth="1"/>
    <col min="7033" max="7033" width="14.453125" style="7" customWidth="1"/>
    <col min="7034" max="7263" width="9.1796875" style="7"/>
    <col min="7264" max="7264" width="1.453125" style="7" customWidth="1"/>
    <col min="7265" max="7265" width="1.54296875" style="7" customWidth="1"/>
    <col min="7266" max="7266" width="3.453125" style="7" customWidth="1"/>
    <col min="7267" max="7267" width="10.1796875" style="7" customWidth="1"/>
    <col min="7268" max="7268" width="50.453125" style="7" customWidth="1"/>
    <col min="7269" max="7269" width="5.1796875" style="7" customWidth="1"/>
    <col min="7270" max="7270" width="2" style="7" customWidth="1"/>
    <col min="7271" max="7271" width="7.54296875" style="7" customWidth="1"/>
    <col min="7272" max="7272" width="6.54296875" style="7" bestFit="1" customWidth="1"/>
    <col min="7273" max="7273" width="2.453125" style="7" customWidth="1"/>
    <col min="7274" max="7274" width="7.54296875" style="7" customWidth="1"/>
    <col min="7275" max="7275" width="6.54296875" style="7" bestFit="1" customWidth="1"/>
    <col min="7276" max="7276" width="2.453125" style="7" customWidth="1"/>
    <col min="7277" max="7277" width="7.54296875" style="7" customWidth="1"/>
    <col min="7278" max="7278" width="5.81640625" style="7" bestFit="1" customWidth="1"/>
    <col min="7279" max="7279" width="2.453125" style="7" customWidth="1"/>
    <col min="7280" max="7280" width="8.453125" style="7" customWidth="1"/>
    <col min="7281" max="7281" width="6.54296875" style="7" bestFit="1" customWidth="1"/>
    <col min="7282" max="7282" width="1.54296875" style="7" customWidth="1"/>
    <col min="7283" max="7283" width="3.1796875" style="7" customWidth="1"/>
    <col min="7284" max="7284" width="10.453125" style="7" customWidth="1"/>
    <col min="7285" max="7285" width="9.1796875" style="7"/>
    <col min="7286" max="7286" width="12.54296875" style="7" customWidth="1"/>
    <col min="7287" max="7288" width="6.453125" style="7" customWidth="1"/>
    <col min="7289" max="7289" width="14.453125" style="7" customWidth="1"/>
    <col min="7290" max="7519" width="9.1796875" style="7"/>
    <col min="7520" max="7520" width="1.453125" style="7" customWidth="1"/>
    <col min="7521" max="7521" width="1.54296875" style="7" customWidth="1"/>
    <col min="7522" max="7522" width="3.453125" style="7" customWidth="1"/>
    <col min="7523" max="7523" width="10.1796875" style="7" customWidth="1"/>
    <col min="7524" max="7524" width="50.453125" style="7" customWidth="1"/>
    <col min="7525" max="7525" width="5.1796875" style="7" customWidth="1"/>
    <col min="7526" max="7526" width="2" style="7" customWidth="1"/>
    <col min="7527" max="7527" width="7.54296875" style="7" customWidth="1"/>
    <col min="7528" max="7528" width="6.54296875" style="7" bestFit="1" customWidth="1"/>
    <col min="7529" max="7529" width="2.453125" style="7" customWidth="1"/>
    <col min="7530" max="7530" width="7.54296875" style="7" customWidth="1"/>
    <col min="7531" max="7531" width="6.54296875" style="7" bestFit="1" customWidth="1"/>
    <col min="7532" max="7532" width="2.453125" style="7" customWidth="1"/>
    <col min="7533" max="7533" width="7.54296875" style="7" customWidth="1"/>
    <col min="7534" max="7534" width="5.81640625" style="7" bestFit="1" customWidth="1"/>
    <col min="7535" max="7535" width="2.453125" style="7" customWidth="1"/>
    <col min="7536" max="7536" width="8.453125" style="7" customWidth="1"/>
    <col min="7537" max="7537" width="6.54296875" style="7" bestFit="1" customWidth="1"/>
    <col min="7538" max="7538" width="1.54296875" style="7" customWidth="1"/>
    <col min="7539" max="7539" width="3.1796875" style="7" customWidth="1"/>
    <col min="7540" max="7540" width="10.453125" style="7" customWidth="1"/>
    <col min="7541" max="7541" width="9.1796875" style="7"/>
    <col min="7542" max="7542" width="12.54296875" style="7" customWidth="1"/>
    <col min="7543" max="7544" width="6.453125" style="7" customWidth="1"/>
    <col min="7545" max="7545" width="14.453125" style="7" customWidth="1"/>
    <col min="7546" max="7775" width="9.1796875" style="7"/>
    <col min="7776" max="7776" width="1.453125" style="7" customWidth="1"/>
    <col min="7777" max="7777" width="1.54296875" style="7" customWidth="1"/>
    <col min="7778" max="7778" width="3.453125" style="7" customWidth="1"/>
    <col min="7779" max="7779" width="10.1796875" style="7" customWidth="1"/>
    <col min="7780" max="7780" width="50.453125" style="7" customWidth="1"/>
    <col min="7781" max="7781" width="5.1796875" style="7" customWidth="1"/>
    <col min="7782" max="7782" width="2" style="7" customWidth="1"/>
    <col min="7783" max="7783" width="7.54296875" style="7" customWidth="1"/>
    <col min="7784" max="7784" width="6.54296875" style="7" bestFit="1" customWidth="1"/>
    <col min="7785" max="7785" width="2.453125" style="7" customWidth="1"/>
    <col min="7786" max="7786" width="7.54296875" style="7" customWidth="1"/>
    <col min="7787" max="7787" width="6.54296875" style="7" bestFit="1" customWidth="1"/>
    <col min="7788" max="7788" width="2.453125" style="7" customWidth="1"/>
    <col min="7789" max="7789" width="7.54296875" style="7" customWidth="1"/>
    <col min="7790" max="7790" width="5.81640625" style="7" bestFit="1" customWidth="1"/>
    <col min="7791" max="7791" width="2.453125" style="7" customWidth="1"/>
    <col min="7792" max="7792" width="8.453125" style="7" customWidth="1"/>
    <col min="7793" max="7793" width="6.54296875" style="7" bestFit="1" customWidth="1"/>
    <col min="7794" max="7794" width="1.54296875" style="7" customWidth="1"/>
    <col min="7795" max="7795" width="3.1796875" style="7" customWidth="1"/>
    <col min="7796" max="7796" width="10.453125" style="7" customWidth="1"/>
    <col min="7797" max="7797" width="9.1796875" style="7"/>
    <col min="7798" max="7798" width="12.54296875" style="7" customWidth="1"/>
    <col min="7799" max="7800" width="6.453125" style="7" customWidth="1"/>
    <col min="7801" max="7801" width="14.453125" style="7" customWidth="1"/>
    <col min="7802" max="8031" width="9.1796875" style="7"/>
    <col min="8032" max="8032" width="1.453125" style="7" customWidth="1"/>
    <col min="8033" max="8033" width="1.54296875" style="7" customWidth="1"/>
    <col min="8034" max="8034" width="3.453125" style="7" customWidth="1"/>
    <col min="8035" max="8035" width="10.1796875" style="7" customWidth="1"/>
    <col min="8036" max="8036" width="50.453125" style="7" customWidth="1"/>
    <col min="8037" max="8037" width="5.1796875" style="7" customWidth="1"/>
    <col min="8038" max="8038" width="2" style="7" customWidth="1"/>
    <col min="8039" max="8039" width="7.54296875" style="7" customWidth="1"/>
    <col min="8040" max="8040" width="6.54296875" style="7" bestFit="1" customWidth="1"/>
    <col min="8041" max="8041" width="2.453125" style="7" customWidth="1"/>
    <col min="8042" max="8042" width="7.54296875" style="7" customWidth="1"/>
    <col min="8043" max="8043" width="6.54296875" style="7" bestFit="1" customWidth="1"/>
    <col min="8044" max="8044" width="2.453125" style="7" customWidth="1"/>
    <col min="8045" max="8045" width="7.54296875" style="7" customWidth="1"/>
    <col min="8046" max="8046" width="5.81640625" style="7" bestFit="1" customWidth="1"/>
    <col min="8047" max="8047" width="2.453125" style="7" customWidth="1"/>
    <col min="8048" max="8048" width="8.453125" style="7" customWidth="1"/>
    <col min="8049" max="8049" width="6.54296875" style="7" bestFit="1" customWidth="1"/>
    <col min="8050" max="8050" width="1.54296875" style="7" customWidth="1"/>
    <col min="8051" max="8051" width="3.1796875" style="7" customWidth="1"/>
    <col min="8052" max="8052" width="10.453125" style="7" customWidth="1"/>
    <col min="8053" max="8053" width="9.1796875" style="7"/>
    <col min="8054" max="8054" width="12.54296875" style="7" customWidth="1"/>
    <col min="8055" max="8056" width="6.453125" style="7" customWidth="1"/>
    <col min="8057" max="8057" width="14.453125" style="7" customWidth="1"/>
    <col min="8058" max="8287" width="9.1796875" style="7"/>
    <col min="8288" max="8288" width="1.453125" style="7" customWidth="1"/>
    <col min="8289" max="8289" width="1.54296875" style="7" customWidth="1"/>
    <col min="8290" max="8290" width="3.453125" style="7" customWidth="1"/>
    <col min="8291" max="8291" width="10.1796875" style="7" customWidth="1"/>
    <col min="8292" max="8292" width="50.453125" style="7" customWidth="1"/>
    <col min="8293" max="8293" width="5.1796875" style="7" customWidth="1"/>
    <col min="8294" max="8294" width="2" style="7" customWidth="1"/>
    <col min="8295" max="8295" width="7.54296875" style="7" customWidth="1"/>
    <col min="8296" max="8296" width="6.54296875" style="7" bestFit="1" customWidth="1"/>
    <col min="8297" max="8297" width="2.453125" style="7" customWidth="1"/>
    <col min="8298" max="8298" width="7.54296875" style="7" customWidth="1"/>
    <col min="8299" max="8299" width="6.54296875" style="7" bestFit="1" customWidth="1"/>
    <col min="8300" max="8300" width="2.453125" style="7" customWidth="1"/>
    <col min="8301" max="8301" width="7.54296875" style="7" customWidth="1"/>
    <col min="8302" max="8302" width="5.81640625" style="7" bestFit="1" customWidth="1"/>
    <col min="8303" max="8303" width="2.453125" style="7" customWidth="1"/>
    <col min="8304" max="8304" width="8.453125" style="7" customWidth="1"/>
    <col min="8305" max="8305" width="6.54296875" style="7" bestFit="1" customWidth="1"/>
    <col min="8306" max="8306" width="1.54296875" style="7" customWidth="1"/>
    <col min="8307" max="8307" width="3.1796875" style="7" customWidth="1"/>
    <col min="8308" max="8308" width="10.453125" style="7" customWidth="1"/>
    <col min="8309" max="8309" width="9.1796875" style="7"/>
    <col min="8310" max="8310" width="12.54296875" style="7" customWidth="1"/>
    <col min="8311" max="8312" width="6.453125" style="7" customWidth="1"/>
    <col min="8313" max="8313" width="14.453125" style="7" customWidth="1"/>
    <col min="8314" max="8543" width="9.1796875" style="7"/>
    <col min="8544" max="8544" width="1.453125" style="7" customWidth="1"/>
    <col min="8545" max="8545" width="1.54296875" style="7" customWidth="1"/>
    <col min="8546" max="8546" width="3.453125" style="7" customWidth="1"/>
    <col min="8547" max="8547" width="10.1796875" style="7" customWidth="1"/>
    <col min="8548" max="8548" width="50.453125" style="7" customWidth="1"/>
    <col min="8549" max="8549" width="5.1796875" style="7" customWidth="1"/>
    <col min="8550" max="8550" width="2" style="7" customWidth="1"/>
    <col min="8551" max="8551" width="7.54296875" style="7" customWidth="1"/>
    <col min="8552" max="8552" width="6.54296875" style="7" bestFit="1" customWidth="1"/>
    <col min="8553" max="8553" width="2.453125" style="7" customWidth="1"/>
    <col min="8554" max="8554" width="7.54296875" style="7" customWidth="1"/>
    <col min="8555" max="8555" width="6.54296875" style="7" bestFit="1" customWidth="1"/>
    <col min="8556" max="8556" width="2.453125" style="7" customWidth="1"/>
    <col min="8557" max="8557" width="7.54296875" style="7" customWidth="1"/>
    <col min="8558" max="8558" width="5.81640625" style="7" bestFit="1" customWidth="1"/>
    <col min="8559" max="8559" width="2.453125" style="7" customWidth="1"/>
    <col min="8560" max="8560" width="8.453125" style="7" customWidth="1"/>
    <col min="8561" max="8561" width="6.54296875" style="7" bestFit="1" customWidth="1"/>
    <col min="8562" max="8562" width="1.54296875" style="7" customWidth="1"/>
    <col min="8563" max="8563" width="3.1796875" style="7" customWidth="1"/>
    <col min="8564" max="8564" width="10.453125" style="7" customWidth="1"/>
    <col min="8565" max="8565" width="9.1796875" style="7"/>
    <col min="8566" max="8566" width="12.54296875" style="7" customWidth="1"/>
    <col min="8567" max="8568" width="6.453125" style="7" customWidth="1"/>
    <col min="8569" max="8569" width="14.453125" style="7" customWidth="1"/>
    <col min="8570" max="8799" width="9.1796875" style="7"/>
    <col min="8800" max="8800" width="1.453125" style="7" customWidth="1"/>
    <col min="8801" max="8801" width="1.54296875" style="7" customWidth="1"/>
    <col min="8802" max="8802" width="3.453125" style="7" customWidth="1"/>
    <col min="8803" max="8803" width="10.1796875" style="7" customWidth="1"/>
    <col min="8804" max="8804" width="50.453125" style="7" customWidth="1"/>
    <col min="8805" max="8805" width="5.1796875" style="7" customWidth="1"/>
    <col min="8806" max="8806" width="2" style="7" customWidth="1"/>
    <col min="8807" max="8807" width="7.54296875" style="7" customWidth="1"/>
    <col min="8808" max="8808" width="6.54296875" style="7" bestFit="1" customWidth="1"/>
    <col min="8809" max="8809" width="2.453125" style="7" customWidth="1"/>
    <col min="8810" max="8810" width="7.54296875" style="7" customWidth="1"/>
    <col min="8811" max="8811" width="6.54296875" style="7" bestFit="1" customWidth="1"/>
    <col min="8812" max="8812" width="2.453125" style="7" customWidth="1"/>
    <col min="8813" max="8813" width="7.54296875" style="7" customWidth="1"/>
    <col min="8814" max="8814" width="5.81640625" style="7" bestFit="1" customWidth="1"/>
    <col min="8815" max="8815" width="2.453125" style="7" customWidth="1"/>
    <col min="8816" max="8816" width="8.453125" style="7" customWidth="1"/>
    <col min="8817" max="8817" width="6.54296875" style="7" bestFit="1" customWidth="1"/>
    <col min="8818" max="8818" width="1.54296875" style="7" customWidth="1"/>
    <col min="8819" max="8819" width="3.1796875" style="7" customWidth="1"/>
    <col min="8820" max="8820" width="10.453125" style="7" customWidth="1"/>
    <col min="8821" max="8821" width="9.1796875" style="7"/>
    <col min="8822" max="8822" width="12.54296875" style="7" customWidth="1"/>
    <col min="8823" max="8824" width="6.453125" style="7" customWidth="1"/>
    <col min="8825" max="8825" width="14.453125" style="7" customWidth="1"/>
    <col min="8826" max="9055" width="9.1796875" style="7"/>
    <col min="9056" max="9056" width="1.453125" style="7" customWidth="1"/>
    <col min="9057" max="9057" width="1.54296875" style="7" customWidth="1"/>
    <col min="9058" max="9058" width="3.453125" style="7" customWidth="1"/>
    <col min="9059" max="9059" width="10.1796875" style="7" customWidth="1"/>
    <col min="9060" max="9060" width="50.453125" style="7" customWidth="1"/>
    <col min="9061" max="9061" width="5.1796875" style="7" customWidth="1"/>
    <col min="9062" max="9062" width="2" style="7" customWidth="1"/>
    <col min="9063" max="9063" width="7.54296875" style="7" customWidth="1"/>
    <col min="9064" max="9064" width="6.54296875" style="7" bestFit="1" customWidth="1"/>
    <col min="9065" max="9065" width="2.453125" style="7" customWidth="1"/>
    <col min="9066" max="9066" width="7.54296875" style="7" customWidth="1"/>
    <col min="9067" max="9067" width="6.54296875" style="7" bestFit="1" customWidth="1"/>
    <col min="9068" max="9068" width="2.453125" style="7" customWidth="1"/>
    <col min="9069" max="9069" width="7.54296875" style="7" customWidth="1"/>
    <col min="9070" max="9070" width="5.81640625" style="7" bestFit="1" customWidth="1"/>
    <col min="9071" max="9071" width="2.453125" style="7" customWidth="1"/>
    <col min="9072" max="9072" width="8.453125" style="7" customWidth="1"/>
    <col min="9073" max="9073" width="6.54296875" style="7" bestFit="1" customWidth="1"/>
    <col min="9074" max="9074" width="1.54296875" style="7" customWidth="1"/>
    <col min="9075" max="9075" width="3.1796875" style="7" customWidth="1"/>
    <col min="9076" max="9076" width="10.453125" style="7" customWidth="1"/>
    <col min="9077" max="9077" width="9.1796875" style="7"/>
    <col min="9078" max="9078" width="12.54296875" style="7" customWidth="1"/>
    <col min="9079" max="9080" width="6.453125" style="7" customWidth="1"/>
    <col min="9081" max="9081" width="14.453125" style="7" customWidth="1"/>
    <col min="9082" max="9311" width="9.1796875" style="7"/>
    <col min="9312" max="9312" width="1.453125" style="7" customWidth="1"/>
    <col min="9313" max="9313" width="1.54296875" style="7" customWidth="1"/>
    <col min="9314" max="9314" width="3.453125" style="7" customWidth="1"/>
    <col min="9315" max="9315" width="10.1796875" style="7" customWidth="1"/>
    <col min="9316" max="9316" width="50.453125" style="7" customWidth="1"/>
    <col min="9317" max="9317" width="5.1796875" style="7" customWidth="1"/>
    <col min="9318" max="9318" width="2" style="7" customWidth="1"/>
    <col min="9319" max="9319" width="7.54296875" style="7" customWidth="1"/>
    <col min="9320" max="9320" width="6.54296875" style="7" bestFit="1" customWidth="1"/>
    <col min="9321" max="9321" width="2.453125" style="7" customWidth="1"/>
    <col min="9322" max="9322" width="7.54296875" style="7" customWidth="1"/>
    <col min="9323" max="9323" width="6.54296875" style="7" bestFit="1" customWidth="1"/>
    <col min="9324" max="9324" width="2.453125" style="7" customWidth="1"/>
    <col min="9325" max="9325" width="7.54296875" style="7" customWidth="1"/>
    <col min="9326" max="9326" width="5.81640625" style="7" bestFit="1" customWidth="1"/>
    <col min="9327" max="9327" width="2.453125" style="7" customWidth="1"/>
    <col min="9328" max="9328" width="8.453125" style="7" customWidth="1"/>
    <col min="9329" max="9329" width="6.54296875" style="7" bestFit="1" customWidth="1"/>
    <col min="9330" max="9330" width="1.54296875" style="7" customWidth="1"/>
    <col min="9331" max="9331" width="3.1796875" style="7" customWidth="1"/>
    <col min="9332" max="9332" width="10.453125" style="7" customWidth="1"/>
    <col min="9333" max="9333" width="9.1796875" style="7"/>
    <col min="9334" max="9334" width="12.54296875" style="7" customWidth="1"/>
    <col min="9335" max="9336" width="6.453125" style="7" customWidth="1"/>
    <col min="9337" max="9337" width="14.453125" style="7" customWidth="1"/>
    <col min="9338" max="9567" width="9.1796875" style="7"/>
    <col min="9568" max="9568" width="1.453125" style="7" customWidth="1"/>
    <col min="9569" max="9569" width="1.54296875" style="7" customWidth="1"/>
    <col min="9570" max="9570" width="3.453125" style="7" customWidth="1"/>
    <col min="9571" max="9571" width="10.1796875" style="7" customWidth="1"/>
    <col min="9572" max="9572" width="50.453125" style="7" customWidth="1"/>
    <col min="9573" max="9573" width="5.1796875" style="7" customWidth="1"/>
    <col min="9574" max="9574" width="2" style="7" customWidth="1"/>
    <col min="9575" max="9575" width="7.54296875" style="7" customWidth="1"/>
    <col min="9576" max="9576" width="6.54296875" style="7" bestFit="1" customWidth="1"/>
    <col min="9577" max="9577" width="2.453125" style="7" customWidth="1"/>
    <col min="9578" max="9578" width="7.54296875" style="7" customWidth="1"/>
    <col min="9579" max="9579" width="6.54296875" style="7" bestFit="1" customWidth="1"/>
    <col min="9580" max="9580" width="2.453125" style="7" customWidth="1"/>
    <col min="9581" max="9581" width="7.54296875" style="7" customWidth="1"/>
    <col min="9582" max="9582" width="5.81640625" style="7" bestFit="1" customWidth="1"/>
    <col min="9583" max="9583" width="2.453125" style="7" customWidth="1"/>
    <col min="9584" max="9584" width="8.453125" style="7" customWidth="1"/>
    <col min="9585" max="9585" width="6.54296875" style="7" bestFit="1" customWidth="1"/>
    <col min="9586" max="9586" width="1.54296875" style="7" customWidth="1"/>
    <col min="9587" max="9587" width="3.1796875" style="7" customWidth="1"/>
    <col min="9588" max="9588" width="10.453125" style="7" customWidth="1"/>
    <col min="9589" max="9589" width="9.1796875" style="7"/>
    <col min="9590" max="9590" width="12.54296875" style="7" customWidth="1"/>
    <col min="9591" max="9592" width="6.453125" style="7" customWidth="1"/>
    <col min="9593" max="9593" width="14.453125" style="7" customWidth="1"/>
    <col min="9594" max="9823" width="9.1796875" style="7"/>
    <col min="9824" max="9824" width="1.453125" style="7" customWidth="1"/>
    <col min="9825" max="9825" width="1.54296875" style="7" customWidth="1"/>
    <col min="9826" max="9826" width="3.453125" style="7" customWidth="1"/>
    <col min="9827" max="9827" width="10.1796875" style="7" customWidth="1"/>
    <col min="9828" max="9828" width="50.453125" style="7" customWidth="1"/>
    <col min="9829" max="9829" width="5.1796875" style="7" customWidth="1"/>
    <col min="9830" max="9830" width="2" style="7" customWidth="1"/>
    <col min="9831" max="9831" width="7.54296875" style="7" customWidth="1"/>
    <col min="9832" max="9832" width="6.54296875" style="7" bestFit="1" customWidth="1"/>
    <col min="9833" max="9833" width="2.453125" style="7" customWidth="1"/>
    <col min="9834" max="9834" width="7.54296875" style="7" customWidth="1"/>
    <col min="9835" max="9835" width="6.54296875" style="7" bestFit="1" customWidth="1"/>
    <col min="9836" max="9836" width="2.453125" style="7" customWidth="1"/>
    <col min="9837" max="9837" width="7.54296875" style="7" customWidth="1"/>
    <col min="9838" max="9838" width="5.81640625" style="7" bestFit="1" customWidth="1"/>
    <col min="9839" max="9839" width="2.453125" style="7" customWidth="1"/>
    <col min="9840" max="9840" width="8.453125" style="7" customWidth="1"/>
    <col min="9841" max="9841" width="6.54296875" style="7" bestFit="1" customWidth="1"/>
    <col min="9842" max="9842" width="1.54296875" style="7" customWidth="1"/>
    <col min="9843" max="9843" width="3.1796875" style="7" customWidth="1"/>
    <col min="9844" max="9844" width="10.453125" style="7" customWidth="1"/>
    <col min="9845" max="9845" width="9.1796875" style="7"/>
    <col min="9846" max="9846" width="12.54296875" style="7" customWidth="1"/>
    <col min="9847" max="9848" width="6.453125" style="7" customWidth="1"/>
    <col min="9849" max="9849" width="14.453125" style="7" customWidth="1"/>
    <col min="9850" max="10079" width="9.1796875" style="7"/>
    <col min="10080" max="10080" width="1.453125" style="7" customWidth="1"/>
    <col min="10081" max="10081" width="1.54296875" style="7" customWidth="1"/>
    <col min="10082" max="10082" width="3.453125" style="7" customWidth="1"/>
    <col min="10083" max="10083" width="10.1796875" style="7" customWidth="1"/>
    <col min="10084" max="10084" width="50.453125" style="7" customWidth="1"/>
    <col min="10085" max="10085" width="5.1796875" style="7" customWidth="1"/>
    <col min="10086" max="10086" width="2" style="7" customWidth="1"/>
    <col min="10087" max="10087" width="7.54296875" style="7" customWidth="1"/>
    <col min="10088" max="10088" width="6.54296875" style="7" bestFit="1" customWidth="1"/>
    <col min="10089" max="10089" width="2.453125" style="7" customWidth="1"/>
    <col min="10090" max="10090" width="7.54296875" style="7" customWidth="1"/>
    <col min="10091" max="10091" width="6.54296875" style="7" bestFit="1" customWidth="1"/>
    <col min="10092" max="10092" width="2.453125" style="7" customWidth="1"/>
    <col min="10093" max="10093" width="7.54296875" style="7" customWidth="1"/>
    <col min="10094" max="10094" width="5.81640625" style="7" bestFit="1" customWidth="1"/>
    <col min="10095" max="10095" width="2.453125" style="7" customWidth="1"/>
    <col min="10096" max="10096" width="8.453125" style="7" customWidth="1"/>
    <col min="10097" max="10097" width="6.54296875" style="7" bestFit="1" customWidth="1"/>
    <col min="10098" max="10098" width="1.54296875" style="7" customWidth="1"/>
    <col min="10099" max="10099" width="3.1796875" style="7" customWidth="1"/>
    <col min="10100" max="10100" width="10.453125" style="7" customWidth="1"/>
    <col min="10101" max="10101" width="9.1796875" style="7"/>
    <col min="10102" max="10102" width="12.54296875" style="7" customWidth="1"/>
    <col min="10103" max="10104" width="6.453125" style="7" customWidth="1"/>
    <col min="10105" max="10105" width="14.453125" style="7" customWidth="1"/>
    <col min="10106" max="10335" width="9.1796875" style="7"/>
    <col min="10336" max="10336" width="1.453125" style="7" customWidth="1"/>
    <col min="10337" max="10337" width="1.54296875" style="7" customWidth="1"/>
    <col min="10338" max="10338" width="3.453125" style="7" customWidth="1"/>
    <col min="10339" max="10339" width="10.1796875" style="7" customWidth="1"/>
    <col min="10340" max="10340" width="50.453125" style="7" customWidth="1"/>
    <col min="10341" max="10341" width="5.1796875" style="7" customWidth="1"/>
    <col min="10342" max="10342" width="2" style="7" customWidth="1"/>
    <col min="10343" max="10343" width="7.54296875" style="7" customWidth="1"/>
    <col min="10344" max="10344" width="6.54296875" style="7" bestFit="1" customWidth="1"/>
    <col min="10345" max="10345" width="2.453125" style="7" customWidth="1"/>
    <col min="10346" max="10346" width="7.54296875" style="7" customWidth="1"/>
    <col min="10347" max="10347" width="6.54296875" style="7" bestFit="1" customWidth="1"/>
    <col min="10348" max="10348" width="2.453125" style="7" customWidth="1"/>
    <col min="10349" max="10349" width="7.54296875" style="7" customWidth="1"/>
    <col min="10350" max="10350" width="5.81640625" style="7" bestFit="1" customWidth="1"/>
    <col min="10351" max="10351" width="2.453125" style="7" customWidth="1"/>
    <col min="10352" max="10352" width="8.453125" style="7" customWidth="1"/>
    <col min="10353" max="10353" width="6.54296875" style="7" bestFit="1" customWidth="1"/>
    <col min="10354" max="10354" width="1.54296875" style="7" customWidth="1"/>
    <col min="10355" max="10355" width="3.1796875" style="7" customWidth="1"/>
    <col min="10356" max="10356" width="10.453125" style="7" customWidth="1"/>
    <col min="10357" max="10357" width="9.1796875" style="7"/>
    <col min="10358" max="10358" width="12.54296875" style="7" customWidth="1"/>
    <col min="10359" max="10360" width="6.453125" style="7" customWidth="1"/>
    <col min="10361" max="10361" width="14.453125" style="7" customWidth="1"/>
    <col min="10362" max="10591" width="9.1796875" style="7"/>
    <col min="10592" max="10592" width="1.453125" style="7" customWidth="1"/>
    <col min="10593" max="10593" width="1.54296875" style="7" customWidth="1"/>
    <col min="10594" max="10594" width="3.453125" style="7" customWidth="1"/>
    <col min="10595" max="10595" width="10.1796875" style="7" customWidth="1"/>
    <col min="10596" max="10596" width="50.453125" style="7" customWidth="1"/>
    <col min="10597" max="10597" width="5.1796875" style="7" customWidth="1"/>
    <col min="10598" max="10598" width="2" style="7" customWidth="1"/>
    <col min="10599" max="10599" width="7.54296875" style="7" customWidth="1"/>
    <col min="10600" max="10600" width="6.54296875" style="7" bestFit="1" customWidth="1"/>
    <col min="10601" max="10601" width="2.453125" style="7" customWidth="1"/>
    <col min="10602" max="10602" width="7.54296875" style="7" customWidth="1"/>
    <col min="10603" max="10603" width="6.54296875" style="7" bestFit="1" customWidth="1"/>
    <col min="10604" max="10604" width="2.453125" style="7" customWidth="1"/>
    <col min="10605" max="10605" width="7.54296875" style="7" customWidth="1"/>
    <col min="10606" max="10606" width="5.81640625" style="7" bestFit="1" customWidth="1"/>
    <col min="10607" max="10607" width="2.453125" style="7" customWidth="1"/>
    <col min="10608" max="10608" width="8.453125" style="7" customWidth="1"/>
    <col min="10609" max="10609" width="6.54296875" style="7" bestFit="1" customWidth="1"/>
    <col min="10610" max="10610" width="1.54296875" style="7" customWidth="1"/>
    <col min="10611" max="10611" width="3.1796875" style="7" customWidth="1"/>
    <col min="10612" max="10612" width="10.453125" style="7" customWidth="1"/>
    <col min="10613" max="10613" width="9.1796875" style="7"/>
    <col min="10614" max="10614" width="12.54296875" style="7" customWidth="1"/>
    <col min="10615" max="10616" width="6.453125" style="7" customWidth="1"/>
    <col min="10617" max="10617" width="14.453125" style="7" customWidth="1"/>
    <col min="10618" max="10847" width="9.1796875" style="7"/>
    <col min="10848" max="10848" width="1.453125" style="7" customWidth="1"/>
    <col min="10849" max="10849" width="1.54296875" style="7" customWidth="1"/>
    <col min="10850" max="10850" width="3.453125" style="7" customWidth="1"/>
    <col min="10851" max="10851" width="10.1796875" style="7" customWidth="1"/>
    <col min="10852" max="10852" width="50.453125" style="7" customWidth="1"/>
    <col min="10853" max="10853" width="5.1796875" style="7" customWidth="1"/>
    <col min="10854" max="10854" width="2" style="7" customWidth="1"/>
    <col min="10855" max="10855" width="7.54296875" style="7" customWidth="1"/>
    <col min="10856" max="10856" width="6.54296875" style="7" bestFit="1" customWidth="1"/>
    <col min="10857" max="10857" width="2.453125" style="7" customWidth="1"/>
    <col min="10858" max="10858" width="7.54296875" style="7" customWidth="1"/>
    <col min="10859" max="10859" width="6.54296875" style="7" bestFit="1" customWidth="1"/>
    <col min="10860" max="10860" width="2.453125" style="7" customWidth="1"/>
    <col min="10861" max="10861" width="7.54296875" style="7" customWidth="1"/>
    <col min="10862" max="10862" width="5.81640625" style="7" bestFit="1" customWidth="1"/>
    <col min="10863" max="10863" width="2.453125" style="7" customWidth="1"/>
    <col min="10864" max="10864" width="8.453125" style="7" customWidth="1"/>
    <col min="10865" max="10865" width="6.54296875" style="7" bestFit="1" customWidth="1"/>
    <col min="10866" max="10866" width="1.54296875" style="7" customWidth="1"/>
    <col min="10867" max="10867" width="3.1796875" style="7" customWidth="1"/>
    <col min="10868" max="10868" width="10.453125" style="7" customWidth="1"/>
    <col min="10869" max="10869" width="9.1796875" style="7"/>
    <col min="10870" max="10870" width="12.54296875" style="7" customWidth="1"/>
    <col min="10871" max="10872" width="6.453125" style="7" customWidth="1"/>
    <col min="10873" max="10873" width="14.453125" style="7" customWidth="1"/>
    <col min="10874" max="11103" width="9.1796875" style="7"/>
    <col min="11104" max="11104" width="1.453125" style="7" customWidth="1"/>
    <col min="11105" max="11105" width="1.54296875" style="7" customWidth="1"/>
    <col min="11106" max="11106" width="3.453125" style="7" customWidth="1"/>
    <col min="11107" max="11107" width="10.1796875" style="7" customWidth="1"/>
    <col min="11108" max="11108" width="50.453125" style="7" customWidth="1"/>
    <col min="11109" max="11109" width="5.1796875" style="7" customWidth="1"/>
    <col min="11110" max="11110" width="2" style="7" customWidth="1"/>
    <col min="11111" max="11111" width="7.54296875" style="7" customWidth="1"/>
    <col min="11112" max="11112" width="6.54296875" style="7" bestFit="1" customWidth="1"/>
    <col min="11113" max="11113" width="2.453125" style="7" customWidth="1"/>
    <col min="11114" max="11114" width="7.54296875" style="7" customWidth="1"/>
    <col min="11115" max="11115" width="6.54296875" style="7" bestFit="1" customWidth="1"/>
    <col min="11116" max="11116" width="2.453125" style="7" customWidth="1"/>
    <col min="11117" max="11117" width="7.54296875" style="7" customWidth="1"/>
    <col min="11118" max="11118" width="5.81640625" style="7" bestFit="1" customWidth="1"/>
    <col min="11119" max="11119" width="2.453125" style="7" customWidth="1"/>
    <col min="11120" max="11120" width="8.453125" style="7" customWidth="1"/>
    <col min="11121" max="11121" width="6.54296875" style="7" bestFit="1" customWidth="1"/>
    <col min="11122" max="11122" width="1.54296875" style="7" customWidth="1"/>
    <col min="11123" max="11123" width="3.1796875" style="7" customWidth="1"/>
    <col min="11124" max="11124" width="10.453125" style="7" customWidth="1"/>
    <col min="11125" max="11125" width="9.1796875" style="7"/>
    <col min="11126" max="11126" width="12.54296875" style="7" customWidth="1"/>
    <col min="11127" max="11128" width="6.453125" style="7" customWidth="1"/>
    <col min="11129" max="11129" width="14.453125" style="7" customWidth="1"/>
    <col min="11130" max="11359" width="9.1796875" style="7"/>
    <col min="11360" max="11360" width="1.453125" style="7" customWidth="1"/>
    <col min="11361" max="11361" width="1.54296875" style="7" customWidth="1"/>
    <col min="11362" max="11362" width="3.453125" style="7" customWidth="1"/>
    <col min="11363" max="11363" width="10.1796875" style="7" customWidth="1"/>
    <col min="11364" max="11364" width="50.453125" style="7" customWidth="1"/>
    <col min="11365" max="11365" width="5.1796875" style="7" customWidth="1"/>
    <col min="11366" max="11366" width="2" style="7" customWidth="1"/>
    <col min="11367" max="11367" width="7.54296875" style="7" customWidth="1"/>
    <col min="11368" max="11368" width="6.54296875" style="7" bestFit="1" customWidth="1"/>
    <col min="11369" max="11369" width="2.453125" style="7" customWidth="1"/>
    <col min="11370" max="11370" width="7.54296875" style="7" customWidth="1"/>
    <col min="11371" max="11371" width="6.54296875" style="7" bestFit="1" customWidth="1"/>
    <col min="11372" max="11372" width="2.453125" style="7" customWidth="1"/>
    <col min="11373" max="11373" width="7.54296875" style="7" customWidth="1"/>
    <col min="11374" max="11374" width="5.81640625" style="7" bestFit="1" customWidth="1"/>
    <col min="11375" max="11375" width="2.453125" style="7" customWidth="1"/>
    <col min="11376" max="11376" width="8.453125" style="7" customWidth="1"/>
    <col min="11377" max="11377" width="6.54296875" style="7" bestFit="1" customWidth="1"/>
    <col min="11378" max="11378" width="1.54296875" style="7" customWidth="1"/>
    <col min="11379" max="11379" width="3.1796875" style="7" customWidth="1"/>
    <col min="11380" max="11380" width="10.453125" style="7" customWidth="1"/>
    <col min="11381" max="11381" width="9.1796875" style="7"/>
    <col min="11382" max="11382" width="12.54296875" style="7" customWidth="1"/>
    <col min="11383" max="11384" width="6.453125" style="7" customWidth="1"/>
    <col min="11385" max="11385" width="14.453125" style="7" customWidth="1"/>
    <col min="11386" max="11615" width="9.1796875" style="7"/>
    <col min="11616" max="11616" width="1.453125" style="7" customWidth="1"/>
    <col min="11617" max="11617" width="1.54296875" style="7" customWidth="1"/>
    <col min="11618" max="11618" width="3.453125" style="7" customWidth="1"/>
    <col min="11619" max="11619" width="10.1796875" style="7" customWidth="1"/>
    <col min="11620" max="11620" width="50.453125" style="7" customWidth="1"/>
    <col min="11621" max="11621" width="5.1796875" style="7" customWidth="1"/>
    <col min="11622" max="11622" width="2" style="7" customWidth="1"/>
    <col min="11623" max="11623" width="7.54296875" style="7" customWidth="1"/>
    <col min="11624" max="11624" width="6.54296875" style="7" bestFit="1" customWidth="1"/>
    <col min="11625" max="11625" width="2.453125" style="7" customWidth="1"/>
    <col min="11626" max="11626" width="7.54296875" style="7" customWidth="1"/>
    <col min="11627" max="11627" width="6.54296875" style="7" bestFit="1" customWidth="1"/>
    <col min="11628" max="11628" width="2.453125" style="7" customWidth="1"/>
    <col min="11629" max="11629" width="7.54296875" style="7" customWidth="1"/>
    <col min="11630" max="11630" width="5.81640625" style="7" bestFit="1" customWidth="1"/>
    <col min="11631" max="11631" width="2.453125" style="7" customWidth="1"/>
    <col min="11632" max="11632" width="8.453125" style="7" customWidth="1"/>
    <col min="11633" max="11633" width="6.54296875" style="7" bestFit="1" customWidth="1"/>
    <col min="11634" max="11634" width="1.54296875" style="7" customWidth="1"/>
    <col min="11635" max="11635" width="3.1796875" style="7" customWidth="1"/>
    <col min="11636" max="11636" width="10.453125" style="7" customWidth="1"/>
    <col min="11637" max="11637" width="9.1796875" style="7"/>
    <col min="11638" max="11638" width="12.54296875" style="7" customWidth="1"/>
    <col min="11639" max="11640" width="6.453125" style="7" customWidth="1"/>
    <col min="11641" max="11641" width="14.453125" style="7" customWidth="1"/>
    <col min="11642" max="11871" width="9.1796875" style="7"/>
    <col min="11872" max="11872" width="1.453125" style="7" customWidth="1"/>
    <col min="11873" max="11873" width="1.54296875" style="7" customWidth="1"/>
    <col min="11874" max="11874" width="3.453125" style="7" customWidth="1"/>
    <col min="11875" max="11875" width="10.1796875" style="7" customWidth="1"/>
    <col min="11876" max="11876" width="50.453125" style="7" customWidth="1"/>
    <col min="11877" max="11877" width="5.1796875" style="7" customWidth="1"/>
    <col min="11878" max="11878" width="2" style="7" customWidth="1"/>
    <col min="11879" max="11879" width="7.54296875" style="7" customWidth="1"/>
    <col min="11880" max="11880" width="6.54296875" style="7" bestFit="1" customWidth="1"/>
    <col min="11881" max="11881" width="2.453125" style="7" customWidth="1"/>
    <col min="11882" max="11882" width="7.54296875" style="7" customWidth="1"/>
    <col min="11883" max="11883" width="6.54296875" style="7" bestFit="1" customWidth="1"/>
    <col min="11884" max="11884" width="2.453125" style="7" customWidth="1"/>
    <col min="11885" max="11885" width="7.54296875" style="7" customWidth="1"/>
    <col min="11886" max="11886" width="5.81640625" style="7" bestFit="1" customWidth="1"/>
    <col min="11887" max="11887" width="2.453125" style="7" customWidth="1"/>
    <col min="11888" max="11888" width="8.453125" style="7" customWidth="1"/>
    <col min="11889" max="11889" width="6.54296875" style="7" bestFit="1" customWidth="1"/>
    <col min="11890" max="11890" width="1.54296875" style="7" customWidth="1"/>
    <col min="11891" max="11891" width="3.1796875" style="7" customWidth="1"/>
    <col min="11892" max="11892" width="10.453125" style="7" customWidth="1"/>
    <col min="11893" max="11893" width="9.1796875" style="7"/>
    <col min="11894" max="11894" width="12.54296875" style="7" customWidth="1"/>
    <col min="11895" max="11896" width="6.453125" style="7" customWidth="1"/>
    <col min="11897" max="11897" width="14.453125" style="7" customWidth="1"/>
    <col min="11898" max="12127" width="9.1796875" style="7"/>
    <col min="12128" max="12128" width="1.453125" style="7" customWidth="1"/>
    <col min="12129" max="12129" width="1.54296875" style="7" customWidth="1"/>
    <col min="12130" max="12130" width="3.453125" style="7" customWidth="1"/>
    <col min="12131" max="12131" width="10.1796875" style="7" customWidth="1"/>
    <col min="12132" max="12132" width="50.453125" style="7" customWidth="1"/>
    <col min="12133" max="12133" width="5.1796875" style="7" customWidth="1"/>
    <col min="12134" max="12134" width="2" style="7" customWidth="1"/>
    <col min="12135" max="12135" width="7.54296875" style="7" customWidth="1"/>
    <col min="12136" max="12136" width="6.54296875" style="7" bestFit="1" customWidth="1"/>
    <col min="12137" max="12137" width="2.453125" style="7" customWidth="1"/>
    <col min="12138" max="12138" width="7.54296875" style="7" customWidth="1"/>
    <col min="12139" max="12139" width="6.54296875" style="7" bestFit="1" customWidth="1"/>
    <col min="12140" max="12140" width="2.453125" style="7" customWidth="1"/>
    <col min="12141" max="12141" width="7.54296875" style="7" customWidth="1"/>
    <col min="12142" max="12142" width="5.81640625" style="7" bestFit="1" customWidth="1"/>
    <col min="12143" max="12143" width="2.453125" style="7" customWidth="1"/>
    <col min="12144" max="12144" width="8.453125" style="7" customWidth="1"/>
    <col min="12145" max="12145" width="6.54296875" style="7" bestFit="1" customWidth="1"/>
    <col min="12146" max="12146" width="1.54296875" style="7" customWidth="1"/>
    <col min="12147" max="12147" width="3.1796875" style="7" customWidth="1"/>
    <col min="12148" max="12148" width="10.453125" style="7" customWidth="1"/>
    <col min="12149" max="12149" width="9.1796875" style="7"/>
    <col min="12150" max="12150" width="12.54296875" style="7" customWidth="1"/>
    <col min="12151" max="12152" width="6.453125" style="7" customWidth="1"/>
    <col min="12153" max="12153" width="14.453125" style="7" customWidth="1"/>
    <col min="12154" max="12383" width="9.1796875" style="7"/>
    <col min="12384" max="12384" width="1.453125" style="7" customWidth="1"/>
    <col min="12385" max="12385" width="1.54296875" style="7" customWidth="1"/>
    <col min="12386" max="12386" width="3.453125" style="7" customWidth="1"/>
    <col min="12387" max="12387" width="10.1796875" style="7" customWidth="1"/>
    <col min="12388" max="12388" width="50.453125" style="7" customWidth="1"/>
    <col min="12389" max="12389" width="5.1796875" style="7" customWidth="1"/>
    <col min="12390" max="12390" width="2" style="7" customWidth="1"/>
    <col min="12391" max="12391" width="7.54296875" style="7" customWidth="1"/>
    <col min="12392" max="12392" width="6.54296875" style="7" bestFit="1" customWidth="1"/>
    <col min="12393" max="12393" width="2.453125" style="7" customWidth="1"/>
    <col min="12394" max="12394" width="7.54296875" style="7" customWidth="1"/>
    <col min="12395" max="12395" width="6.54296875" style="7" bestFit="1" customWidth="1"/>
    <col min="12396" max="12396" width="2.453125" style="7" customWidth="1"/>
    <col min="12397" max="12397" width="7.54296875" style="7" customWidth="1"/>
    <col min="12398" max="12398" width="5.81640625" style="7" bestFit="1" customWidth="1"/>
    <col min="12399" max="12399" width="2.453125" style="7" customWidth="1"/>
    <col min="12400" max="12400" width="8.453125" style="7" customWidth="1"/>
    <col min="12401" max="12401" width="6.54296875" style="7" bestFit="1" customWidth="1"/>
    <col min="12402" max="12402" width="1.54296875" style="7" customWidth="1"/>
    <col min="12403" max="12403" width="3.1796875" style="7" customWidth="1"/>
    <col min="12404" max="12404" width="10.453125" style="7" customWidth="1"/>
    <col min="12405" max="12405" width="9.1796875" style="7"/>
    <col min="12406" max="12406" width="12.54296875" style="7" customWidth="1"/>
    <col min="12407" max="12408" width="6.453125" style="7" customWidth="1"/>
    <col min="12409" max="12409" width="14.453125" style="7" customWidth="1"/>
    <col min="12410" max="12639" width="9.1796875" style="7"/>
    <col min="12640" max="12640" width="1.453125" style="7" customWidth="1"/>
    <col min="12641" max="12641" width="1.54296875" style="7" customWidth="1"/>
    <col min="12642" max="12642" width="3.453125" style="7" customWidth="1"/>
    <col min="12643" max="12643" width="10.1796875" style="7" customWidth="1"/>
    <col min="12644" max="12644" width="50.453125" style="7" customWidth="1"/>
    <col min="12645" max="12645" width="5.1796875" style="7" customWidth="1"/>
    <col min="12646" max="12646" width="2" style="7" customWidth="1"/>
    <col min="12647" max="12647" width="7.54296875" style="7" customWidth="1"/>
    <col min="12648" max="12648" width="6.54296875" style="7" bestFit="1" customWidth="1"/>
    <col min="12649" max="12649" width="2.453125" style="7" customWidth="1"/>
    <col min="12650" max="12650" width="7.54296875" style="7" customWidth="1"/>
    <col min="12651" max="12651" width="6.54296875" style="7" bestFit="1" customWidth="1"/>
    <col min="12652" max="12652" width="2.453125" style="7" customWidth="1"/>
    <col min="12653" max="12653" width="7.54296875" style="7" customWidth="1"/>
    <col min="12654" max="12654" width="5.81640625" style="7" bestFit="1" customWidth="1"/>
    <col min="12655" max="12655" width="2.453125" style="7" customWidth="1"/>
    <col min="12656" max="12656" width="8.453125" style="7" customWidth="1"/>
    <col min="12657" max="12657" width="6.54296875" style="7" bestFit="1" customWidth="1"/>
    <col min="12658" max="12658" width="1.54296875" style="7" customWidth="1"/>
    <col min="12659" max="12659" width="3.1796875" style="7" customWidth="1"/>
    <col min="12660" max="12660" width="10.453125" style="7" customWidth="1"/>
    <col min="12661" max="12661" width="9.1796875" style="7"/>
    <col min="12662" max="12662" width="12.54296875" style="7" customWidth="1"/>
    <col min="12663" max="12664" width="6.453125" style="7" customWidth="1"/>
    <col min="12665" max="12665" width="14.453125" style="7" customWidth="1"/>
    <col min="12666" max="12895" width="9.1796875" style="7"/>
    <col min="12896" max="12896" width="1.453125" style="7" customWidth="1"/>
    <col min="12897" max="12897" width="1.54296875" style="7" customWidth="1"/>
    <col min="12898" max="12898" width="3.453125" style="7" customWidth="1"/>
    <col min="12899" max="12899" width="10.1796875" style="7" customWidth="1"/>
    <col min="12900" max="12900" width="50.453125" style="7" customWidth="1"/>
    <col min="12901" max="12901" width="5.1796875" style="7" customWidth="1"/>
    <col min="12902" max="12902" width="2" style="7" customWidth="1"/>
    <col min="12903" max="12903" width="7.54296875" style="7" customWidth="1"/>
    <col min="12904" max="12904" width="6.54296875" style="7" bestFit="1" customWidth="1"/>
    <col min="12905" max="12905" width="2.453125" style="7" customWidth="1"/>
    <col min="12906" max="12906" width="7.54296875" style="7" customWidth="1"/>
    <col min="12907" max="12907" width="6.54296875" style="7" bestFit="1" customWidth="1"/>
    <col min="12908" max="12908" width="2.453125" style="7" customWidth="1"/>
    <col min="12909" max="12909" width="7.54296875" style="7" customWidth="1"/>
    <col min="12910" max="12910" width="5.81640625" style="7" bestFit="1" customWidth="1"/>
    <col min="12911" max="12911" width="2.453125" style="7" customWidth="1"/>
    <col min="12912" max="12912" width="8.453125" style="7" customWidth="1"/>
    <col min="12913" max="12913" width="6.54296875" style="7" bestFit="1" customWidth="1"/>
    <col min="12914" max="12914" width="1.54296875" style="7" customWidth="1"/>
    <col min="12915" max="12915" width="3.1796875" style="7" customWidth="1"/>
    <col min="12916" max="12916" width="10.453125" style="7" customWidth="1"/>
    <col min="12917" max="12917" width="9.1796875" style="7"/>
    <col min="12918" max="12918" width="12.54296875" style="7" customWidth="1"/>
    <col min="12919" max="12920" width="6.453125" style="7" customWidth="1"/>
    <col min="12921" max="12921" width="14.453125" style="7" customWidth="1"/>
    <col min="12922" max="13151" width="9.1796875" style="7"/>
    <col min="13152" max="13152" width="1.453125" style="7" customWidth="1"/>
    <col min="13153" max="13153" width="1.54296875" style="7" customWidth="1"/>
    <col min="13154" max="13154" width="3.453125" style="7" customWidth="1"/>
    <col min="13155" max="13155" width="10.1796875" style="7" customWidth="1"/>
    <col min="13156" max="13156" width="50.453125" style="7" customWidth="1"/>
    <col min="13157" max="13157" width="5.1796875" style="7" customWidth="1"/>
    <col min="13158" max="13158" width="2" style="7" customWidth="1"/>
    <col min="13159" max="13159" width="7.54296875" style="7" customWidth="1"/>
    <col min="13160" max="13160" width="6.54296875" style="7" bestFit="1" customWidth="1"/>
    <col min="13161" max="13161" width="2.453125" style="7" customWidth="1"/>
    <col min="13162" max="13162" width="7.54296875" style="7" customWidth="1"/>
    <col min="13163" max="13163" width="6.54296875" style="7" bestFit="1" customWidth="1"/>
    <col min="13164" max="13164" width="2.453125" style="7" customWidth="1"/>
    <col min="13165" max="13165" width="7.54296875" style="7" customWidth="1"/>
    <col min="13166" max="13166" width="5.81640625" style="7" bestFit="1" customWidth="1"/>
    <col min="13167" max="13167" width="2.453125" style="7" customWidth="1"/>
    <col min="13168" max="13168" width="8.453125" style="7" customWidth="1"/>
    <col min="13169" max="13169" width="6.54296875" style="7" bestFit="1" customWidth="1"/>
    <col min="13170" max="13170" width="1.54296875" style="7" customWidth="1"/>
    <col min="13171" max="13171" width="3.1796875" style="7" customWidth="1"/>
    <col min="13172" max="13172" width="10.453125" style="7" customWidth="1"/>
    <col min="13173" max="13173" width="9.1796875" style="7"/>
    <col min="13174" max="13174" width="12.54296875" style="7" customWidth="1"/>
    <col min="13175" max="13176" width="6.453125" style="7" customWidth="1"/>
    <col min="13177" max="13177" width="14.453125" style="7" customWidth="1"/>
    <col min="13178" max="13407" width="9.1796875" style="7"/>
    <col min="13408" max="13408" width="1.453125" style="7" customWidth="1"/>
    <col min="13409" max="13409" width="1.54296875" style="7" customWidth="1"/>
    <col min="13410" max="13410" width="3.453125" style="7" customWidth="1"/>
    <col min="13411" max="13411" width="10.1796875" style="7" customWidth="1"/>
    <col min="13412" max="13412" width="50.453125" style="7" customWidth="1"/>
    <col min="13413" max="13413" width="5.1796875" style="7" customWidth="1"/>
    <col min="13414" max="13414" width="2" style="7" customWidth="1"/>
    <col min="13415" max="13415" width="7.54296875" style="7" customWidth="1"/>
    <col min="13416" max="13416" width="6.54296875" style="7" bestFit="1" customWidth="1"/>
    <col min="13417" max="13417" width="2.453125" style="7" customWidth="1"/>
    <col min="13418" max="13418" width="7.54296875" style="7" customWidth="1"/>
    <col min="13419" max="13419" width="6.54296875" style="7" bestFit="1" customWidth="1"/>
    <col min="13420" max="13420" width="2.453125" style="7" customWidth="1"/>
    <col min="13421" max="13421" width="7.54296875" style="7" customWidth="1"/>
    <col min="13422" max="13422" width="5.81640625" style="7" bestFit="1" customWidth="1"/>
    <col min="13423" max="13423" width="2.453125" style="7" customWidth="1"/>
    <col min="13424" max="13424" width="8.453125" style="7" customWidth="1"/>
    <col min="13425" max="13425" width="6.54296875" style="7" bestFit="1" customWidth="1"/>
    <col min="13426" max="13426" width="1.54296875" style="7" customWidth="1"/>
    <col min="13427" max="13427" width="3.1796875" style="7" customWidth="1"/>
    <col min="13428" max="13428" width="10.453125" style="7" customWidth="1"/>
    <col min="13429" max="13429" width="9.1796875" style="7"/>
    <col min="13430" max="13430" width="12.54296875" style="7" customWidth="1"/>
    <col min="13431" max="13432" width="6.453125" style="7" customWidth="1"/>
    <col min="13433" max="13433" width="14.453125" style="7" customWidth="1"/>
    <col min="13434" max="13663" width="9.1796875" style="7"/>
    <col min="13664" max="13664" width="1.453125" style="7" customWidth="1"/>
    <col min="13665" max="13665" width="1.54296875" style="7" customWidth="1"/>
    <col min="13666" max="13666" width="3.453125" style="7" customWidth="1"/>
    <col min="13667" max="13667" width="10.1796875" style="7" customWidth="1"/>
    <col min="13668" max="13668" width="50.453125" style="7" customWidth="1"/>
    <col min="13669" max="13669" width="5.1796875" style="7" customWidth="1"/>
    <col min="13670" max="13670" width="2" style="7" customWidth="1"/>
    <col min="13671" max="13671" width="7.54296875" style="7" customWidth="1"/>
    <col min="13672" max="13672" width="6.54296875" style="7" bestFit="1" customWidth="1"/>
    <col min="13673" max="13673" width="2.453125" style="7" customWidth="1"/>
    <col min="13674" max="13674" width="7.54296875" style="7" customWidth="1"/>
    <col min="13675" max="13675" width="6.54296875" style="7" bestFit="1" customWidth="1"/>
    <col min="13676" max="13676" width="2.453125" style="7" customWidth="1"/>
    <col min="13677" max="13677" width="7.54296875" style="7" customWidth="1"/>
    <col min="13678" max="13678" width="5.81640625" style="7" bestFit="1" customWidth="1"/>
    <col min="13679" max="13679" width="2.453125" style="7" customWidth="1"/>
    <col min="13680" max="13680" width="8.453125" style="7" customWidth="1"/>
    <col min="13681" max="13681" width="6.54296875" style="7" bestFit="1" customWidth="1"/>
    <col min="13682" max="13682" width="1.54296875" style="7" customWidth="1"/>
    <col min="13683" max="13683" width="3.1796875" style="7" customWidth="1"/>
    <col min="13684" max="13684" width="10.453125" style="7" customWidth="1"/>
    <col min="13685" max="13685" width="9.1796875" style="7"/>
    <col min="13686" max="13686" width="12.54296875" style="7" customWidth="1"/>
    <col min="13687" max="13688" width="6.453125" style="7" customWidth="1"/>
    <col min="13689" max="13689" width="14.453125" style="7" customWidth="1"/>
    <col min="13690" max="13919" width="9.1796875" style="7"/>
    <col min="13920" max="13920" width="1.453125" style="7" customWidth="1"/>
    <col min="13921" max="13921" width="1.54296875" style="7" customWidth="1"/>
    <col min="13922" max="13922" width="3.453125" style="7" customWidth="1"/>
    <col min="13923" max="13923" width="10.1796875" style="7" customWidth="1"/>
    <col min="13924" max="13924" width="50.453125" style="7" customWidth="1"/>
    <col min="13925" max="13925" width="5.1796875" style="7" customWidth="1"/>
    <col min="13926" max="13926" width="2" style="7" customWidth="1"/>
    <col min="13927" max="13927" width="7.54296875" style="7" customWidth="1"/>
    <col min="13928" max="13928" width="6.54296875" style="7" bestFit="1" customWidth="1"/>
    <col min="13929" max="13929" width="2.453125" style="7" customWidth="1"/>
    <col min="13930" max="13930" width="7.54296875" style="7" customWidth="1"/>
    <col min="13931" max="13931" width="6.54296875" style="7" bestFit="1" customWidth="1"/>
    <col min="13932" max="13932" width="2.453125" style="7" customWidth="1"/>
    <col min="13933" max="13933" width="7.54296875" style="7" customWidth="1"/>
    <col min="13934" max="13934" width="5.81640625" style="7" bestFit="1" customWidth="1"/>
    <col min="13935" max="13935" width="2.453125" style="7" customWidth="1"/>
    <col min="13936" max="13936" width="8.453125" style="7" customWidth="1"/>
    <col min="13937" max="13937" width="6.54296875" style="7" bestFit="1" customWidth="1"/>
    <col min="13938" max="13938" width="1.54296875" style="7" customWidth="1"/>
    <col min="13939" max="13939" width="3.1796875" style="7" customWidth="1"/>
    <col min="13940" max="13940" width="10.453125" style="7" customWidth="1"/>
    <col min="13941" max="13941" width="9.1796875" style="7"/>
    <col min="13942" max="13942" width="12.54296875" style="7" customWidth="1"/>
    <col min="13943" max="13944" width="6.453125" style="7" customWidth="1"/>
    <col min="13945" max="13945" width="14.453125" style="7" customWidth="1"/>
    <col min="13946" max="14175" width="9.1796875" style="7"/>
    <col min="14176" max="14176" width="1.453125" style="7" customWidth="1"/>
    <col min="14177" max="14177" width="1.54296875" style="7" customWidth="1"/>
    <col min="14178" max="14178" width="3.453125" style="7" customWidth="1"/>
    <col min="14179" max="14179" width="10.1796875" style="7" customWidth="1"/>
    <col min="14180" max="14180" width="50.453125" style="7" customWidth="1"/>
    <col min="14181" max="14181" width="5.1796875" style="7" customWidth="1"/>
    <col min="14182" max="14182" width="2" style="7" customWidth="1"/>
    <col min="14183" max="14183" width="7.54296875" style="7" customWidth="1"/>
    <col min="14184" max="14184" width="6.54296875" style="7" bestFit="1" customWidth="1"/>
    <col min="14185" max="14185" width="2.453125" style="7" customWidth="1"/>
    <col min="14186" max="14186" width="7.54296875" style="7" customWidth="1"/>
    <col min="14187" max="14187" width="6.54296875" style="7" bestFit="1" customWidth="1"/>
    <col min="14188" max="14188" width="2.453125" style="7" customWidth="1"/>
    <col min="14189" max="14189" width="7.54296875" style="7" customWidth="1"/>
    <col min="14190" max="14190" width="5.81640625" style="7" bestFit="1" customWidth="1"/>
    <col min="14191" max="14191" width="2.453125" style="7" customWidth="1"/>
    <col min="14192" max="14192" width="8.453125" style="7" customWidth="1"/>
    <col min="14193" max="14193" width="6.54296875" style="7" bestFit="1" customWidth="1"/>
    <col min="14194" max="14194" width="1.54296875" style="7" customWidth="1"/>
    <col min="14195" max="14195" width="3.1796875" style="7" customWidth="1"/>
    <col min="14196" max="14196" width="10.453125" style="7" customWidth="1"/>
    <col min="14197" max="14197" width="9.1796875" style="7"/>
    <col min="14198" max="14198" width="12.54296875" style="7" customWidth="1"/>
    <col min="14199" max="14200" width="6.453125" style="7" customWidth="1"/>
    <col min="14201" max="14201" width="14.453125" style="7" customWidth="1"/>
    <col min="14202" max="16384" width="9.1796875" style="7"/>
  </cols>
  <sheetData>
    <row r="1" spans="1:334" hidden="1" x14ac:dyDescent="0.35">
      <c r="A1" s="109"/>
      <c r="B1" s="110"/>
      <c r="C1" s="111">
        <v>0</v>
      </c>
      <c r="D1" s="112" t="s">
        <v>5</v>
      </c>
      <c r="E1" s="113"/>
      <c r="F1" s="107"/>
      <c r="G1" s="110"/>
      <c r="H1" s="113"/>
      <c r="I1" s="114"/>
      <c r="J1" s="114"/>
      <c r="K1" s="107"/>
      <c r="L1" s="110"/>
      <c r="M1" s="113"/>
      <c r="N1" s="114"/>
      <c r="O1" s="114"/>
      <c r="P1" s="107"/>
      <c r="Q1" s="110"/>
      <c r="R1" s="113"/>
      <c r="S1" s="114"/>
      <c r="T1" s="114"/>
      <c r="U1" s="107"/>
      <c r="V1" s="110"/>
      <c r="W1" s="87" t="s">
        <v>6</v>
      </c>
      <c r="X1" s="87"/>
      <c r="Y1" s="6"/>
      <c r="Z1" s="6" t="s">
        <v>7</v>
      </c>
      <c r="AA1" s="78">
        <v>0</v>
      </c>
      <c r="AB1" s="78">
        <v>0.5</v>
      </c>
      <c r="AC1" s="78"/>
      <c r="AD1" s="6" t="s">
        <v>8</v>
      </c>
      <c r="AE1" s="115"/>
      <c r="BE1" s="17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146"/>
      <c r="FG1" s="146"/>
      <c r="FH1" s="146"/>
      <c r="FI1" s="146"/>
      <c r="FJ1" s="146"/>
      <c r="FK1" s="146"/>
      <c r="FL1" s="146"/>
      <c r="FM1" s="146"/>
      <c r="FN1" s="146"/>
      <c r="FO1" s="146"/>
      <c r="FP1" s="146"/>
      <c r="FQ1" s="146"/>
      <c r="FR1" s="146"/>
      <c r="FS1" s="146"/>
      <c r="FT1" s="146"/>
      <c r="FU1" s="146"/>
      <c r="FV1" s="146"/>
      <c r="FW1" s="146"/>
      <c r="FX1" s="146"/>
      <c r="FY1" s="146"/>
      <c r="FZ1" s="146"/>
      <c r="GA1" s="146"/>
      <c r="GB1" s="146"/>
      <c r="GC1" s="146"/>
      <c r="GD1" s="146"/>
      <c r="GE1" s="146"/>
      <c r="GF1" s="146"/>
      <c r="GG1" s="146"/>
      <c r="GH1" s="146"/>
      <c r="GI1" s="146"/>
      <c r="GJ1" s="146"/>
      <c r="GK1" s="146"/>
      <c r="GL1" s="146"/>
      <c r="GM1" s="146"/>
      <c r="GN1" s="146"/>
      <c r="GO1" s="146"/>
      <c r="GP1" s="146"/>
      <c r="GQ1" s="146"/>
      <c r="GR1" s="146"/>
      <c r="GS1" s="146"/>
      <c r="GT1" s="146"/>
      <c r="GU1" s="146"/>
      <c r="GV1" s="146"/>
      <c r="GW1" s="146"/>
      <c r="GX1" s="146"/>
      <c r="GY1" s="146"/>
      <c r="GZ1" s="146"/>
      <c r="HA1" s="146"/>
      <c r="HB1" s="146"/>
      <c r="HC1" s="146"/>
      <c r="HD1" s="146"/>
      <c r="HE1" s="146"/>
      <c r="HF1" s="146"/>
      <c r="HG1" s="146"/>
      <c r="HH1" s="146"/>
      <c r="HI1" s="146"/>
      <c r="HJ1" s="146"/>
      <c r="HK1" s="146"/>
      <c r="HL1" s="146"/>
      <c r="HM1" s="146"/>
      <c r="HN1" s="146"/>
      <c r="HO1" s="146"/>
      <c r="HP1" s="146"/>
      <c r="HQ1" s="146"/>
      <c r="HR1" s="146"/>
      <c r="HS1" s="146"/>
      <c r="HT1" s="146"/>
      <c r="HU1" s="146"/>
      <c r="HV1" s="146"/>
      <c r="HW1" s="146"/>
      <c r="HX1" s="146"/>
      <c r="HY1" s="146"/>
      <c r="HZ1" s="146"/>
      <c r="IA1" s="146"/>
      <c r="IB1" s="146"/>
      <c r="IC1" s="146"/>
      <c r="ID1" s="146"/>
      <c r="IE1" s="146"/>
      <c r="IF1" s="146"/>
      <c r="IG1" s="146"/>
      <c r="IH1" s="146"/>
      <c r="II1" s="146"/>
      <c r="IJ1" s="146"/>
      <c r="IK1" s="146"/>
      <c r="IL1" s="146"/>
      <c r="IM1" s="146"/>
      <c r="IN1" s="146"/>
      <c r="IO1" s="146"/>
      <c r="IP1" s="146"/>
      <c r="IQ1" s="146"/>
      <c r="IR1" s="146"/>
      <c r="IS1" s="146"/>
      <c r="IT1" s="146"/>
      <c r="IU1" s="146"/>
      <c r="IV1" s="146"/>
      <c r="IW1" s="146"/>
      <c r="IX1" s="146"/>
      <c r="IY1" s="146"/>
      <c r="IZ1" s="146"/>
      <c r="JA1" s="146"/>
      <c r="JB1" s="146"/>
      <c r="JC1" s="146"/>
      <c r="JD1" s="146"/>
      <c r="JE1" s="146"/>
      <c r="JF1" s="146"/>
      <c r="JG1" s="146"/>
      <c r="JH1" s="146"/>
      <c r="JI1" s="146"/>
      <c r="JJ1" s="146"/>
      <c r="JK1" s="146"/>
      <c r="JL1" s="146"/>
      <c r="JM1" s="146"/>
      <c r="JN1" s="146"/>
      <c r="JO1" s="146"/>
      <c r="JP1" s="146"/>
      <c r="JQ1" s="146"/>
      <c r="JR1" s="146"/>
      <c r="JS1" s="146"/>
      <c r="JT1" s="146"/>
      <c r="JU1" s="146"/>
      <c r="JV1" s="146"/>
      <c r="JW1" s="146"/>
      <c r="JX1" s="146"/>
      <c r="JY1" s="146"/>
      <c r="JZ1" s="146"/>
      <c r="KA1" s="146"/>
      <c r="KB1" s="146"/>
      <c r="KC1" s="146"/>
      <c r="KD1" s="146"/>
      <c r="KE1" s="146"/>
      <c r="KF1" s="146"/>
      <c r="KG1" s="146"/>
      <c r="KH1" s="146"/>
      <c r="KI1" s="146"/>
      <c r="KJ1" s="146"/>
      <c r="KK1" s="146"/>
      <c r="KL1" s="146"/>
      <c r="KM1" s="146"/>
      <c r="KN1" s="146"/>
      <c r="KO1" s="146"/>
      <c r="KP1" s="146"/>
      <c r="KQ1" s="146"/>
      <c r="KR1" s="146"/>
      <c r="KS1" s="146"/>
      <c r="KT1" s="146"/>
      <c r="KU1" s="146"/>
      <c r="KV1" s="146"/>
      <c r="KW1" s="146"/>
      <c r="KX1" s="146"/>
      <c r="KY1" s="146"/>
      <c r="KZ1" s="146"/>
      <c r="LA1" s="146"/>
      <c r="LB1" s="146"/>
      <c r="LC1" s="146"/>
      <c r="LD1" s="146"/>
      <c r="LE1" s="146"/>
      <c r="LF1" s="146"/>
      <c r="LG1" s="146"/>
      <c r="LH1" s="146"/>
      <c r="LI1" s="146"/>
      <c r="LJ1" s="146"/>
      <c r="LK1" s="146"/>
      <c r="LL1" s="146"/>
      <c r="LM1" s="146"/>
      <c r="LN1" s="146"/>
      <c r="LO1" s="146"/>
      <c r="LP1" s="146"/>
      <c r="LQ1" s="146"/>
      <c r="LR1" s="146"/>
      <c r="LS1" s="146"/>
      <c r="LT1" s="146"/>
      <c r="LU1" s="146"/>
      <c r="LV1" s="14"/>
    </row>
    <row r="2" spans="1:334" hidden="1" x14ac:dyDescent="0.35">
      <c r="A2" s="116"/>
      <c r="B2" s="8"/>
      <c r="C2" s="9">
        <v>1</v>
      </c>
      <c r="D2" s="10" t="s">
        <v>9</v>
      </c>
      <c r="E2" s="11"/>
      <c r="G2" s="8"/>
      <c r="H2" s="11"/>
      <c r="L2" s="8"/>
      <c r="M2" s="11"/>
      <c r="Q2" s="8"/>
      <c r="R2" s="11"/>
      <c r="V2" s="8"/>
      <c r="W2" s="88">
        <v>0</v>
      </c>
      <c r="X2" s="88"/>
      <c r="Y2" s="63">
        <v>0</v>
      </c>
      <c r="Z2" s="6" t="s">
        <v>5</v>
      </c>
      <c r="AA2" s="78">
        <v>0.51</v>
      </c>
      <c r="AB2" s="78">
        <v>0.75</v>
      </c>
      <c r="AC2" s="78"/>
      <c r="AD2" s="6" t="s">
        <v>10</v>
      </c>
    </row>
    <row r="3" spans="1:334" hidden="1" x14ac:dyDescent="0.35">
      <c r="A3" s="116"/>
      <c r="B3" s="8"/>
      <c r="C3" s="9">
        <v>2</v>
      </c>
      <c r="D3" s="10" t="s">
        <v>11</v>
      </c>
      <c r="E3" s="11"/>
      <c r="G3" s="8"/>
      <c r="H3" s="11"/>
      <c r="L3" s="8"/>
      <c r="M3" s="11"/>
      <c r="Q3" s="8"/>
      <c r="R3" s="11"/>
      <c r="V3" s="8"/>
      <c r="W3" s="88">
        <v>0.75</v>
      </c>
      <c r="X3" s="88"/>
      <c r="Y3" s="63">
        <v>1</v>
      </c>
      <c r="Z3" s="6" t="s">
        <v>9</v>
      </c>
      <c r="AA3" s="78">
        <v>0.76</v>
      </c>
      <c r="AB3" s="78">
        <v>1</v>
      </c>
      <c r="AC3" s="78"/>
      <c r="AD3" s="6" t="s">
        <v>12</v>
      </c>
    </row>
    <row r="4" spans="1:334" hidden="1" x14ac:dyDescent="0.35">
      <c r="A4" s="116"/>
      <c r="B4" s="8"/>
      <c r="C4" s="9">
        <v>3</v>
      </c>
      <c r="D4" s="10" t="s">
        <v>13</v>
      </c>
      <c r="E4" s="11"/>
      <c r="G4" s="8"/>
      <c r="H4" s="11"/>
      <c r="L4" s="8"/>
      <c r="M4" s="11"/>
      <c r="Q4" s="8"/>
      <c r="R4" s="11"/>
      <c r="V4" s="8"/>
      <c r="W4" s="88">
        <v>1</v>
      </c>
      <c r="X4" s="88"/>
      <c r="Y4" s="63">
        <v>2</v>
      </c>
      <c r="Z4" s="6" t="s">
        <v>11</v>
      </c>
      <c r="AA4" s="78">
        <v>1.01</v>
      </c>
      <c r="AB4" s="6">
        <v>110</v>
      </c>
      <c r="AC4" s="6"/>
      <c r="AD4" s="6" t="s">
        <v>14</v>
      </c>
    </row>
    <row r="5" spans="1:334" hidden="1" x14ac:dyDescent="0.35">
      <c r="A5" s="116"/>
      <c r="B5" s="8"/>
      <c r="C5" s="9"/>
      <c r="D5" s="10"/>
      <c r="E5" s="11"/>
      <c r="G5" s="8"/>
      <c r="H5" s="11"/>
      <c r="L5" s="8"/>
      <c r="M5" s="11"/>
      <c r="Q5" s="8"/>
      <c r="R5" s="11"/>
      <c r="V5" s="8"/>
      <c r="W5" s="88">
        <v>1.1000000000000001</v>
      </c>
      <c r="X5" s="88"/>
      <c r="Y5" s="63">
        <v>3</v>
      </c>
      <c r="Z5" s="6" t="s">
        <v>13</v>
      </c>
      <c r="AA5" s="6"/>
      <c r="AB5" s="6"/>
      <c r="AC5" s="6"/>
      <c r="AD5" s="6"/>
    </row>
    <row r="6" spans="1:334" ht="10.5" hidden="1" thickBot="1" x14ac:dyDescent="0.4">
      <c r="A6" s="116"/>
      <c r="B6" s="14"/>
      <c r="C6" s="15"/>
      <c r="D6" s="16"/>
      <c r="E6" s="17"/>
      <c r="G6" s="14"/>
      <c r="H6" s="17"/>
      <c r="L6" s="14"/>
      <c r="M6" s="17"/>
      <c r="Q6" s="14"/>
      <c r="R6" s="17"/>
      <c r="V6" s="14"/>
      <c r="W6" s="88">
        <v>1</v>
      </c>
      <c r="X6" s="88"/>
      <c r="Y6" s="63" t="s">
        <v>15</v>
      </c>
      <c r="Z6" s="6" t="s">
        <v>7</v>
      </c>
      <c r="AA6" s="6"/>
      <c r="AB6" s="6"/>
      <c r="AC6" s="6"/>
      <c r="AD6" s="6"/>
    </row>
    <row r="7" spans="1:334" ht="33.75" customHeight="1" x14ac:dyDescent="0.35">
      <c r="A7" s="163" t="s">
        <v>66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5"/>
    </row>
    <row r="8" spans="1:334" s="10" customFormat="1" ht="67.5" customHeight="1" x14ac:dyDescent="0.35">
      <c r="A8" s="18"/>
      <c r="B8" s="176" t="s">
        <v>0</v>
      </c>
      <c r="C8" s="176"/>
      <c r="D8" s="176"/>
      <c r="E8" s="19" t="s">
        <v>4</v>
      </c>
      <c r="F8" s="20"/>
      <c r="G8" s="21" t="s">
        <v>35</v>
      </c>
      <c r="H8" s="21" t="s">
        <v>16</v>
      </c>
      <c r="I8" s="21" t="s">
        <v>40</v>
      </c>
      <c r="J8" s="21" t="s">
        <v>33</v>
      </c>
      <c r="K8" s="22"/>
      <c r="L8" s="21" t="s">
        <v>36</v>
      </c>
      <c r="M8" s="21" t="s">
        <v>16</v>
      </c>
      <c r="N8" s="21" t="s">
        <v>40</v>
      </c>
      <c r="O8" s="21" t="s">
        <v>33</v>
      </c>
      <c r="P8" s="22"/>
      <c r="Q8" s="21" t="s">
        <v>37</v>
      </c>
      <c r="R8" s="21" t="s">
        <v>16</v>
      </c>
      <c r="S8" s="21" t="s">
        <v>40</v>
      </c>
      <c r="T8" s="21" t="s">
        <v>33</v>
      </c>
      <c r="U8" s="22"/>
      <c r="V8" s="21" t="s">
        <v>38</v>
      </c>
      <c r="W8" s="21" t="s">
        <v>16</v>
      </c>
      <c r="X8" s="21" t="s">
        <v>40</v>
      </c>
      <c r="Y8" s="21" t="s">
        <v>33</v>
      </c>
      <c r="Z8" s="108"/>
      <c r="AA8" s="21" t="s">
        <v>39</v>
      </c>
      <c r="AB8" s="21" t="s">
        <v>16</v>
      </c>
      <c r="AC8" s="21" t="s">
        <v>40</v>
      </c>
      <c r="AD8" s="21" t="s">
        <v>33</v>
      </c>
      <c r="AE8" s="140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334" s="10" customFormat="1" ht="22.5" customHeight="1" x14ac:dyDescent="0.35">
      <c r="A9" s="18"/>
      <c r="B9" s="177" t="s">
        <v>29</v>
      </c>
      <c r="C9" s="177"/>
      <c r="D9" s="93" t="s">
        <v>28</v>
      </c>
      <c r="E9" s="3">
        <v>0.1</v>
      </c>
      <c r="F9" s="23"/>
      <c r="G9" s="79">
        <v>0</v>
      </c>
      <c r="H9" s="24">
        <f>IF(G9=$Y$2,$W$2,(IF(G9=$Y$3,$W$3,IF(G9=$Y$4,$W$4,IF(G9=$Y$5,$W$5,IF(G9=$Y$6,$W$6))))))</f>
        <v>0</v>
      </c>
      <c r="I9" s="127">
        <f>$E$9*H9</f>
        <v>0</v>
      </c>
      <c r="J9" s="24"/>
      <c r="K9" s="25"/>
      <c r="L9" s="79">
        <v>0</v>
      </c>
      <c r="M9" s="24">
        <f>IF(L9=$Y$2,$W$2,(IF(L9=$Y$3,$W$3,IF(L9=$Y$4,$W$4,IF(L9=$Y$5,$W$5,IF(L9=$Y$6,$W$6))))))</f>
        <v>0</v>
      </c>
      <c r="N9" s="127">
        <f>$E$9*M9</f>
        <v>0</v>
      </c>
      <c r="O9" s="127"/>
      <c r="P9" s="25"/>
      <c r="Q9" s="79">
        <v>0</v>
      </c>
      <c r="R9" s="24">
        <f>IF(Q9=$Y$2,$W$2,(IF(Q9=$Y$3,$W$3,IF(Q9=$Y$4,$W$4,IF(Q9=$Y$5,$W$5,IF(Q9=$Y$6,$W$6))))))</f>
        <v>0</v>
      </c>
      <c r="S9" s="127">
        <f>$E$9*R9</f>
        <v>0</v>
      </c>
      <c r="T9" s="24"/>
      <c r="U9" s="25"/>
      <c r="V9" s="79">
        <v>0</v>
      </c>
      <c r="W9" s="24">
        <f>IF(V9=$Y$2,$W$2,(IF(V9=$Y$3,$W$3,IF(V9=$Y$4,$W$4,IF(V9=$Y$5,$W$5,IF(V9=$Y$6,$W$6))))))</f>
        <v>0</v>
      </c>
      <c r="X9" s="127">
        <f>$E$9*W9</f>
        <v>0</v>
      </c>
      <c r="Y9" s="24"/>
      <c r="Z9" s="25"/>
      <c r="AA9" s="79">
        <v>0</v>
      </c>
      <c r="AB9" s="24">
        <f>IF(AA9=$Y$2,$W$2,(IF(AA9=$Y$3,$W$3,IF(AA9=$Y$4,$W$4,IF(AA9=$Y$5,$W$5,IF(AA9=$Y$6,$W$6))))))</f>
        <v>0</v>
      </c>
      <c r="AC9" s="127">
        <f>$E$9*AB9</f>
        <v>0</v>
      </c>
      <c r="AD9" s="24"/>
      <c r="AE9" s="140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334" s="10" customFormat="1" ht="22.5" customHeight="1" x14ac:dyDescent="0.35">
      <c r="A10" s="18"/>
      <c r="B10" s="177"/>
      <c r="C10" s="177"/>
      <c r="D10" s="93" t="s">
        <v>45</v>
      </c>
      <c r="E10" s="3">
        <v>0.4</v>
      </c>
      <c r="F10" s="23"/>
      <c r="G10" s="79">
        <v>0</v>
      </c>
      <c r="H10" s="24">
        <f>IF(G10=$Y$2,$W$2,(IF(G10=$Y$3,$W$3,IF(G10=$Y$4,$W$4,IF(G10=$Y$5,$W$5,IF(G10=$Y$6,$W$6))))))</f>
        <v>0</v>
      </c>
      <c r="I10" s="127">
        <f>$E$10*H10</f>
        <v>0</v>
      </c>
      <c r="J10" s="24"/>
      <c r="K10" s="25"/>
      <c r="L10" s="79">
        <v>0</v>
      </c>
      <c r="M10" s="24">
        <f>IF(L10=$Y$2,$W$2,(IF(L10=$Y$3,$W$3,IF(L10=$Y$4,$W$4,IF(L10=$Y$5,$W$5,IF(L10=$Y$6,$W$6))))))</f>
        <v>0</v>
      </c>
      <c r="N10" s="127">
        <f>$E$10*M10</f>
        <v>0</v>
      </c>
      <c r="O10" s="127"/>
      <c r="P10" s="25"/>
      <c r="Q10" s="79">
        <v>0</v>
      </c>
      <c r="R10" s="24">
        <f>IF(Q10=$Y$2,$W$2,(IF(Q10=$Y$3,$W$3,IF(Q10=$Y$4,$W$4,IF(Q10=$Y$5,$W$5,IF(Q10=$Y$6,$W$6))))))</f>
        <v>0</v>
      </c>
      <c r="S10" s="127">
        <f>$E$10*R10</f>
        <v>0</v>
      </c>
      <c r="T10" s="24"/>
      <c r="U10" s="25"/>
      <c r="V10" s="79">
        <v>0</v>
      </c>
      <c r="W10" s="24">
        <f>IF(V10=$Y$2,$W$2,(IF(V10=$Y$3,$W$3,IF(V10=$Y$4,$W$4,IF(V10=$Y$5,$W$5,IF(V10=$Y$6,$W$6))))))</f>
        <v>0</v>
      </c>
      <c r="X10" s="127">
        <f>$E$10*W10</f>
        <v>0</v>
      </c>
      <c r="Y10" s="24"/>
      <c r="Z10" s="25"/>
      <c r="AA10" s="79">
        <v>0</v>
      </c>
      <c r="AB10" s="24">
        <f>IF(AA10=$Y$2,$W$2,(IF(AA10=$Y$3,$W$3,IF(AA10=$Y$4,$W$4,IF(AA10=$Y$5,$W$5,IF(AA10=$Y$6,$W$6))))))</f>
        <v>0</v>
      </c>
      <c r="AC10" s="127">
        <f>$E$10*AB10</f>
        <v>0</v>
      </c>
      <c r="AD10" s="24"/>
      <c r="AE10" s="140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334" s="10" customFormat="1" ht="24.75" customHeight="1" x14ac:dyDescent="0.35">
      <c r="A11" s="18"/>
      <c r="B11" s="177"/>
      <c r="C11" s="177"/>
      <c r="D11" s="93" t="s">
        <v>67</v>
      </c>
      <c r="E11" s="3">
        <v>0.3</v>
      </c>
      <c r="F11" s="23"/>
      <c r="G11" s="79">
        <v>0</v>
      </c>
      <c r="H11" s="24">
        <f>IF(G11=$Y$2,$W$2,(IF(G11=$Y$3,$W$3,IF(G11=$Y$4,$W$4,IF(G11=$Y$5,$W$5,IF(G11=$Y$6,$W$6))))))</f>
        <v>0</v>
      </c>
      <c r="I11" s="127">
        <f>$E$11*H11</f>
        <v>0</v>
      </c>
      <c r="J11" s="24"/>
      <c r="K11" s="25"/>
      <c r="L11" s="79">
        <v>0</v>
      </c>
      <c r="M11" s="24">
        <f>IF(L11=$Y$2,$W$2,(IF(L11=$Y$3,$W$3,IF(L11=$Y$4,$W$4,IF(L11=$Y$5,$W$5,IF(L11=$Y$6,$W$6))))))</f>
        <v>0</v>
      </c>
      <c r="N11" s="127">
        <f>$E$11*M11</f>
        <v>0</v>
      </c>
      <c r="O11" s="127"/>
      <c r="P11" s="25"/>
      <c r="Q11" s="79">
        <v>0</v>
      </c>
      <c r="R11" s="24">
        <f>IF(Q11=$Y$2,$W$2,(IF(Q11=$Y$3,$W$3,IF(Q11=$Y$4,$W$4,IF(Q11=$Y$5,$W$5,IF(Q11=$Y$6,$W$6))))))</f>
        <v>0</v>
      </c>
      <c r="S11" s="127">
        <f>$E$11*R11</f>
        <v>0</v>
      </c>
      <c r="T11" s="24"/>
      <c r="U11" s="25"/>
      <c r="V11" s="79">
        <v>0</v>
      </c>
      <c r="W11" s="24">
        <f t="shared" ref="W11:W12" si="0">IF(V11=$Y$2,$W$2,(IF(V11=$Y$3,$W$3,IF(V11=$Y$4,$W$4,IF(V11=$Y$5,$W$5,IF(V11=$Y$6,$W$6))))))</f>
        <v>0</v>
      </c>
      <c r="X11" s="127">
        <f>$E$11*W11</f>
        <v>0</v>
      </c>
      <c r="Y11" s="24"/>
      <c r="Z11" s="25"/>
      <c r="AA11" s="79">
        <v>0</v>
      </c>
      <c r="AB11" s="24">
        <f t="shared" ref="AB11:AB12" si="1">IF(AA11=$Y$2,$W$2,(IF(AA11=$Y$3,$W$3,IF(AA11=$Y$4,$W$4,IF(AA11=$Y$5,$W$5,IF(AA11=$Y$6,$W$6))))))</f>
        <v>0</v>
      </c>
      <c r="AC11" s="127">
        <f>$E$11*AB11</f>
        <v>0</v>
      </c>
      <c r="AD11" s="24"/>
      <c r="AE11" s="140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334" s="58" customFormat="1" ht="37.5" customHeight="1" x14ac:dyDescent="0.35">
      <c r="A12" s="18"/>
      <c r="B12" s="177"/>
      <c r="C12" s="177"/>
      <c r="D12" s="5" t="s">
        <v>46</v>
      </c>
      <c r="E12" s="4">
        <v>0.2</v>
      </c>
      <c r="F12" s="154"/>
      <c r="G12" s="33">
        <v>0</v>
      </c>
      <c r="H12" s="24">
        <f>IF(G12=$Y$2,$W$2,(IF(G12=$Y$3,$W$3,IF(G12=$Y$4,$W$4,IF(G12=$Y$5,$W$5,IF(G12=$Y$6,$W$6))))))</f>
        <v>0</v>
      </c>
      <c r="I12" s="127">
        <f>$E$12*H12</f>
        <v>0</v>
      </c>
      <c r="J12" s="24"/>
      <c r="K12" s="155"/>
      <c r="L12" s="33">
        <v>0</v>
      </c>
      <c r="M12" s="24">
        <f>IF(L12=$Y$2,$W$2,(IF(L12=$Y$3,$W$3,IF(L12=$Y$4,$W$4,IF(L12=$Y$5,$W$5,IF(L12=$Y$6,$W$6))))))</f>
        <v>0</v>
      </c>
      <c r="N12" s="127">
        <f>$E$12*M12</f>
        <v>0</v>
      </c>
      <c r="O12" s="127"/>
      <c r="P12" s="155"/>
      <c r="Q12" s="33">
        <v>0</v>
      </c>
      <c r="R12" s="24">
        <f>IF(Q12=$Y$2,$W$2,(IF(Q12=$Y$3,$W$3,IF(Q12=$Y$4,$W$4,IF(Q12=$Y$5,$W$5,IF(Q12=$Y$6,$W$6))))))</f>
        <v>0</v>
      </c>
      <c r="S12" s="127">
        <f>$E$12*R12</f>
        <v>0</v>
      </c>
      <c r="T12" s="24"/>
      <c r="U12" s="155"/>
      <c r="V12" s="33">
        <v>0</v>
      </c>
      <c r="W12" s="24">
        <f t="shared" si="0"/>
        <v>0</v>
      </c>
      <c r="X12" s="127">
        <f>$E$12*W12</f>
        <v>0</v>
      </c>
      <c r="Y12" s="24"/>
      <c r="Z12" s="155"/>
      <c r="AA12" s="33">
        <v>0</v>
      </c>
      <c r="AB12" s="24">
        <f t="shared" si="1"/>
        <v>0</v>
      </c>
      <c r="AC12" s="127">
        <f>$E$12*AB12</f>
        <v>0</v>
      </c>
      <c r="AD12" s="24"/>
      <c r="AE12" s="15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334" s="32" customFormat="1" ht="22.5" customHeight="1" x14ac:dyDescent="0.35">
      <c r="A13" s="27"/>
      <c r="B13" s="177"/>
      <c r="C13" s="177"/>
      <c r="D13" s="96" t="s">
        <v>1</v>
      </c>
      <c r="E13" s="97">
        <f>SUM(E9:E12)</f>
        <v>1</v>
      </c>
      <c r="F13" s="28"/>
      <c r="G13" s="29" t="b">
        <f>IF(AND(H13&gt;$AA$1,H13&lt;=$AB$1), $AD$1, IF(AND(H13&gt;$AB$1,H13&lt;=$AB$2), $AD$2, IF(AND(H13&gt;$AB$2,H13&lt;=$AB$3), $AD$3, IF(H13&gt;$AB$3,$AD$4))))</f>
        <v>0</v>
      </c>
      <c r="H13" s="30">
        <f>SUM(H9:H12)/4</f>
        <v>0</v>
      </c>
      <c r="I13" s="128">
        <f>SUM(I9:I12)</f>
        <v>0</v>
      </c>
      <c r="J13" s="30"/>
      <c r="K13" s="31"/>
      <c r="L13" s="29" t="b">
        <f>IF(AND(M13&gt;$AA$1,M13&lt;=$AB$1), $AD$1, IF(AND(M13&gt;$AB$1,M13&lt;=$AB$2), $AD$2, IF(AND(M13&gt;$AB$2,M13&lt;=$AB$3), $AD$3, IF(M13&gt;$AB$3,$AD$4))))</f>
        <v>0</v>
      </c>
      <c r="M13" s="30">
        <f>SUM(M9:M12)/4</f>
        <v>0</v>
      </c>
      <c r="N13" s="128">
        <f>SUM(N9:N12)</f>
        <v>0</v>
      </c>
      <c r="O13" s="128"/>
      <c r="P13" s="31"/>
      <c r="Q13" s="29" t="b">
        <f>IF(AND(R13&gt;$AA$1,R13&lt;=$AB$1), $AD$1, IF(AND(R13&gt;$AB$1,R13&lt;=$AB$2), $AD$2, IF(AND(R13&gt;$AB$2,R13&lt;=$AB$3), $AD$3, IF(R13&gt;$AB$3,$AD$4))))</f>
        <v>0</v>
      </c>
      <c r="R13" s="30">
        <f>SUM(R9:R12)/4</f>
        <v>0</v>
      </c>
      <c r="S13" s="128">
        <f>SUM(S9:S12)</f>
        <v>0</v>
      </c>
      <c r="T13" s="30"/>
      <c r="U13" s="31"/>
      <c r="V13" s="29" t="b">
        <f>IF(AND(W13&gt;$AA$1,W13&lt;=$AB$1), $AD$1, IF(AND(W13&gt;$AB$1,W13&lt;=$AB$2), $AD$2, IF(AND(W13&gt;$AB$2,W13&lt;=$AB$3), $AD$3, IF(W13&gt;$AB$3,$AD$4))))</f>
        <v>0</v>
      </c>
      <c r="W13" s="30">
        <f>SUM(W9:W12)/4</f>
        <v>0</v>
      </c>
      <c r="X13" s="128">
        <f>SUM(X9:X12)</f>
        <v>0</v>
      </c>
      <c r="Y13" s="30"/>
      <c r="Z13" s="31"/>
      <c r="AA13" s="29" t="b">
        <f>IF(AND(AB13&gt;$AA$1,AB13&lt;=$AB$1), $AD$1, IF(AND(AB13&gt;$AB$1,AB13&lt;=$AB$2), $AD$2, IF(AND(AB13&gt;$AB$2,AB13&lt;=$AB$3), $AD$3, IF(AB13&gt;$AB$3,$AD$4))))</f>
        <v>0</v>
      </c>
      <c r="AB13" s="30">
        <f>SUM(AB9:AB12)/4</f>
        <v>0</v>
      </c>
      <c r="AC13" s="128">
        <f>SUM(AC9:AC12)</f>
        <v>0</v>
      </c>
      <c r="AD13" s="30"/>
      <c r="AE13" s="140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334" s="10" customFormat="1" ht="22.5" customHeight="1" x14ac:dyDescent="0.35">
      <c r="A14" s="18"/>
      <c r="B14" s="177" t="s">
        <v>44</v>
      </c>
      <c r="C14" s="177"/>
      <c r="D14" s="93" t="s">
        <v>41</v>
      </c>
      <c r="E14" s="3">
        <v>0.8</v>
      </c>
      <c r="F14" s="23"/>
      <c r="G14" s="79">
        <v>0</v>
      </c>
      <c r="H14" s="24">
        <f>IF(G14=$Y$2,$W$2,(IF(G14=$Y$3,$W$3,IF(G14=$Y$4,$W$4,IF(G14=$Y$5,$W$5,IF(G14=$Y$6,$W$6))))))</f>
        <v>0</v>
      </c>
      <c r="I14" s="127">
        <f>H14*$E$14</f>
        <v>0</v>
      </c>
      <c r="J14" s="24"/>
      <c r="K14" s="25"/>
      <c r="L14" s="79">
        <v>0</v>
      </c>
      <c r="M14" s="24">
        <f>IF(L14=$Y$2,$W$2,(IF(L14=$Y$3,$W$3,IF(L14=$Y$4,$W$4,IF(L14=$Y$5,$W$5,IF(L14=$Y$6,$W$6))))))</f>
        <v>0</v>
      </c>
      <c r="N14" s="127">
        <f>M14*$E$14</f>
        <v>0</v>
      </c>
      <c r="O14" s="127"/>
      <c r="P14" s="25"/>
      <c r="Q14" s="79">
        <v>0</v>
      </c>
      <c r="R14" s="24">
        <f>IF(Q14=$Y$2,$W$2,(IF(Q14=$Y$3,$W$3,IF(Q14=$Y$4,$W$4,IF(Q14=$Y$5,$W$5,IF(Q14=$Y$6,$W$6))))))</f>
        <v>0</v>
      </c>
      <c r="S14" s="127">
        <f>R14*$E$14</f>
        <v>0</v>
      </c>
      <c r="T14" s="129"/>
      <c r="U14" s="25"/>
      <c r="V14" s="79">
        <v>0</v>
      </c>
      <c r="W14" s="24">
        <f>IF(V14=$Y$2,$W$2,(IF(V14=$Y$3,$W$3,IF(V14=$Y$4,$W$4,IF(V14=$Y$5,$W$5,IF(V14=$Y$6,$W$6))))))</f>
        <v>0</v>
      </c>
      <c r="X14" s="127">
        <f>W14*$E$14</f>
        <v>0</v>
      </c>
      <c r="Y14" s="24"/>
      <c r="Z14" s="25"/>
      <c r="AA14" s="79">
        <v>0</v>
      </c>
      <c r="AB14" s="24">
        <f>IF(AA14=$Y$2,$W$2,(IF(AA14=$Y$3,$W$3,IF(AA14=$Y$4,$W$4,IF(AA14=$Y$5,$W$5,IF(AA14=$Y$6,$W$6))))))</f>
        <v>0</v>
      </c>
      <c r="AC14" s="127">
        <f>AB14*$E$14</f>
        <v>0</v>
      </c>
      <c r="AD14" s="24"/>
      <c r="AE14" s="140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334" s="10" customFormat="1" ht="22.5" customHeight="1" x14ac:dyDescent="0.35">
      <c r="A15" s="18"/>
      <c r="B15" s="177"/>
      <c r="C15" s="177"/>
      <c r="D15" s="5" t="s">
        <v>47</v>
      </c>
      <c r="E15" s="3">
        <v>0.2</v>
      </c>
      <c r="F15" s="23"/>
      <c r="G15" s="79">
        <v>0</v>
      </c>
      <c r="H15" s="24">
        <f>IF(G15=$Y$2,$W$2,(IF(G15=$Y$3,$W$3,IF(G15=$Y$4,$W$4,IF(G15=$Y$5,$W$5,IF(G15=$Y$6,$W$6))))))</f>
        <v>0</v>
      </c>
      <c r="I15" s="127">
        <f>H15*$E$15</f>
        <v>0</v>
      </c>
      <c r="J15" s="24"/>
      <c r="K15" s="25"/>
      <c r="L15" s="79">
        <v>0</v>
      </c>
      <c r="M15" s="24">
        <f>IF(L15=$Y$2,$W$2,(IF(L15=$Y$3,$W$3,IF(L15=$Y$4,$W$4,IF(L15=$Y$5,$W$5,IF(L15=$Y$6,$W$6))))))</f>
        <v>0</v>
      </c>
      <c r="N15" s="127">
        <f>M15*$E$15</f>
        <v>0</v>
      </c>
      <c r="O15" s="127"/>
      <c r="P15" s="25"/>
      <c r="Q15" s="79">
        <v>0</v>
      </c>
      <c r="R15" s="24">
        <f>IF(Q15=$Y$2,$W$2,(IF(Q15=$Y$3,$W$3,IF(Q15=$Y$4,$W$4,IF(Q15=$Y$5,$W$5,IF(Q15=$Y$6,$W$6))))))</f>
        <v>0</v>
      </c>
      <c r="S15" s="127">
        <f>R15*$E$15</f>
        <v>0</v>
      </c>
      <c r="T15" s="130"/>
      <c r="U15" s="25"/>
      <c r="V15" s="79">
        <v>0</v>
      </c>
      <c r="W15" s="24">
        <f t="shared" ref="W15" si="2">IF(V15=$Y$2,$W$2,(IF(V15=$Y$3,$W$3,IF(V15=$Y$4,$W$4,IF(V15=$Y$5,$W$5,IF(V15=$Y$6,$W$6))))))</f>
        <v>0</v>
      </c>
      <c r="X15" s="127">
        <f>W15*$E$15</f>
        <v>0</v>
      </c>
      <c r="Y15" s="24"/>
      <c r="Z15" s="25"/>
      <c r="AA15" s="79">
        <v>0</v>
      </c>
      <c r="AB15" s="24">
        <f t="shared" ref="AB15" si="3">IF(AA15=$Y$2,$W$2,(IF(AA15=$Y$3,$W$3,IF(AA15=$Y$4,$W$4,IF(AA15=$Y$5,$W$5,IF(AA15=$Y$6,$W$6))))))</f>
        <v>0</v>
      </c>
      <c r="AC15" s="127">
        <f>AB15*$E$15</f>
        <v>0</v>
      </c>
      <c r="AD15" s="24"/>
      <c r="AE15" s="140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334" s="32" customFormat="1" ht="22.5" customHeight="1" x14ac:dyDescent="0.35">
      <c r="A16" s="27"/>
      <c r="B16" s="177"/>
      <c r="C16" s="177"/>
      <c r="D16" s="96" t="s">
        <v>1</v>
      </c>
      <c r="E16" s="34">
        <f>SUM(E14:E15)</f>
        <v>1</v>
      </c>
      <c r="F16" s="28"/>
      <c r="G16" s="29" t="b">
        <f>IF(AND(H16&gt;$AA$1,H16&lt;=$AB$1), $AD$1, IF(AND(H16&gt;$AB$1,H16&lt;=$AB$2), $AD$2, IF(AND(H16&gt;$AB$2,H16&lt;=$AB$3), $AD$3, IF(H16&gt;$AB$3,$AD$4))))</f>
        <v>0</v>
      </c>
      <c r="H16" s="30">
        <f>SUM(H14:H15)/2</f>
        <v>0</v>
      </c>
      <c r="I16" s="128">
        <f>SUM(I14:I15)</f>
        <v>0</v>
      </c>
      <c r="J16" s="30"/>
      <c r="K16" s="31"/>
      <c r="L16" s="29" t="b">
        <f>IF(AND(M16&gt;$AA$1,M16&lt;=$AB$1), $AD$1, IF(AND(M16&gt;$AB$1,M16&lt;=$AB$2), $AD$2, IF(AND(M16&gt;$AB$2,M16&lt;=$AB$3), $AD$3, IF(M16&gt;$AB$3,$AD$4))))</f>
        <v>0</v>
      </c>
      <c r="M16" s="30">
        <f>SUM(M14:M15)/2</f>
        <v>0</v>
      </c>
      <c r="N16" s="128">
        <f>SUM(N14:N15)</f>
        <v>0</v>
      </c>
      <c r="O16" s="128"/>
      <c r="P16" s="31"/>
      <c r="Q16" s="29" t="b">
        <f>IF(AND(R16&gt;$AA$1,R16&lt;=$AB$1), $AD$1, IF(AND(R16&gt;$AB$1,R16&lt;=$AB$2), $AD$2, IF(AND(R16&gt;$AB$2,R16&lt;=$AB$3), $AD$3, IF(R16&gt;$AB$3,$AD$4))))</f>
        <v>0</v>
      </c>
      <c r="R16" s="30">
        <f>SUM(R14:R15)/2</f>
        <v>0</v>
      </c>
      <c r="S16" s="128">
        <f>SUM(S14:S15)</f>
        <v>0</v>
      </c>
      <c r="T16" s="30"/>
      <c r="U16" s="31"/>
      <c r="V16" s="29" t="b">
        <f>IF(AND(W16&gt;$AA$1,W16&lt;=$AB$1), $AD$1, IF(AND(W16&gt;$AB$1,W16&lt;=$AB$2), $AD$2, IF(AND(W16&gt;$AB$2,W16&lt;=$AB$3), $AD$3, IF(W16&gt;$AB$3,$AD$4))))</f>
        <v>0</v>
      </c>
      <c r="W16" s="30">
        <f>SUM(W14:W15)/2</f>
        <v>0</v>
      </c>
      <c r="X16" s="128">
        <f>SUM(X14:X15)</f>
        <v>0</v>
      </c>
      <c r="Y16" s="30"/>
      <c r="Z16" s="31"/>
      <c r="AA16" s="29" t="b">
        <f>IF(AND(AB16&gt;$AA$1,AB16&lt;=$AB$1), $AD$1, IF(AND(AB16&gt;$AB$1,AB16&lt;=$AB$2), $AD$2, IF(AND(AB16&gt;$AB$2,AB16&lt;=$AB$3), $AD$3, IF(AB16&gt;$AB$3,$AD$4))))</f>
        <v>0</v>
      </c>
      <c r="AB16" s="30">
        <f>SUM(AB14:AB15)/2</f>
        <v>0</v>
      </c>
      <c r="AC16" s="128">
        <f>SUM(AC14:AC15)</f>
        <v>0</v>
      </c>
      <c r="AD16" s="30"/>
      <c r="AE16" s="140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334" s="32" customFormat="1" ht="22.5" customHeight="1" x14ac:dyDescent="0.35">
      <c r="A17" s="27"/>
      <c r="B17" s="161" t="s">
        <v>27</v>
      </c>
      <c r="C17" s="161"/>
      <c r="D17" s="89" t="s">
        <v>42</v>
      </c>
      <c r="E17" s="86">
        <v>0.6</v>
      </c>
      <c r="F17" s="23"/>
      <c r="G17" s="79">
        <v>0</v>
      </c>
      <c r="H17" s="24">
        <f>IF(G17=$Y$2,$W$2,(IF(G17=$Y$3,$W$3,IF(G17=$Y$4,$W$4,IF(G17=$Y$5,$W$5,IF(G17=$Y$6,$W$6))))))</f>
        <v>0</v>
      </c>
      <c r="I17" s="127">
        <f>H17*$E$17</f>
        <v>0</v>
      </c>
      <c r="J17" s="24"/>
      <c r="K17" s="25"/>
      <c r="L17" s="79">
        <v>0</v>
      </c>
      <c r="M17" s="24">
        <f>IF(L17=$Y$2,$W$2,(IF(L17=$Y$3,$W$3,IF(L17=$Y$4,$W$4,IF(L17=$Y$5,$W$5,IF(L17=$Y$6,$W$6))))))</f>
        <v>0</v>
      </c>
      <c r="N17" s="127">
        <f>M17*$E$17</f>
        <v>0</v>
      </c>
      <c r="O17" s="127"/>
      <c r="P17" s="25"/>
      <c r="Q17" s="79">
        <v>0</v>
      </c>
      <c r="R17" s="24">
        <f>IF(Q17=$Y$2,$W$2,(IF(Q17=$Y$3,$W$3,IF(Q17=$Y$4,$W$4,IF(Q17=$Y$5,$W$5,IF(Q17=$Y$6,$W$6))))))</f>
        <v>0</v>
      </c>
      <c r="S17" s="127">
        <f>R17*$E$17</f>
        <v>0</v>
      </c>
      <c r="T17" s="24"/>
      <c r="U17" s="25"/>
      <c r="V17" s="79">
        <v>0</v>
      </c>
      <c r="W17" s="24">
        <f>IF(V17=$Y$2,$W$2,(IF(V17=$Y$3,$W$3,IF(V17=$Y$4,$W$4,IF(V17=$Y$5,$W$5,IF(V17=$Y$6,$W$6))))))</f>
        <v>0</v>
      </c>
      <c r="X17" s="127">
        <f>W17*$E$17</f>
        <v>0</v>
      </c>
      <c r="Y17" s="24"/>
      <c r="Z17" s="31"/>
      <c r="AA17" s="79">
        <v>0</v>
      </c>
      <c r="AB17" s="24">
        <f>IF(AA17=$Y$2,$W$2,(IF(AA17=$Y$3,$W$3,IF(AA17=$Y$4,$W$4,IF(AA17=$Y$5,$W$5,IF(AA17=$Y$6,$W$6))))))</f>
        <v>0</v>
      </c>
      <c r="AC17" s="127">
        <f>AB17*$E$17</f>
        <v>0</v>
      </c>
      <c r="AD17" s="24"/>
      <c r="AE17" s="140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334" s="32" customFormat="1" ht="22.5" customHeight="1" x14ac:dyDescent="0.35">
      <c r="A18" s="27"/>
      <c r="B18" s="161"/>
      <c r="C18" s="161"/>
      <c r="D18" s="89" t="s">
        <v>43</v>
      </c>
      <c r="E18" s="86">
        <v>0.4</v>
      </c>
      <c r="F18" s="23"/>
      <c r="G18" s="79">
        <v>0</v>
      </c>
      <c r="H18" s="24">
        <f>IF(G18=$Y$2,$W$2,(IF(G18=$Y$3,$W$3,IF(G18=$Y$4,$W$4,IF(G18=$Y$5,$W$5,IF(G18=$Y$6,$W$6))))))</f>
        <v>0</v>
      </c>
      <c r="I18" s="127">
        <f>H18*$E$18</f>
        <v>0</v>
      </c>
      <c r="J18" s="24"/>
      <c r="K18" s="25"/>
      <c r="L18" s="79">
        <v>0</v>
      </c>
      <c r="M18" s="24">
        <f>IF(L18=$Y$2,$W$2,(IF(L18=$Y$3,$W$3,IF(L18=$Y$4,$W$4,IF(L18=$Y$5,$W$5,IF(L18=$Y$6,$W$6))))))</f>
        <v>0</v>
      </c>
      <c r="N18" s="127">
        <f>M18*$E$18</f>
        <v>0</v>
      </c>
      <c r="O18" s="127"/>
      <c r="P18" s="25"/>
      <c r="Q18" s="79">
        <v>0</v>
      </c>
      <c r="R18" s="24">
        <f>IF(Q18=$Y$2,$W$2,(IF(Q18=$Y$3,$W$3,IF(Q18=$Y$4,$W$4,IF(Q18=$Y$5,$W$5,IF(Q18=$Y$6,$W$6))))))</f>
        <v>0</v>
      </c>
      <c r="S18" s="127">
        <f>R18*$E$18</f>
        <v>0</v>
      </c>
      <c r="T18" s="24"/>
      <c r="U18" s="25"/>
      <c r="V18" s="79">
        <v>0</v>
      </c>
      <c r="W18" s="24">
        <f t="shared" ref="W18" si="4">IF(V18=$Y$2,$W$2,(IF(V18=$Y$3,$W$3,IF(V18=$Y$4,$W$4,IF(V18=$Y$5,$W$5,IF(V18=$Y$6,$W$6))))))</f>
        <v>0</v>
      </c>
      <c r="X18" s="127">
        <f>W18*$E$18</f>
        <v>0</v>
      </c>
      <c r="Y18" s="24"/>
      <c r="Z18" s="31"/>
      <c r="AA18" s="79">
        <v>0</v>
      </c>
      <c r="AB18" s="24">
        <f t="shared" ref="AB18" si="5">IF(AA18=$Y$2,$W$2,(IF(AA18=$Y$3,$W$3,IF(AA18=$Y$4,$W$4,IF(AA18=$Y$5,$W$5,IF(AA18=$Y$6,$W$6))))))</f>
        <v>0</v>
      </c>
      <c r="AC18" s="127">
        <f>AB18*$E$18</f>
        <v>0</v>
      </c>
      <c r="AD18" s="24"/>
      <c r="AE18" s="140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334" s="32" customFormat="1" ht="22.5" customHeight="1" x14ac:dyDescent="0.35">
      <c r="A19" s="27"/>
      <c r="B19" s="161"/>
      <c r="C19" s="161"/>
      <c r="D19" s="98" t="s">
        <v>1</v>
      </c>
      <c r="E19" s="34">
        <f>SUM(E17:E18)</f>
        <v>1</v>
      </c>
      <c r="F19" s="28"/>
      <c r="G19" s="29" t="b">
        <f>IF(AND(H19&gt;$AA$1,H19&lt;=$AB$1), $AD$1, IF(AND(H19&gt;$AB$1,H19&lt;=$AB$2), $AD$2, IF(AND(H19&gt;$AB$2,H19&lt;=$AB$3), $AD$3, IF(H19&gt;$AB$3,$AD$4))))</f>
        <v>0</v>
      </c>
      <c r="H19" s="30">
        <f>SUM(H17:H18)/2</f>
        <v>0</v>
      </c>
      <c r="I19" s="128">
        <f>SUM(I17:I18)</f>
        <v>0</v>
      </c>
      <c r="J19" s="30"/>
      <c r="K19" s="31"/>
      <c r="L19" s="29" t="b">
        <f>IF(AND(M19&gt;$AA$1,M19&lt;=$AB$1), $AD$1, IF(AND(M19&gt;$AB$1,M19&lt;=$AB$2), $AD$2, IF(AND(M19&gt;$AB$2,M19&lt;=$AB$3), $AD$3, IF(M19&gt;$AB$3,$AD$4))))</f>
        <v>0</v>
      </c>
      <c r="M19" s="30">
        <f>SUM(M17:M18)/2</f>
        <v>0</v>
      </c>
      <c r="N19" s="128">
        <f>SUM(N17:N18)</f>
        <v>0</v>
      </c>
      <c r="O19" s="128"/>
      <c r="P19" s="31"/>
      <c r="Q19" s="29" t="b">
        <f>IF(AND(R19&gt;$AA$1,R19&lt;=$AB$1), $AD$1, IF(AND(R19&gt;$AB$1,R19&lt;=$AB$2), $AD$2, IF(AND(R19&gt;$AB$2,R19&lt;=$AB$3), $AD$3, IF(R19&gt;$AB$3,$AD$4))))</f>
        <v>0</v>
      </c>
      <c r="R19" s="30">
        <f>SUM(R17:R18)/2</f>
        <v>0</v>
      </c>
      <c r="S19" s="128">
        <f>SUM(S17:S18)</f>
        <v>0</v>
      </c>
      <c r="T19" s="30"/>
      <c r="U19" s="31"/>
      <c r="V19" s="29" t="b">
        <f>IF(AND(W19&gt;$AA$1,W19&lt;=$AB$1), $AD$1, IF(AND(W19&gt;$AB$1,W19&lt;=$AB$2), $AD$2, IF(AND(W19&gt;$AB$2,W19&lt;=$AB$3), $AD$3, IF(W19&gt;$AB$3,$AD$4))))</f>
        <v>0</v>
      </c>
      <c r="W19" s="30">
        <f>SUM(W17:W18)/2</f>
        <v>0</v>
      </c>
      <c r="X19" s="128">
        <f>SUM(X17:X18)</f>
        <v>0</v>
      </c>
      <c r="Y19" s="30"/>
      <c r="Z19" s="31"/>
      <c r="AA19" s="29" t="b">
        <f>IF(AND(AB19&gt;$AA$1,AB19&lt;=$AB$1), $AD$1, IF(AND(AB19&gt;$AB$1,AB19&lt;=$AB$2), $AD$2, IF(AND(AB19&gt;$AB$2,AB19&lt;=$AB$3), $AD$3, IF(AB19&gt;$AB$3,$AD$4))))</f>
        <v>0</v>
      </c>
      <c r="AB19" s="30">
        <f>SUM(AB17:AB18)/2</f>
        <v>0</v>
      </c>
      <c r="AC19" s="128">
        <f>SUM(AC17:AC18)</f>
        <v>0</v>
      </c>
      <c r="AD19" s="30"/>
      <c r="AE19" s="140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334" s="26" customFormat="1" ht="8.25" customHeight="1" x14ac:dyDescent="0.35">
      <c r="A20" s="27"/>
      <c r="B20" s="144"/>
      <c r="C20" s="35"/>
      <c r="D20" s="28"/>
      <c r="E20" s="36"/>
      <c r="F20" s="28"/>
      <c r="G20" s="37"/>
      <c r="H20" s="31"/>
      <c r="I20" s="31"/>
      <c r="J20" s="31"/>
      <c r="K20" s="31"/>
      <c r="L20" s="37"/>
      <c r="M20" s="31"/>
      <c r="N20" s="31"/>
      <c r="O20" s="31"/>
      <c r="P20" s="31"/>
      <c r="Q20" s="37"/>
      <c r="R20" s="31"/>
      <c r="S20" s="31"/>
      <c r="T20" s="31"/>
      <c r="U20" s="31"/>
      <c r="V20" s="37"/>
      <c r="W20" s="31"/>
      <c r="X20" s="31"/>
      <c r="Y20" s="31"/>
      <c r="Z20" s="31"/>
      <c r="AA20" s="145"/>
      <c r="AB20" s="31"/>
      <c r="AC20" s="31"/>
      <c r="AD20" s="31"/>
      <c r="AE20" s="140"/>
      <c r="BE20" s="149"/>
      <c r="LV20" s="150"/>
    </row>
    <row r="21" spans="1:334" s="40" customFormat="1" ht="14" x14ac:dyDescent="0.35">
      <c r="A21" s="18"/>
      <c r="B21" s="168" t="s">
        <v>17</v>
      </c>
      <c r="C21" s="169"/>
      <c r="D21" s="169"/>
      <c r="E21" s="170"/>
      <c r="F21" s="38"/>
      <c r="G21" s="171"/>
      <c r="H21" s="171"/>
      <c r="I21" s="171"/>
      <c r="J21" s="117"/>
      <c r="K21" s="39"/>
      <c r="L21" s="171"/>
      <c r="M21" s="171"/>
      <c r="N21" s="171"/>
      <c r="O21" s="119"/>
      <c r="P21" s="38"/>
      <c r="Q21" s="171"/>
      <c r="R21" s="171"/>
      <c r="S21" s="171"/>
      <c r="T21" s="120"/>
      <c r="U21" s="12"/>
      <c r="V21" s="171"/>
      <c r="W21" s="171"/>
      <c r="X21" s="171"/>
      <c r="Y21" s="120"/>
      <c r="Z21" s="12"/>
      <c r="AA21" s="171"/>
      <c r="AB21" s="171"/>
      <c r="AC21" s="171"/>
      <c r="AD21" s="120"/>
      <c r="AE21" s="140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334" s="47" customFormat="1" ht="15" customHeight="1" x14ac:dyDescent="0.35">
      <c r="A22" s="42"/>
      <c r="B22" s="172" t="str">
        <f>B9</f>
        <v>COMPANY PROFILE</v>
      </c>
      <c r="C22" s="172"/>
      <c r="D22" s="172"/>
      <c r="E22" s="48">
        <v>0.15</v>
      </c>
      <c r="F22" s="43"/>
      <c r="G22" s="174">
        <f>$E22*I13</f>
        <v>0</v>
      </c>
      <c r="H22" s="174"/>
      <c r="I22" s="174"/>
      <c r="J22" s="118"/>
      <c r="K22" s="44"/>
      <c r="L22" s="174">
        <f>$E22*N13</f>
        <v>0</v>
      </c>
      <c r="M22" s="174"/>
      <c r="N22" s="174"/>
      <c r="O22" s="118"/>
      <c r="P22" s="45"/>
      <c r="Q22" s="174">
        <f>$E22*S13</f>
        <v>0</v>
      </c>
      <c r="R22" s="174"/>
      <c r="S22" s="174"/>
      <c r="T22" s="118"/>
      <c r="U22" s="46"/>
      <c r="V22" s="181">
        <f>$E22*X13</f>
        <v>0</v>
      </c>
      <c r="W22" s="182"/>
      <c r="X22" s="183"/>
      <c r="Y22" s="118"/>
      <c r="Z22" s="43"/>
      <c r="AA22" s="181">
        <f>$E22*AC13</f>
        <v>0</v>
      </c>
      <c r="AB22" s="182"/>
      <c r="AC22" s="183"/>
      <c r="AD22" s="121"/>
      <c r="AE22" s="140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</row>
    <row r="23" spans="1:334" s="47" customFormat="1" ht="15" customHeight="1" x14ac:dyDescent="0.35">
      <c r="A23" s="42"/>
      <c r="B23" s="172" t="str">
        <f>B14</f>
        <v>TECHNICAL SPECIFICATIONS</v>
      </c>
      <c r="C23" s="172"/>
      <c r="D23" s="172"/>
      <c r="E23" s="48">
        <v>0.65</v>
      </c>
      <c r="F23" s="43"/>
      <c r="G23" s="174">
        <f>$E23*I16</f>
        <v>0</v>
      </c>
      <c r="H23" s="174"/>
      <c r="I23" s="174"/>
      <c r="J23" s="118"/>
      <c r="K23" s="44"/>
      <c r="L23" s="174">
        <f>$E23*N16</f>
        <v>0</v>
      </c>
      <c r="M23" s="174"/>
      <c r="N23" s="174"/>
      <c r="O23" s="118"/>
      <c r="P23" s="45"/>
      <c r="Q23" s="174">
        <f>$E23*S16</f>
        <v>0</v>
      </c>
      <c r="R23" s="174"/>
      <c r="S23" s="174"/>
      <c r="T23" s="118"/>
      <c r="U23" s="46"/>
      <c r="V23" s="181">
        <f>$E23*X16</f>
        <v>0</v>
      </c>
      <c r="W23" s="182"/>
      <c r="X23" s="183"/>
      <c r="Y23" s="118"/>
      <c r="Z23" s="43"/>
      <c r="AA23" s="181">
        <f>$E23*AC16</f>
        <v>0</v>
      </c>
      <c r="AB23" s="182"/>
      <c r="AC23" s="183"/>
      <c r="AD23" s="121"/>
      <c r="AE23" s="140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</row>
    <row r="24" spans="1:334" s="47" customFormat="1" ht="15" customHeight="1" x14ac:dyDescent="0.35">
      <c r="A24" s="42"/>
      <c r="B24" s="172" t="s">
        <v>27</v>
      </c>
      <c r="C24" s="172"/>
      <c r="D24" s="172"/>
      <c r="E24" s="48">
        <v>0.2</v>
      </c>
      <c r="F24" s="43"/>
      <c r="G24" s="174">
        <f>$E24*I19</f>
        <v>0</v>
      </c>
      <c r="H24" s="174"/>
      <c r="I24" s="174"/>
      <c r="J24" s="118"/>
      <c r="K24" s="44"/>
      <c r="L24" s="174">
        <f>$E24*N19</f>
        <v>0</v>
      </c>
      <c r="M24" s="174"/>
      <c r="N24" s="174"/>
      <c r="O24" s="118"/>
      <c r="P24" s="45"/>
      <c r="Q24" s="174">
        <f>$E24*S19</f>
        <v>0</v>
      </c>
      <c r="R24" s="174"/>
      <c r="S24" s="174"/>
      <c r="T24" s="118"/>
      <c r="U24" s="46"/>
      <c r="V24" s="181">
        <f>$E24*X19</f>
        <v>0</v>
      </c>
      <c r="W24" s="182"/>
      <c r="X24" s="183"/>
      <c r="Y24" s="118"/>
      <c r="Z24" s="43"/>
      <c r="AA24" s="181">
        <f>$E24*AC19</f>
        <v>0</v>
      </c>
      <c r="AB24" s="182"/>
      <c r="AC24" s="183"/>
      <c r="AD24" s="118"/>
      <c r="AE24" s="140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</row>
    <row r="25" spans="1:334" s="56" customFormat="1" ht="15.5" x14ac:dyDescent="0.35">
      <c r="A25" s="50"/>
      <c r="B25" s="175" t="s">
        <v>18</v>
      </c>
      <c r="C25" s="175"/>
      <c r="D25" s="153"/>
      <c r="E25" s="51">
        <f>SUM(E22:E24)</f>
        <v>1</v>
      </c>
      <c r="F25" s="52"/>
      <c r="G25" s="173">
        <f>SUM(G22:G24)</f>
        <v>0</v>
      </c>
      <c r="H25" s="173"/>
      <c r="I25" s="173"/>
      <c r="J25" s="118"/>
      <c r="K25" s="53"/>
      <c r="L25" s="173">
        <f>SUM(L22:L24)</f>
        <v>0</v>
      </c>
      <c r="M25" s="173"/>
      <c r="N25" s="173"/>
      <c r="O25" s="118"/>
      <c r="P25" s="54"/>
      <c r="Q25" s="173">
        <f>SUM(Q22:Q24)</f>
        <v>0</v>
      </c>
      <c r="R25" s="173"/>
      <c r="S25" s="173"/>
      <c r="T25" s="118"/>
      <c r="U25" s="55"/>
      <c r="V25" s="178">
        <f>SUM(V22:V24)</f>
        <v>0</v>
      </c>
      <c r="W25" s="179"/>
      <c r="X25" s="180"/>
      <c r="Y25" s="122"/>
      <c r="Z25" s="123"/>
      <c r="AA25" s="178">
        <f>SUM(AA22:AA24)</f>
        <v>0</v>
      </c>
      <c r="AB25" s="179"/>
      <c r="AC25" s="180"/>
      <c r="AD25" s="122"/>
      <c r="AE25" s="140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</row>
    <row r="26" spans="1:334" s="58" customFormat="1" ht="10.5" hidden="1" x14ac:dyDescent="0.35">
      <c r="A26" s="18"/>
      <c r="B26" s="141"/>
      <c r="C26" s="58" t="s">
        <v>19</v>
      </c>
      <c r="D26" s="59"/>
      <c r="E26" s="60"/>
      <c r="F26" s="6"/>
      <c r="G26" s="131"/>
      <c r="H26" s="132"/>
      <c r="I26" s="63"/>
      <c r="J26" s="63"/>
      <c r="K26" s="63"/>
      <c r="L26" s="133"/>
      <c r="M26" s="132"/>
      <c r="N26" s="63"/>
      <c r="O26" s="63"/>
      <c r="P26" s="63"/>
      <c r="Q26" s="64"/>
      <c r="R26" s="62"/>
      <c r="S26" s="63"/>
      <c r="T26" s="63"/>
      <c r="U26" s="63"/>
      <c r="V26" s="57"/>
      <c r="W26" s="65"/>
      <c r="X26" s="6"/>
      <c r="Y26" s="6"/>
      <c r="Z26" s="12"/>
      <c r="AB26" s="65"/>
      <c r="AC26" s="6"/>
      <c r="AD26" s="6"/>
      <c r="AE26" s="140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334" s="58" customFormat="1" ht="10.5" hidden="1" x14ac:dyDescent="0.35">
      <c r="A27" s="18"/>
      <c r="B27" s="141"/>
      <c r="C27" s="58" t="s">
        <v>20</v>
      </c>
      <c r="D27" s="59"/>
      <c r="E27" s="60"/>
      <c r="F27" s="6"/>
      <c r="G27" s="61"/>
      <c r="H27" s="62"/>
      <c r="I27" s="63"/>
      <c r="J27" s="63"/>
      <c r="K27" s="63"/>
      <c r="L27" s="61"/>
      <c r="M27" s="62"/>
      <c r="N27" s="63"/>
      <c r="O27" s="63"/>
      <c r="P27" s="63"/>
      <c r="Q27" s="61"/>
      <c r="R27" s="62"/>
      <c r="S27" s="63"/>
      <c r="T27" s="63"/>
      <c r="U27" s="63"/>
      <c r="V27" s="57"/>
      <c r="W27" s="65"/>
      <c r="X27" s="6"/>
      <c r="Y27" s="6"/>
      <c r="Z27" s="12"/>
      <c r="AA27" s="57"/>
      <c r="AB27" s="65"/>
      <c r="AC27" s="6"/>
      <c r="AD27" s="6"/>
      <c r="AE27" s="140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334" s="67" customFormat="1" ht="10.5" hidden="1" x14ac:dyDescent="0.35">
      <c r="A28" s="18"/>
      <c r="B28" s="142"/>
      <c r="C28" s="67" t="s">
        <v>21</v>
      </c>
      <c r="D28" s="68"/>
      <c r="E28" s="69"/>
      <c r="F28" s="6"/>
      <c r="G28" s="70"/>
      <c r="H28" s="71"/>
      <c r="I28" s="63"/>
      <c r="J28" s="63"/>
      <c r="K28" s="63"/>
      <c r="L28" s="70"/>
      <c r="M28" s="71"/>
      <c r="N28" s="63"/>
      <c r="O28" s="63"/>
      <c r="P28" s="63"/>
      <c r="Q28" s="70"/>
      <c r="R28" s="71"/>
      <c r="S28" s="63"/>
      <c r="T28" s="63"/>
      <c r="U28" s="63"/>
      <c r="V28" s="66"/>
      <c r="W28" s="72"/>
      <c r="X28" s="6"/>
      <c r="Y28" s="6"/>
      <c r="Z28" s="12"/>
      <c r="AA28" s="66"/>
      <c r="AB28" s="72"/>
      <c r="AC28" s="6"/>
      <c r="AD28" s="6"/>
      <c r="AE28" s="140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334" s="6" customFormat="1" ht="11.25" hidden="1" customHeight="1" x14ac:dyDescent="0.35">
      <c r="A29" s="18"/>
      <c r="B29" s="18"/>
      <c r="C29" s="13"/>
      <c r="D29" s="12"/>
      <c r="E29" s="12"/>
      <c r="F29" s="38"/>
      <c r="G29" s="158" t="b">
        <f>G25&gt;80%</f>
        <v>0</v>
      </c>
      <c r="H29" s="159" t="e">
        <f>AND(#REF!&lt;80%,P3&lt;80%,P7&lt;80%,#REF!&lt;80%,#REF!&lt;80%)</f>
        <v>#REF!</v>
      </c>
      <c r="I29" s="137"/>
      <c r="J29" s="99"/>
      <c r="K29" s="12"/>
      <c r="L29" s="158" t="b">
        <f>L25&gt;80%</f>
        <v>0</v>
      </c>
      <c r="M29" s="159" t="e">
        <f>AND(#REF!&lt;80%,U3&lt;80%,U7&lt;80%,#REF!&lt;80%,#REF!&lt;80%)</f>
        <v>#REF!</v>
      </c>
      <c r="N29" s="137"/>
      <c r="O29" s="137"/>
      <c r="P29" s="12"/>
      <c r="Q29" s="158" t="b">
        <f>Q25&gt;80%</f>
        <v>0</v>
      </c>
      <c r="R29" s="159" t="e">
        <f>AND(#REF!&lt;80%,Z3&lt;80%,Z7&lt;80%,#REF!&lt;80%,#REF!&lt;80%)</f>
        <v>#REF!</v>
      </c>
      <c r="S29" s="137"/>
      <c r="T29" s="137"/>
      <c r="U29" s="12"/>
      <c r="V29" s="136" t="b">
        <f>V25&gt;80%</f>
        <v>0</v>
      </c>
      <c r="W29" s="137" t="e">
        <f>AND(#REF!&lt;80%,#REF!&lt;80%,#REF!&lt;80%,#REF!&lt;80%,#REF!&lt;80%)</f>
        <v>#REF!</v>
      </c>
      <c r="X29" s="137"/>
      <c r="Y29" s="137"/>
      <c r="Z29" s="12"/>
      <c r="AA29" s="136" t="b">
        <f>AA25&gt;80%</f>
        <v>0</v>
      </c>
      <c r="AB29" s="137" t="e">
        <f>AND(#REF!&lt;80%,#REF!&lt;80%,#REF!&lt;80%,#REF!&lt;80%,#REF!&lt;80%)</f>
        <v>#REF!</v>
      </c>
      <c r="AC29" s="137"/>
      <c r="AD29" s="137"/>
      <c r="AE29" s="140"/>
      <c r="BE29" s="151"/>
      <c r="LV29" s="152"/>
    </row>
    <row r="30" spans="1:334" s="6" customFormat="1" ht="11.25" hidden="1" customHeight="1" x14ac:dyDescent="0.35">
      <c r="A30" s="18"/>
      <c r="B30" s="18"/>
      <c r="C30" s="13"/>
      <c r="D30" s="73" t="s">
        <v>22</v>
      </c>
      <c r="E30" s="74">
        <v>0</v>
      </c>
      <c r="F30" s="38"/>
      <c r="G30" s="159" t="e">
        <f>AND(#REF!&lt;80%,M4&lt;80%,M8&lt;80%,#REF!&lt;80%,M19&lt;80%)</f>
        <v>#REF!</v>
      </c>
      <c r="H30" s="159" t="e">
        <f>AND(#REF!&lt;80%,P4&lt;80%,P8&lt;80%,#REF!&lt;80%,P19&lt;80%)</f>
        <v>#REF!</v>
      </c>
      <c r="I30" s="137"/>
      <c r="J30" s="99"/>
      <c r="K30" s="12"/>
      <c r="L30" s="159" t="e">
        <f>AND(#REF!&lt;80%,R4&lt;80%,R8&lt;80%,#REF!&lt;80%,R19&lt;80%)</f>
        <v>#REF!</v>
      </c>
      <c r="M30" s="159" t="e">
        <f>AND(#REF!&lt;80%,U4&lt;80%,U8&lt;80%,#REF!&lt;80%,U19&lt;80%)</f>
        <v>#REF!</v>
      </c>
      <c r="N30" s="137"/>
      <c r="O30" s="137"/>
      <c r="P30" s="12"/>
      <c r="Q30" s="159" t="e">
        <f>AND(#REF!&lt;80%,W4&lt;80%,W8&lt;80%,#REF!&lt;80%,W19&lt;80%)</f>
        <v>#REF!</v>
      </c>
      <c r="R30" s="159" t="e">
        <f>AND(#REF!&lt;80%,Z4&lt;80%,Z8&lt;80%,#REF!&lt;80%,Z19&lt;80%)</f>
        <v>#REF!</v>
      </c>
      <c r="S30" s="137"/>
      <c r="T30" s="137"/>
      <c r="U30" s="12"/>
      <c r="V30" s="137" t="e">
        <f>AND(#REF!&lt;80%,AB4&lt;80%,AB8&lt;80%,#REF!&lt;80%,AB19&lt;80%)</f>
        <v>#REF!</v>
      </c>
      <c r="W30" s="137" t="e">
        <f>AND(#REF!&lt;80%,#REF!&lt;80%,#REF!&lt;80%,#REF!&lt;80%,#REF!&lt;80%)</f>
        <v>#REF!</v>
      </c>
      <c r="X30" s="137"/>
      <c r="Y30" s="137"/>
      <c r="Z30" s="12"/>
      <c r="AA30" s="137" t="e">
        <f>AND(#REF!&lt;80%,#REF!&lt;80%,#REF!&lt;80%,#REF!&lt;80%,#REF!&lt;80%)</f>
        <v>#REF!</v>
      </c>
      <c r="AB30" s="137" t="e">
        <f>AND(#REF!&lt;80%,#REF!&lt;80%,#REF!&lt;80%,#REF!&lt;80%,#REF!&lt;80%)</f>
        <v>#REF!</v>
      </c>
      <c r="AC30" s="137"/>
      <c r="AD30" s="137"/>
      <c r="AE30" s="140"/>
      <c r="BE30" s="151"/>
      <c r="LV30" s="152"/>
    </row>
    <row r="31" spans="1:334" s="6" customFormat="1" ht="11.25" hidden="1" customHeight="1" x14ac:dyDescent="0.35">
      <c r="A31" s="18"/>
      <c r="B31" s="18"/>
      <c r="C31" s="13"/>
      <c r="D31" s="73" t="s">
        <v>23</v>
      </c>
      <c r="E31" s="74">
        <v>1</v>
      </c>
      <c r="F31" s="12"/>
      <c r="G31" s="159" t="e">
        <f>AND(M1&lt;80%,M5&lt;80%,M9&lt;80%,M16&lt;80%,#REF!&lt;80%)</f>
        <v>#REF!</v>
      </c>
      <c r="H31" s="159" t="e">
        <f>AND(P1&lt;80%,P5&lt;80%,P9&lt;80%,P16&lt;80%,#REF!&lt;80%)</f>
        <v>#REF!</v>
      </c>
      <c r="I31" s="137"/>
      <c r="J31" s="99"/>
      <c r="K31" s="12"/>
      <c r="L31" s="159" t="e">
        <f>AND(R1&lt;80%,R5&lt;80%,R9&lt;80%,R16&lt;80%,#REF!&lt;80%)</f>
        <v>#REF!</v>
      </c>
      <c r="M31" s="159" t="e">
        <f>AND(U1&lt;80%,U5&lt;80%,U9&lt;80%,U16&lt;80%,#REF!&lt;80%)</f>
        <v>#REF!</v>
      </c>
      <c r="N31" s="137"/>
      <c r="O31" s="137"/>
      <c r="P31" s="12"/>
      <c r="Q31" s="159" t="e">
        <f>AND(W1&lt;80%,W5&lt;80%,W9&lt;80%,W16&lt;80%,#REF!&lt;80%)</f>
        <v>#REF!</v>
      </c>
      <c r="R31" s="159" t="e">
        <f>AND(Z1&lt;80%,Z5&lt;80%,Z9&lt;80%,Z16&lt;80%,#REF!&lt;80%)</f>
        <v>#REF!</v>
      </c>
      <c r="S31" s="137"/>
      <c r="T31" s="137"/>
      <c r="U31" s="12"/>
      <c r="V31" s="137" t="e">
        <f>AND(AB1&lt;80%,AB5&lt;80%,AB9&lt;80%,AB16&lt;80%,#REF!&lt;80%)</f>
        <v>#REF!</v>
      </c>
      <c r="W31" s="137" t="e">
        <f>AND(#REF!&lt;80%,#REF!&lt;80%,#REF!&lt;80%,#REF!&lt;80%,#REF!&lt;80%)</f>
        <v>#REF!</v>
      </c>
      <c r="X31" s="137"/>
      <c r="Y31" s="137"/>
      <c r="Z31" s="12"/>
      <c r="AA31" s="137" t="e">
        <f>AND(#REF!&lt;80%,#REF!&lt;80%,#REF!&lt;80%,#REF!&lt;80%,#REF!&lt;80%)</f>
        <v>#REF!</v>
      </c>
      <c r="AB31" s="137" t="e">
        <f>AND(#REF!&lt;80%,#REF!&lt;80%,#REF!&lt;80%,#REF!&lt;80%,#REF!&lt;80%)</f>
        <v>#REF!</v>
      </c>
      <c r="AC31" s="137"/>
      <c r="AD31" s="137"/>
      <c r="AE31" s="140"/>
      <c r="BE31" s="151"/>
      <c r="LV31" s="152"/>
    </row>
    <row r="32" spans="1:334" s="6" customFormat="1" ht="11.25" hidden="1" customHeight="1" x14ac:dyDescent="0.35">
      <c r="A32" s="18"/>
      <c r="B32" s="18"/>
      <c r="C32" s="13"/>
      <c r="D32" s="73" t="s">
        <v>24</v>
      </c>
      <c r="E32" s="74">
        <v>2</v>
      </c>
      <c r="F32" s="12"/>
      <c r="G32" s="159" t="e">
        <f>AND(M2&lt;80%,M6&lt;80%,#REF!&lt;80%,#REF!&lt;80%,#REF!&lt;80%)</f>
        <v>#REF!</v>
      </c>
      <c r="H32" s="159" t="e">
        <f>AND(P2&lt;80%,P6&lt;80%,#REF!&lt;80%,#REF!&lt;80%,#REF!&lt;80%)</f>
        <v>#REF!</v>
      </c>
      <c r="I32" s="137"/>
      <c r="J32" s="99"/>
      <c r="K32" s="12"/>
      <c r="L32" s="159" t="e">
        <f>AND(R2&lt;80%,R6&lt;80%,#REF!&lt;80%,#REF!&lt;80%,#REF!&lt;80%)</f>
        <v>#REF!</v>
      </c>
      <c r="M32" s="159" t="e">
        <f>AND(U2&lt;80%,U6&lt;80%,#REF!&lt;80%,#REF!&lt;80%,#REF!&lt;80%)</f>
        <v>#REF!</v>
      </c>
      <c r="N32" s="137"/>
      <c r="O32" s="137"/>
      <c r="P32" s="12"/>
      <c r="Q32" s="159" t="e">
        <f>AND(W2&lt;80%,W6&lt;80%,#REF!&lt;80%,#REF!&lt;80%,#REF!&lt;80%)</f>
        <v>#REF!</v>
      </c>
      <c r="R32" s="159" t="e">
        <f>AND(Z2&lt;80%,Z6&lt;80%,#REF!&lt;80%,#REF!&lt;80%,#REF!&lt;80%)</f>
        <v>#REF!</v>
      </c>
      <c r="S32" s="137"/>
      <c r="T32" s="137"/>
      <c r="U32" s="12"/>
      <c r="V32" s="137" t="e">
        <f>AND(AB2&lt;80%,AB6&lt;80%,#REF!&lt;80%,#REF!&lt;80%,#REF!&lt;80%)</f>
        <v>#REF!</v>
      </c>
      <c r="W32" s="137" t="e">
        <f>AND(#REF!&lt;80%,#REF!&lt;80%,#REF!&lt;80%,#REF!&lt;80%,#REF!&lt;80%)</f>
        <v>#REF!</v>
      </c>
      <c r="X32" s="137"/>
      <c r="Y32" s="137"/>
      <c r="Z32" s="12"/>
      <c r="AA32" s="137" t="e">
        <f>AND(#REF!&lt;80%,#REF!&lt;80%,#REF!&lt;80%,#REF!&lt;80%,#REF!&lt;80%)</f>
        <v>#REF!</v>
      </c>
      <c r="AB32" s="137" t="e">
        <f>AND(#REF!&lt;80%,#REF!&lt;80%,#REF!&lt;80%,#REF!&lt;80%,#REF!&lt;80%)</f>
        <v>#REF!</v>
      </c>
      <c r="AC32" s="137"/>
      <c r="AD32" s="137"/>
      <c r="AE32" s="140"/>
      <c r="BE32" s="151"/>
      <c r="LV32" s="152"/>
    </row>
    <row r="33" spans="1:334" s="6" customFormat="1" ht="11.25" hidden="1" customHeight="1" x14ac:dyDescent="0.35">
      <c r="A33" s="18"/>
      <c r="B33" s="18"/>
      <c r="C33" s="13"/>
      <c r="D33" s="12"/>
      <c r="E33" s="12"/>
      <c r="F33" s="12"/>
      <c r="G33" s="159" t="e">
        <f>AND(M3&lt;80%,M7&lt;80%,#REF!&lt;80%,#REF!&lt;80%,#REF!&lt;80%)</f>
        <v>#REF!</v>
      </c>
      <c r="H33" s="159" t="e">
        <f>AND(P3&lt;80%,P7&lt;80%,#REF!&lt;80%,#REF!&lt;80%,#REF!&lt;80%)</f>
        <v>#REF!</v>
      </c>
      <c r="I33" s="137"/>
      <c r="J33" s="99"/>
      <c r="K33" s="12"/>
      <c r="L33" s="159" t="e">
        <f>AND(R3&lt;80%,R7&lt;80%,#REF!&lt;80%,#REF!&lt;80%,#REF!&lt;80%)</f>
        <v>#REF!</v>
      </c>
      <c r="M33" s="159" t="e">
        <f>AND(U3&lt;80%,U7&lt;80%,#REF!&lt;80%,#REF!&lt;80%,#REF!&lt;80%)</f>
        <v>#REF!</v>
      </c>
      <c r="N33" s="137"/>
      <c r="O33" s="137"/>
      <c r="P33" s="12"/>
      <c r="Q33" s="159" t="e">
        <f>AND(W3&lt;80%,W7&lt;80%,#REF!&lt;80%,#REF!&lt;80%,#REF!&lt;80%)</f>
        <v>#REF!</v>
      </c>
      <c r="R33" s="159" t="e">
        <f>AND(Z3&lt;80%,Z7&lt;80%,#REF!&lt;80%,#REF!&lt;80%,#REF!&lt;80%)</f>
        <v>#REF!</v>
      </c>
      <c r="S33" s="137"/>
      <c r="T33" s="137"/>
      <c r="U33" s="12"/>
      <c r="V33" s="137" t="e">
        <f>AND(AB3&lt;80%,AB7&lt;80%,#REF!&lt;80%,#REF!&lt;80%,#REF!&lt;80%)</f>
        <v>#REF!</v>
      </c>
      <c r="W33" s="137" t="e">
        <f>AND(#REF!&lt;80%,#REF!&lt;80%,#REF!&lt;80%,#REF!&lt;80%,#REF!&lt;80%)</f>
        <v>#REF!</v>
      </c>
      <c r="X33" s="137"/>
      <c r="Y33" s="137"/>
      <c r="Z33" s="12"/>
      <c r="AA33" s="137" t="e">
        <f>AND(#REF!&lt;80%,#REF!&lt;80%,#REF!&lt;80%,#REF!&lt;80%,#REF!&lt;80%)</f>
        <v>#REF!</v>
      </c>
      <c r="AB33" s="137" t="e">
        <f>AND(#REF!&lt;80%,#REF!&lt;80%,#REF!&lt;80%,#REF!&lt;80%,#REF!&lt;80%)</f>
        <v>#REF!</v>
      </c>
      <c r="AC33" s="137"/>
      <c r="AD33" s="137"/>
      <c r="AE33" s="140"/>
      <c r="BE33" s="151"/>
      <c r="LV33" s="152"/>
    </row>
    <row r="34" spans="1:334" s="6" customFormat="1" ht="409.5" hidden="1" customHeight="1" x14ac:dyDescent="0.35">
      <c r="A34" s="18"/>
      <c r="B34" s="80" t="s">
        <v>26</v>
      </c>
      <c r="C34" s="83"/>
      <c r="D34" s="83"/>
      <c r="E34" s="12"/>
      <c r="F34" s="12"/>
      <c r="G34" s="159" t="e">
        <f>AND(M4&lt;80%,M8&lt;80%,#REF!&lt;80%,#REF!&lt;80%,#REF!&lt;80%)</f>
        <v>#REF!</v>
      </c>
      <c r="H34" s="159" t="e">
        <f>AND(P4&lt;80%,P8&lt;80%,#REF!&lt;80%,#REF!&lt;80%,#REF!&lt;80%)</f>
        <v>#REF!</v>
      </c>
      <c r="I34" s="137"/>
      <c r="J34" s="99"/>
      <c r="K34" s="12"/>
      <c r="L34" s="159" t="e">
        <f>AND(R4&lt;80%,R8&lt;80%,#REF!&lt;80%,#REF!&lt;80%,#REF!&lt;80%)</f>
        <v>#REF!</v>
      </c>
      <c r="M34" s="159" t="e">
        <f>AND(U4&lt;80%,U8&lt;80%,#REF!&lt;80%,#REF!&lt;80%,#REF!&lt;80%)</f>
        <v>#REF!</v>
      </c>
      <c r="N34" s="137"/>
      <c r="O34" s="137"/>
      <c r="P34" s="12"/>
      <c r="Q34" s="159" t="e">
        <f>AND(W4&lt;80%,W8&lt;80%,#REF!&lt;80%,#REF!&lt;80%,#REF!&lt;80%)</f>
        <v>#REF!</v>
      </c>
      <c r="R34" s="159" t="e">
        <f>AND(Z4&lt;80%,Z8&lt;80%,#REF!&lt;80%,#REF!&lt;80%,#REF!&lt;80%)</f>
        <v>#REF!</v>
      </c>
      <c r="S34" s="137"/>
      <c r="T34" s="137"/>
      <c r="U34" s="12"/>
      <c r="V34" s="137" t="e">
        <f>AND(AB4&lt;80%,AB8&lt;80%,#REF!&lt;80%,#REF!&lt;80%,#REF!&lt;80%)</f>
        <v>#REF!</v>
      </c>
      <c r="W34" s="137" t="e">
        <f>AND(#REF!&lt;80%,#REF!&lt;80%,#REF!&lt;80%,#REF!&lt;80%,#REF!&lt;80%)</f>
        <v>#REF!</v>
      </c>
      <c r="X34" s="137"/>
      <c r="Y34" s="137"/>
      <c r="Z34" s="12"/>
      <c r="AA34" s="137" t="e">
        <f>AND(#REF!&lt;80%,#REF!&lt;80%,#REF!&lt;80%,#REF!&lt;80%,#REF!&lt;80%)</f>
        <v>#REF!</v>
      </c>
      <c r="AB34" s="137" t="e">
        <f>AND(#REF!&lt;80%,#REF!&lt;80%,#REF!&lt;80%,#REF!&lt;80%,#REF!&lt;80%)</f>
        <v>#REF!</v>
      </c>
      <c r="AC34" s="137"/>
      <c r="AD34" s="137"/>
      <c r="AE34" s="140"/>
      <c r="BE34" s="151"/>
      <c r="LV34" s="152"/>
    </row>
    <row r="35" spans="1:334" s="6" customFormat="1" ht="11.25" hidden="1" customHeight="1" x14ac:dyDescent="0.35">
      <c r="A35" s="18"/>
      <c r="B35" s="80"/>
      <c r="C35" s="83"/>
      <c r="D35" s="83"/>
      <c r="E35" s="12"/>
      <c r="F35" s="12"/>
      <c r="G35" s="159" t="e">
        <f>AND(M5&lt;80%,M9&lt;80%,M13&lt;80%,M19&lt;80%,#REF!&lt;80%)</f>
        <v>#REF!</v>
      </c>
      <c r="H35" s="159" t="e">
        <f>AND(P5&lt;80%,P9&lt;80%,P13&lt;80%,P19&lt;80%,#REF!&lt;80%)</f>
        <v>#REF!</v>
      </c>
      <c r="I35" s="137"/>
      <c r="J35" s="99"/>
      <c r="K35" s="12"/>
      <c r="L35" s="159" t="e">
        <f>AND(R5&lt;80%,R9&lt;80%,R13&lt;80%,R19&lt;80%,#REF!&lt;80%)</f>
        <v>#REF!</v>
      </c>
      <c r="M35" s="159" t="e">
        <f>AND(U5&lt;80%,U9&lt;80%,U13&lt;80%,U19&lt;80%,#REF!&lt;80%)</f>
        <v>#REF!</v>
      </c>
      <c r="N35" s="137"/>
      <c r="O35" s="137"/>
      <c r="P35" s="12"/>
      <c r="Q35" s="159" t="e">
        <f>AND(W5&lt;80%,W9&lt;80%,W13&lt;80%,W19&lt;80%,#REF!&lt;80%)</f>
        <v>#REF!</v>
      </c>
      <c r="R35" s="159" t="e">
        <f>AND(Z5&lt;80%,Z9&lt;80%,Z13&lt;80%,Z19&lt;80%,#REF!&lt;80%)</f>
        <v>#REF!</v>
      </c>
      <c r="S35" s="137"/>
      <c r="T35" s="137"/>
      <c r="U35" s="12"/>
      <c r="V35" s="137" t="e">
        <f>AND(AB5&lt;80%,AB9&lt;80%,AB13&lt;80%,AB19&lt;80%,#REF!&lt;80%)</f>
        <v>#REF!</v>
      </c>
      <c r="W35" s="137" t="e">
        <f>AND(#REF!&lt;80%,#REF!&lt;80%,#REF!&lt;80%,#REF!&lt;80%,#REF!&lt;80%)</f>
        <v>#REF!</v>
      </c>
      <c r="X35" s="137"/>
      <c r="Y35" s="137"/>
      <c r="Z35" s="12"/>
      <c r="AA35" s="137" t="e">
        <f>AND(#REF!&lt;80%,#REF!&lt;80%,#REF!&lt;80%,#REF!&lt;80%,#REF!&lt;80%)</f>
        <v>#REF!</v>
      </c>
      <c r="AB35" s="137" t="e">
        <f>AND(#REF!&lt;80%,#REF!&lt;80%,#REF!&lt;80%,#REF!&lt;80%,#REF!&lt;80%)</f>
        <v>#REF!</v>
      </c>
      <c r="AC35" s="137"/>
      <c r="AD35" s="137"/>
      <c r="AE35" s="140"/>
      <c r="BE35" s="151"/>
      <c r="LV35" s="152"/>
    </row>
    <row r="36" spans="1:334" s="6" customFormat="1" ht="11.25" hidden="1" customHeight="1" x14ac:dyDescent="0.35">
      <c r="A36" s="18"/>
      <c r="B36" s="80"/>
      <c r="C36" s="83"/>
      <c r="D36" s="83"/>
      <c r="E36" s="12"/>
      <c r="F36" s="12"/>
      <c r="G36" s="159" t="e">
        <f>AND(M6&lt;80%,#REF!&lt;80%,M14&lt;80%,#REF!&lt;80%,#REF!&lt;80%)</f>
        <v>#REF!</v>
      </c>
      <c r="H36" s="159" t="e">
        <f>AND(P6&lt;80%,#REF!&lt;80%,P14&lt;80%,#REF!&lt;80%,#REF!&lt;80%)</f>
        <v>#REF!</v>
      </c>
      <c r="I36" s="137"/>
      <c r="J36" s="99"/>
      <c r="K36" s="12"/>
      <c r="L36" s="159" t="e">
        <f>AND(R6&lt;80%,#REF!&lt;80%,R14&lt;80%,#REF!&lt;80%,#REF!&lt;80%)</f>
        <v>#REF!</v>
      </c>
      <c r="M36" s="159" t="e">
        <f>AND(U6&lt;80%,#REF!&lt;80%,U14&lt;80%,#REF!&lt;80%,#REF!&lt;80%)</f>
        <v>#REF!</v>
      </c>
      <c r="N36" s="137"/>
      <c r="O36" s="137"/>
      <c r="P36" s="12"/>
      <c r="Q36" s="159" t="e">
        <f>AND(W6&lt;80%,#REF!&lt;80%,W14&lt;80%,#REF!&lt;80%,#REF!&lt;80%)</f>
        <v>#REF!</v>
      </c>
      <c r="R36" s="159" t="e">
        <f>AND(Z6&lt;80%,#REF!&lt;80%,Z14&lt;80%,#REF!&lt;80%,#REF!&lt;80%)</f>
        <v>#REF!</v>
      </c>
      <c r="S36" s="137"/>
      <c r="T36" s="137"/>
      <c r="U36" s="12"/>
      <c r="V36" s="137" t="e">
        <f>AND(AB6&lt;80%,#REF!&lt;80%,AB14&lt;80%,#REF!&lt;80%,#REF!&lt;80%)</f>
        <v>#REF!</v>
      </c>
      <c r="W36" s="137" t="e">
        <f>AND(#REF!&lt;80%,#REF!&lt;80%,#REF!&lt;80%,#REF!&lt;80%,#REF!&lt;80%)</f>
        <v>#REF!</v>
      </c>
      <c r="X36" s="137"/>
      <c r="Y36" s="137"/>
      <c r="Z36" s="12"/>
      <c r="AA36" s="137" t="e">
        <f>AND(#REF!&lt;80%,#REF!&lt;80%,#REF!&lt;80%,#REF!&lt;80%,#REF!&lt;80%)</f>
        <v>#REF!</v>
      </c>
      <c r="AB36" s="137" t="e">
        <f>AND(#REF!&lt;80%,#REF!&lt;80%,#REF!&lt;80%,#REF!&lt;80%,#REF!&lt;80%)</f>
        <v>#REF!</v>
      </c>
      <c r="AC36" s="137"/>
      <c r="AD36" s="137"/>
      <c r="AE36" s="140"/>
      <c r="BE36" s="151"/>
      <c r="LV36" s="152"/>
    </row>
    <row r="37" spans="1:334" s="6" customFormat="1" ht="11.25" hidden="1" customHeight="1" x14ac:dyDescent="0.35">
      <c r="A37" s="18"/>
      <c r="B37" s="80"/>
      <c r="C37" s="83"/>
      <c r="D37" s="83"/>
      <c r="E37" s="12"/>
      <c r="F37" s="12"/>
      <c r="G37" s="159" t="e">
        <f>AND(M7&lt;80%,#REF!&lt;80%,#REF!&lt;80%,#REF!&lt;80%,#REF!&lt;80%)</f>
        <v>#REF!</v>
      </c>
      <c r="H37" s="159" t="e">
        <f>AND(P7&lt;80%,#REF!&lt;80%,#REF!&lt;80%,#REF!&lt;80%,#REF!&lt;80%)</f>
        <v>#REF!</v>
      </c>
      <c r="I37" s="137"/>
      <c r="J37" s="99"/>
      <c r="K37" s="12"/>
      <c r="L37" s="159" t="e">
        <f>AND(R7&lt;80%,#REF!&lt;80%,#REF!&lt;80%,#REF!&lt;80%,#REF!&lt;80%)</f>
        <v>#REF!</v>
      </c>
      <c r="M37" s="159" t="e">
        <f>AND(U7&lt;80%,#REF!&lt;80%,#REF!&lt;80%,#REF!&lt;80%,#REF!&lt;80%)</f>
        <v>#REF!</v>
      </c>
      <c r="N37" s="137"/>
      <c r="O37" s="137"/>
      <c r="P37" s="12"/>
      <c r="Q37" s="159" t="e">
        <f>AND(W7&lt;80%,#REF!&lt;80%,#REF!&lt;80%,#REF!&lt;80%,#REF!&lt;80%)</f>
        <v>#REF!</v>
      </c>
      <c r="R37" s="159" t="e">
        <f>AND(Z7&lt;80%,#REF!&lt;80%,#REF!&lt;80%,#REF!&lt;80%,#REF!&lt;80%)</f>
        <v>#REF!</v>
      </c>
      <c r="S37" s="137"/>
      <c r="T37" s="137"/>
      <c r="U37" s="12"/>
      <c r="V37" s="137" t="e">
        <f>AND(AB7&lt;80%,#REF!&lt;80%,#REF!&lt;80%,#REF!&lt;80%,#REF!&lt;80%)</f>
        <v>#REF!</v>
      </c>
      <c r="W37" s="137" t="e">
        <f>AND(#REF!&lt;80%,#REF!&lt;80%,#REF!&lt;80%,#REF!&lt;80%,#REF!&lt;80%)</f>
        <v>#REF!</v>
      </c>
      <c r="X37" s="137"/>
      <c r="Y37" s="137"/>
      <c r="Z37" s="12"/>
      <c r="AA37" s="137" t="e">
        <f>AND(#REF!&lt;80%,#REF!&lt;80%,#REF!&lt;80%,#REF!&lt;80%,#REF!&lt;80%)</f>
        <v>#REF!</v>
      </c>
      <c r="AB37" s="137" t="e">
        <f>AND(#REF!&lt;80%,#REF!&lt;80%,#REF!&lt;80%,#REF!&lt;80%,#REF!&lt;80%)</f>
        <v>#REF!</v>
      </c>
      <c r="AC37" s="137"/>
      <c r="AD37" s="137"/>
      <c r="AE37" s="140"/>
      <c r="BE37" s="151"/>
      <c r="LV37" s="152"/>
    </row>
    <row r="38" spans="1:334" s="6" customFormat="1" ht="11.25" hidden="1" customHeight="1" x14ac:dyDescent="0.35">
      <c r="A38" s="18"/>
      <c r="B38" s="80"/>
      <c r="C38" s="83"/>
      <c r="D38" s="83"/>
      <c r="E38" s="12"/>
      <c r="F38" s="12"/>
      <c r="G38" s="159" t="e">
        <f>AND(M8&lt;80%,#REF!&lt;80%,#REF!&lt;80%,#REF!&lt;80%,#REF!&lt;80%)</f>
        <v>#REF!</v>
      </c>
      <c r="H38" s="159" t="e">
        <f>AND(P8&lt;80%,#REF!&lt;80%,#REF!&lt;80%,#REF!&lt;80%,#REF!&lt;80%)</f>
        <v>#REF!</v>
      </c>
      <c r="I38" s="137"/>
      <c r="J38" s="99"/>
      <c r="K38" s="12"/>
      <c r="L38" s="159" t="e">
        <f>AND(R8&lt;80%,#REF!&lt;80%,#REF!&lt;80%,#REF!&lt;80%,#REF!&lt;80%)</f>
        <v>#REF!</v>
      </c>
      <c r="M38" s="159" t="e">
        <f>AND(U8&lt;80%,#REF!&lt;80%,#REF!&lt;80%,#REF!&lt;80%,#REF!&lt;80%)</f>
        <v>#REF!</v>
      </c>
      <c r="N38" s="137"/>
      <c r="O38" s="137"/>
      <c r="P38" s="12"/>
      <c r="Q38" s="159" t="e">
        <f>AND(W8&lt;80%,#REF!&lt;80%,#REF!&lt;80%,#REF!&lt;80%,#REF!&lt;80%)</f>
        <v>#REF!</v>
      </c>
      <c r="R38" s="159" t="e">
        <f>AND(Z8&lt;80%,#REF!&lt;80%,#REF!&lt;80%,#REF!&lt;80%,#REF!&lt;80%)</f>
        <v>#REF!</v>
      </c>
      <c r="S38" s="137"/>
      <c r="T38" s="137"/>
      <c r="U38" s="12"/>
      <c r="V38" s="137" t="e">
        <f>AND(AB8&lt;80%,#REF!&lt;80%,#REF!&lt;80%,#REF!&lt;80%,#REF!&lt;80%)</f>
        <v>#REF!</v>
      </c>
      <c r="W38" s="137" t="e">
        <f>AND(#REF!&lt;80%,#REF!&lt;80%,#REF!&lt;80%,#REF!&lt;80%,#REF!&lt;80%)</f>
        <v>#REF!</v>
      </c>
      <c r="X38" s="137"/>
      <c r="Y38" s="137"/>
      <c r="Z38" s="12"/>
      <c r="AA38" s="137" t="e">
        <f>AND(#REF!&lt;80%,#REF!&lt;80%,#REF!&lt;80%,#REF!&lt;80%,#REF!&lt;80%)</f>
        <v>#REF!</v>
      </c>
      <c r="AB38" s="137" t="e">
        <f>AND(#REF!&lt;80%,#REF!&lt;80%,#REF!&lt;80%,#REF!&lt;80%,#REF!&lt;80%)</f>
        <v>#REF!</v>
      </c>
      <c r="AC38" s="137"/>
      <c r="AD38" s="137"/>
      <c r="AE38" s="140"/>
      <c r="BE38" s="151"/>
      <c r="LV38" s="152"/>
    </row>
    <row r="39" spans="1:334" s="6" customFormat="1" ht="11.25" hidden="1" customHeight="1" x14ac:dyDescent="0.35">
      <c r="A39" s="18"/>
      <c r="B39" s="80"/>
      <c r="C39" s="83"/>
      <c r="D39" s="83"/>
      <c r="E39" s="12"/>
      <c r="F39" s="12"/>
      <c r="G39" s="159" t="e">
        <f>AND(M9&lt;80%,M13&lt;80%,M16&lt;80%,#REF!&lt;80%,#REF!&lt;80%)</f>
        <v>#REF!</v>
      </c>
      <c r="H39" s="159" t="e">
        <f>AND(P9&lt;80%,P13&lt;80%,P16&lt;80%,#REF!&lt;80%,#REF!&lt;80%)</f>
        <v>#REF!</v>
      </c>
      <c r="I39" s="137"/>
      <c r="J39" s="99"/>
      <c r="K39" s="12"/>
      <c r="L39" s="159" t="e">
        <f>AND(R9&lt;80%,R13&lt;80%,R16&lt;80%,#REF!&lt;80%,#REF!&lt;80%)</f>
        <v>#REF!</v>
      </c>
      <c r="M39" s="159" t="e">
        <f>AND(U9&lt;80%,U13&lt;80%,U16&lt;80%,#REF!&lt;80%,#REF!&lt;80%)</f>
        <v>#REF!</v>
      </c>
      <c r="N39" s="137"/>
      <c r="O39" s="137"/>
      <c r="P39" s="12"/>
      <c r="Q39" s="159" t="e">
        <f>AND(W9&lt;80%,W13&lt;80%,W16&lt;80%,#REF!&lt;80%,#REF!&lt;80%)</f>
        <v>#REF!</v>
      </c>
      <c r="R39" s="159" t="e">
        <f>AND(Z9&lt;80%,Z13&lt;80%,Z16&lt;80%,#REF!&lt;80%,#REF!&lt;80%)</f>
        <v>#REF!</v>
      </c>
      <c r="S39" s="137"/>
      <c r="T39" s="137"/>
      <c r="U39" s="12"/>
      <c r="V39" s="137" t="e">
        <f>AND(AB9&lt;80%,AB13&lt;80%,AB16&lt;80%,#REF!&lt;80%,#REF!&lt;80%)</f>
        <v>#REF!</v>
      </c>
      <c r="W39" s="137" t="e">
        <f>AND(#REF!&lt;80%,#REF!&lt;80%,#REF!&lt;80%,#REF!&lt;80%,#REF!&lt;80%)</f>
        <v>#REF!</v>
      </c>
      <c r="X39" s="137"/>
      <c r="Y39" s="137"/>
      <c r="Z39" s="12"/>
      <c r="AA39" s="137" t="e">
        <f>AND(#REF!&lt;80%,#REF!&lt;80%,#REF!&lt;80%,#REF!&lt;80%,#REF!&lt;80%)</f>
        <v>#REF!</v>
      </c>
      <c r="AB39" s="137" t="e">
        <f>AND(#REF!&lt;80%,#REF!&lt;80%,#REF!&lt;80%,#REF!&lt;80%,#REF!&lt;80%)</f>
        <v>#REF!</v>
      </c>
      <c r="AC39" s="137"/>
      <c r="AD39" s="137"/>
      <c r="AE39" s="140"/>
      <c r="BE39" s="151"/>
      <c r="LV39" s="152"/>
    </row>
    <row r="40" spans="1:334" s="6" customFormat="1" ht="12" hidden="1" customHeight="1" x14ac:dyDescent="0.35">
      <c r="A40" s="75"/>
      <c r="B40" s="18"/>
      <c r="C40" s="13"/>
      <c r="D40" s="12"/>
      <c r="E40" s="12"/>
      <c r="F40" s="76"/>
      <c r="G40" s="159" t="e">
        <f>AND(#REF!&lt;80%,M14&lt;80%,#REF!&lt;80%,#REF!&lt;80%,#REF!&lt;80%)</f>
        <v>#REF!</v>
      </c>
      <c r="H40" s="159" t="e">
        <f>AND(#REF!&lt;80%,P14&lt;80%,#REF!&lt;80%,#REF!&lt;80%,#REF!&lt;80%)</f>
        <v>#REF!</v>
      </c>
      <c r="I40" s="137"/>
      <c r="J40" s="99"/>
      <c r="K40" s="76"/>
      <c r="L40" s="159" t="e">
        <f>AND(#REF!&lt;80%,R14&lt;80%,#REF!&lt;80%,#REF!&lt;80%,#REF!&lt;80%)</f>
        <v>#REF!</v>
      </c>
      <c r="M40" s="159" t="e">
        <f>AND(#REF!&lt;80%,U14&lt;80%,#REF!&lt;80%,#REF!&lt;80%,#REF!&lt;80%)</f>
        <v>#REF!</v>
      </c>
      <c r="N40" s="137"/>
      <c r="O40" s="137"/>
      <c r="P40" s="76"/>
      <c r="Q40" s="159" t="e">
        <f>AND(#REF!&lt;80%,W14&lt;80%,#REF!&lt;80%,#REF!&lt;80%,#REF!&lt;80%)</f>
        <v>#REF!</v>
      </c>
      <c r="R40" s="159" t="e">
        <f>AND(#REF!&lt;80%,Z14&lt;80%,#REF!&lt;80%,#REF!&lt;80%,#REF!&lt;80%)</f>
        <v>#REF!</v>
      </c>
      <c r="S40" s="137"/>
      <c r="T40" s="137"/>
      <c r="U40" s="76"/>
      <c r="V40" s="137" t="e">
        <f>AND(#REF!&lt;80%,AB14&lt;80%,#REF!&lt;80%,#REF!&lt;80%,#REF!&lt;80%)</f>
        <v>#REF!</v>
      </c>
      <c r="W40" s="137" t="e">
        <f>AND(#REF!&lt;80%,#REF!&lt;80%,#REF!&lt;80%,#REF!&lt;80%,#REF!&lt;80%)</f>
        <v>#REF!</v>
      </c>
      <c r="X40" s="137"/>
      <c r="Y40" s="137"/>
      <c r="Z40" s="76"/>
      <c r="AA40" s="137" t="e">
        <f>AND(#REF!&lt;80%,#REF!&lt;80%,#REF!&lt;80%,#REF!&lt;80%,#REF!&lt;80%)</f>
        <v>#REF!</v>
      </c>
      <c r="AB40" s="137" t="e">
        <f>AND(#REF!&lt;80%,#REF!&lt;80%,#REF!&lt;80%,#REF!&lt;80%,#REF!&lt;80%)</f>
        <v>#REF!</v>
      </c>
      <c r="AC40" s="137"/>
      <c r="AD40" s="137"/>
      <c r="AE40" s="140"/>
      <c r="BE40" s="151"/>
      <c r="LV40" s="152"/>
    </row>
    <row r="41" spans="1:334" s="6" customFormat="1" ht="11.25" customHeight="1" x14ac:dyDescent="0.35">
      <c r="A41" s="80"/>
      <c r="B41" s="83"/>
      <c r="C41" s="83"/>
      <c r="D41" s="73" t="s">
        <v>22</v>
      </c>
      <c r="E41" s="23">
        <v>0</v>
      </c>
      <c r="F41" s="83"/>
      <c r="G41" s="166" t="str">
        <f>IF(G29=TRUE,C26,C27)</f>
        <v>TECHNICALLY NOT ACCEPTABLE</v>
      </c>
      <c r="H41" s="166"/>
      <c r="I41" s="134"/>
      <c r="J41" s="134"/>
      <c r="K41" s="124"/>
      <c r="L41" s="166" t="str">
        <f>IF(L29=TRUE,C26,C27)</f>
        <v>TECHNICALLY NOT ACCEPTABLE</v>
      </c>
      <c r="M41" s="166"/>
      <c r="N41" s="134"/>
      <c r="O41" s="134"/>
      <c r="P41" s="124"/>
      <c r="Q41" s="166" t="str">
        <f>IF(Q29=TRUE,C26,C27)</f>
        <v>TECHNICALLY NOT ACCEPTABLE</v>
      </c>
      <c r="R41" s="166" t="e">
        <f t="shared" ref="R41" si="6">IF(R29=TRUE,L26,L27)</f>
        <v>#REF!</v>
      </c>
      <c r="S41" s="134"/>
      <c r="T41" s="134"/>
      <c r="U41" s="124"/>
      <c r="V41" s="166" t="str">
        <f>IF(V29=TRUE,C26,C27)</f>
        <v>TECHNICALLY NOT ACCEPTABLE</v>
      </c>
      <c r="W41" s="166"/>
      <c r="X41" s="134"/>
      <c r="Y41" s="134"/>
      <c r="Z41" s="124"/>
      <c r="AA41" s="166" t="str">
        <f>IF(AA29=TRUE,C26,C27)</f>
        <v>TECHNICALLY NOT ACCEPTABLE</v>
      </c>
      <c r="AB41" s="166"/>
      <c r="AC41" s="134"/>
      <c r="AD41" s="134"/>
      <c r="AE41" s="140"/>
      <c r="BE41" s="151"/>
      <c r="LV41" s="152"/>
    </row>
    <row r="42" spans="1:334" s="6" customFormat="1" ht="12.5" x14ac:dyDescent="0.35">
      <c r="A42" s="80"/>
      <c r="B42" s="83"/>
      <c r="C42" s="83"/>
      <c r="D42" s="73" t="s">
        <v>23</v>
      </c>
      <c r="E42" s="23">
        <v>1</v>
      </c>
      <c r="F42" s="83"/>
      <c r="G42" s="166"/>
      <c r="H42" s="166"/>
      <c r="I42" s="134"/>
      <c r="J42" s="134"/>
      <c r="K42" s="124"/>
      <c r="L42" s="166"/>
      <c r="M42" s="166"/>
      <c r="N42" s="134"/>
      <c r="O42" s="134"/>
      <c r="P42" s="124"/>
      <c r="Q42" s="166" t="e">
        <f t="shared" ref="Q42:R47" si="7">IF(Q30=TRUE,K27,K28)</f>
        <v>#REF!</v>
      </c>
      <c r="R42" s="166" t="e">
        <f t="shared" si="7"/>
        <v>#REF!</v>
      </c>
      <c r="S42" s="134"/>
      <c r="T42" s="134"/>
      <c r="U42" s="124"/>
      <c r="V42" s="166"/>
      <c r="W42" s="166"/>
      <c r="X42" s="134"/>
      <c r="Y42" s="134"/>
      <c r="Z42" s="124"/>
      <c r="AA42" s="166"/>
      <c r="AB42" s="166"/>
      <c r="AC42" s="134"/>
      <c r="AD42" s="134"/>
      <c r="AE42" s="140"/>
      <c r="BE42" s="151"/>
      <c r="LV42" s="152"/>
    </row>
    <row r="43" spans="1:334" s="6" customFormat="1" ht="12.5" x14ac:dyDescent="0.35">
      <c r="A43" s="80"/>
      <c r="B43" s="83"/>
      <c r="C43" s="83"/>
      <c r="D43" s="73" t="s">
        <v>24</v>
      </c>
      <c r="E43" s="23">
        <v>2</v>
      </c>
      <c r="F43" s="83"/>
      <c r="G43" s="166"/>
      <c r="H43" s="166"/>
      <c r="I43" s="134"/>
      <c r="J43" s="134"/>
      <c r="K43" s="124"/>
      <c r="L43" s="166"/>
      <c r="M43" s="166"/>
      <c r="N43" s="134"/>
      <c r="O43" s="134"/>
      <c r="P43" s="124"/>
      <c r="Q43" s="166" t="e">
        <f t="shared" si="7"/>
        <v>#REF!</v>
      </c>
      <c r="R43" s="166" t="e">
        <f t="shared" si="7"/>
        <v>#REF!</v>
      </c>
      <c r="S43" s="134"/>
      <c r="T43" s="134"/>
      <c r="U43" s="124"/>
      <c r="V43" s="166"/>
      <c r="W43" s="166"/>
      <c r="X43" s="134"/>
      <c r="Y43" s="134"/>
      <c r="Z43" s="124"/>
      <c r="AA43" s="166"/>
      <c r="AB43" s="166"/>
      <c r="AC43" s="134"/>
      <c r="AD43" s="134"/>
      <c r="AE43" s="140"/>
      <c r="BE43" s="151"/>
      <c r="LV43" s="152"/>
    </row>
    <row r="44" spans="1:334" s="6" customFormat="1" ht="12.5" x14ac:dyDescent="0.35">
      <c r="A44" s="80"/>
      <c r="B44" s="83"/>
      <c r="C44" s="83"/>
      <c r="D44" s="83"/>
      <c r="E44" s="83"/>
      <c r="F44" s="83"/>
      <c r="G44" s="166"/>
      <c r="H44" s="166"/>
      <c r="I44" s="134"/>
      <c r="J44" s="134"/>
      <c r="K44" s="124"/>
      <c r="L44" s="166"/>
      <c r="M44" s="166"/>
      <c r="N44" s="134"/>
      <c r="O44" s="134"/>
      <c r="P44" s="124"/>
      <c r="Q44" s="166" t="e">
        <f t="shared" si="7"/>
        <v>#REF!</v>
      </c>
      <c r="R44" s="166" t="e">
        <f t="shared" si="7"/>
        <v>#REF!</v>
      </c>
      <c r="S44" s="134"/>
      <c r="T44" s="134"/>
      <c r="U44" s="124"/>
      <c r="V44" s="166"/>
      <c r="W44" s="166"/>
      <c r="X44" s="134"/>
      <c r="Y44" s="134"/>
      <c r="Z44" s="124"/>
      <c r="AA44" s="166"/>
      <c r="AB44" s="166"/>
      <c r="AC44" s="134"/>
      <c r="AD44" s="134"/>
      <c r="AE44" s="140"/>
      <c r="BE44" s="151"/>
      <c r="LV44" s="152"/>
    </row>
    <row r="45" spans="1:334" s="6" customFormat="1" ht="12.5" x14ac:dyDescent="0.35">
      <c r="A45" s="80"/>
      <c r="B45" s="83"/>
      <c r="C45" s="83"/>
      <c r="D45" s="83"/>
      <c r="E45" s="83"/>
      <c r="F45" s="83"/>
      <c r="G45" s="166"/>
      <c r="H45" s="166"/>
      <c r="I45" s="134"/>
      <c r="J45" s="134"/>
      <c r="K45" s="124"/>
      <c r="L45" s="166"/>
      <c r="M45" s="166"/>
      <c r="N45" s="134"/>
      <c r="O45" s="134"/>
      <c r="P45" s="124"/>
      <c r="Q45" s="166" t="e">
        <f t="shared" si="7"/>
        <v>#REF!</v>
      </c>
      <c r="R45" s="166" t="e">
        <f t="shared" si="7"/>
        <v>#REF!</v>
      </c>
      <c r="S45" s="134"/>
      <c r="T45" s="134"/>
      <c r="U45" s="124"/>
      <c r="V45" s="166"/>
      <c r="W45" s="166"/>
      <c r="X45" s="134"/>
      <c r="Y45" s="134"/>
      <c r="Z45" s="124"/>
      <c r="AA45" s="166"/>
      <c r="AB45" s="166"/>
      <c r="AC45" s="134"/>
      <c r="AD45" s="134"/>
      <c r="AE45" s="140"/>
      <c r="BE45" s="151"/>
      <c r="LV45" s="152"/>
    </row>
    <row r="46" spans="1:334" s="6" customFormat="1" ht="39" customHeight="1" x14ac:dyDescent="0.35">
      <c r="A46" s="80"/>
      <c r="B46" s="162" t="s">
        <v>48</v>
      </c>
      <c r="C46" s="162"/>
      <c r="D46" s="162"/>
      <c r="E46" s="162"/>
      <c r="F46" s="83"/>
      <c r="G46" s="166"/>
      <c r="H46" s="166"/>
      <c r="I46" s="134"/>
      <c r="J46" s="134"/>
      <c r="K46" s="124"/>
      <c r="L46" s="166"/>
      <c r="M46" s="166"/>
      <c r="N46" s="134"/>
      <c r="O46" s="134"/>
      <c r="P46" s="124"/>
      <c r="Q46" s="166" t="e">
        <f t="shared" si="7"/>
        <v>#REF!</v>
      </c>
      <c r="R46" s="166" t="e">
        <f t="shared" si="7"/>
        <v>#REF!</v>
      </c>
      <c r="S46" s="134"/>
      <c r="T46" s="134"/>
      <c r="U46" s="124"/>
      <c r="V46" s="166"/>
      <c r="W46" s="166"/>
      <c r="X46" s="134"/>
      <c r="Y46" s="134"/>
      <c r="Z46" s="124"/>
      <c r="AA46" s="166"/>
      <c r="AB46" s="166"/>
      <c r="AC46" s="134"/>
      <c r="AD46" s="134"/>
      <c r="AE46" s="140"/>
      <c r="BE46" s="151"/>
      <c r="LV46" s="152"/>
    </row>
    <row r="47" spans="1:334" s="6" customFormat="1" ht="12.5" x14ac:dyDescent="0.35">
      <c r="A47" s="80"/>
      <c r="B47" s="160"/>
      <c r="C47" s="160"/>
      <c r="D47" s="160"/>
      <c r="E47" s="83"/>
      <c r="F47" s="83"/>
      <c r="G47" s="166"/>
      <c r="H47" s="166"/>
      <c r="I47" s="134"/>
      <c r="J47" s="134"/>
      <c r="K47" s="124"/>
      <c r="L47" s="166"/>
      <c r="M47" s="166"/>
      <c r="N47" s="134"/>
      <c r="O47" s="134"/>
      <c r="P47" s="124"/>
      <c r="Q47" s="166" t="e">
        <f t="shared" si="7"/>
        <v>#REF!</v>
      </c>
      <c r="R47" s="166" t="e">
        <f t="shared" si="7"/>
        <v>#REF!</v>
      </c>
      <c r="S47" s="134"/>
      <c r="T47" s="134"/>
      <c r="U47" s="124"/>
      <c r="V47" s="166"/>
      <c r="W47" s="166"/>
      <c r="X47" s="134"/>
      <c r="Y47" s="134"/>
      <c r="Z47" s="124"/>
      <c r="AA47" s="166"/>
      <c r="AB47" s="166"/>
      <c r="AC47" s="134"/>
      <c r="AD47" s="134"/>
      <c r="AE47" s="140"/>
      <c r="BE47" s="151"/>
      <c r="LV47" s="152"/>
    </row>
    <row r="48" spans="1:334" s="6" customFormat="1" ht="39.75" customHeight="1" x14ac:dyDescent="0.35">
      <c r="A48" s="84"/>
      <c r="B48" s="162" t="s">
        <v>32</v>
      </c>
      <c r="C48" s="162"/>
      <c r="D48" s="162"/>
      <c r="E48" s="162"/>
      <c r="F48" s="83"/>
      <c r="G48" s="166"/>
      <c r="H48" s="166"/>
      <c r="I48" s="134"/>
      <c r="J48" s="134"/>
      <c r="K48" s="124"/>
      <c r="L48" s="166"/>
      <c r="M48" s="166"/>
      <c r="N48" s="134"/>
      <c r="O48" s="134"/>
      <c r="P48" s="124"/>
      <c r="Q48" s="166" t="e">
        <f>IF(Q37=TRUE,K34,K35)</f>
        <v>#REF!</v>
      </c>
      <c r="R48" s="166" t="e">
        <f>IF(R37=TRUE,L34,L35)</f>
        <v>#REF!</v>
      </c>
      <c r="S48" s="134"/>
      <c r="T48" s="134"/>
      <c r="U48" s="124"/>
      <c r="V48" s="166"/>
      <c r="W48" s="166"/>
      <c r="X48" s="134"/>
      <c r="Y48" s="134"/>
      <c r="Z48" s="124"/>
      <c r="AA48" s="166"/>
      <c r="AB48" s="166"/>
      <c r="AC48" s="134"/>
      <c r="AD48" s="134"/>
      <c r="AE48" s="140"/>
      <c r="BE48" s="151"/>
      <c r="LV48" s="152"/>
    </row>
    <row r="49" spans="1:334" s="6" customFormat="1" ht="12.5" x14ac:dyDescent="0.35">
      <c r="A49" s="84"/>
      <c r="B49" s="157"/>
      <c r="C49" s="157"/>
      <c r="D49" s="157"/>
      <c r="E49" s="83"/>
      <c r="F49" s="83"/>
      <c r="G49" s="166"/>
      <c r="H49" s="166"/>
      <c r="I49" s="134"/>
      <c r="J49" s="134"/>
      <c r="K49" s="124"/>
      <c r="L49" s="166"/>
      <c r="M49" s="166"/>
      <c r="N49" s="134"/>
      <c r="O49" s="134"/>
      <c r="P49" s="124"/>
      <c r="Q49" s="166"/>
      <c r="R49" s="166"/>
      <c r="S49" s="134"/>
      <c r="T49" s="134"/>
      <c r="U49" s="124"/>
      <c r="V49" s="166"/>
      <c r="W49" s="166"/>
      <c r="X49" s="134"/>
      <c r="Y49" s="134"/>
      <c r="Z49" s="124"/>
      <c r="AA49" s="166"/>
      <c r="AB49" s="166"/>
      <c r="AC49" s="134"/>
      <c r="AD49" s="134"/>
      <c r="AE49" s="140"/>
      <c r="BE49" s="151"/>
      <c r="LV49" s="152"/>
    </row>
    <row r="50" spans="1:334" s="6" customFormat="1" ht="12.5" x14ac:dyDescent="0.35">
      <c r="A50" s="84"/>
      <c r="B50" s="160" t="s">
        <v>25</v>
      </c>
      <c r="C50" s="160"/>
      <c r="D50" s="160"/>
      <c r="E50" s="160"/>
      <c r="F50" s="83"/>
      <c r="G50" s="166"/>
      <c r="H50" s="166"/>
      <c r="I50" s="134"/>
      <c r="J50" s="134"/>
      <c r="K50" s="124"/>
      <c r="L50" s="166"/>
      <c r="M50" s="166"/>
      <c r="N50" s="134"/>
      <c r="O50" s="134"/>
      <c r="P50" s="124"/>
      <c r="Q50" s="166" t="e">
        <f>IF(Q38=TRUE,K35,K36)</f>
        <v>#REF!</v>
      </c>
      <c r="R50" s="166" t="e">
        <f>IF(R38=TRUE,L35,L36)</f>
        <v>#REF!</v>
      </c>
      <c r="S50" s="134"/>
      <c r="T50" s="134"/>
      <c r="U50" s="124"/>
      <c r="V50" s="166"/>
      <c r="W50" s="166"/>
      <c r="X50" s="134"/>
      <c r="Y50" s="134"/>
      <c r="Z50" s="124"/>
      <c r="AA50" s="166"/>
      <c r="AB50" s="166"/>
      <c r="AC50" s="134"/>
      <c r="AD50" s="134"/>
      <c r="AE50" s="140"/>
      <c r="BE50" s="151"/>
      <c r="LV50" s="152"/>
    </row>
    <row r="51" spans="1:334" s="6" customFormat="1" ht="13" thickBot="1" x14ac:dyDescent="0.4">
      <c r="A51" s="81"/>
      <c r="B51" s="82"/>
      <c r="C51" s="82"/>
      <c r="D51" s="82"/>
      <c r="E51" s="76"/>
      <c r="F51" s="76"/>
      <c r="G51" s="167"/>
      <c r="H51" s="167"/>
      <c r="I51" s="135"/>
      <c r="J51" s="135"/>
      <c r="K51" s="125"/>
      <c r="L51" s="167"/>
      <c r="M51" s="167"/>
      <c r="N51" s="135"/>
      <c r="O51" s="135"/>
      <c r="P51" s="125"/>
      <c r="Q51" s="167" t="e">
        <f>IF(Q39=TRUE,K36,K37)</f>
        <v>#REF!</v>
      </c>
      <c r="R51" s="167" t="e">
        <f>IF(R39=TRUE,L36,L37)</f>
        <v>#REF!</v>
      </c>
      <c r="S51" s="135"/>
      <c r="T51" s="135"/>
      <c r="U51" s="125"/>
      <c r="V51" s="167"/>
      <c r="W51" s="167"/>
      <c r="X51" s="135"/>
      <c r="Y51" s="135"/>
      <c r="Z51" s="125"/>
      <c r="AA51" s="167"/>
      <c r="AB51" s="167"/>
      <c r="AC51" s="135"/>
      <c r="AD51" s="135"/>
      <c r="AE51" s="143"/>
      <c r="BE51" s="151"/>
      <c r="LV51" s="152"/>
    </row>
    <row r="52" spans="1:334" s="6" customFormat="1" x14ac:dyDescent="0.35">
      <c r="BE52" s="151"/>
      <c r="LV52" s="152"/>
    </row>
    <row r="53" spans="1:334" s="6" customFormat="1" x14ac:dyDescent="0.35">
      <c r="BE53" s="151"/>
      <c r="LV53" s="152"/>
    </row>
    <row r="54" spans="1:334" s="6" customFormat="1" x14ac:dyDescent="0.35">
      <c r="BE54" s="151"/>
      <c r="LV54" s="152"/>
    </row>
    <row r="55" spans="1:334" s="6" customFormat="1" x14ac:dyDescent="0.35">
      <c r="C55" s="63"/>
      <c r="BE55" s="151"/>
      <c r="LV55" s="152"/>
    </row>
    <row r="56" spans="1:334" s="6" customFormat="1" x14ac:dyDescent="0.35">
      <c r="C56" s="63"/>
      <c r="BE56" s="151"/>
      <c r="LV56" s="152"/>
    </row>
    <row r="57" spans="1:334" s="6" customFormat="1" x14ac:dyDescent="0.35">
      <c r="C57" s="63"/>
      <c r="BE57" s="151"/>
      <c r="LV57" s="152"/>
    </row>
    <row r="58" spans="1:334" s="6" customFormat="1" x14ac:dyDescent="0.35">
      <c r="C58" s="63"/>
      <c r="BE58" s="151"/>
      <c r="LV58" s="152"/>
    </row>
    <row r="59" spans="1:334" s="6" customFormat="1" x14ac:dyDescent="0.35">
      <c r="C59" s="63"/>
      <c r="BE59" s="151"/>
      <c r="LV59" s="152"/>
    </row>
    <row r="60" spans="1:334" s="6" customFormat="1" x14ac:dyDescent="0.35">
      <c r="C60" s="63"/>
      <c r="BE60" s="151"/>
      <c r="LV60" s="152"/>
    </row>
    <row r="61" spans="1:334" s="6" customFormat="1" x14ac:dyDescent="0.35">
      <c r="C61" s="63"/>
      <c r="BE61" s="151"/>
      <c r="LV61" s="152"/>
    </row>
    <row r="62" spans="1:334" s="6" customFormat="1" x14ac:dyDescent="0.35">
      <c r="C62" s="63"/>
      <c r="BE62" s="151"/>
      <c r="LV62" s="152"/>
    </row>
    <row r="63" spans="1:334" s="6" customFormat="1" x14ac:dyDescent="0.35">
      <c r="C63" s="63"/>
      <c r="BE63" s="151"/>
      <c r="LV63" s="152"/>
    </row>
    <row r="64" spans="1:334" s="6" customFormat="1" x14ac:dyDescent="0.35">
      <c r="C64" s="63"/>
      <c r="BE64" s="151"/>
      <c r="LV64" s="152"/>
    </row>
    <row r="65" spans="3:334" s="6" customFormat="1" x14ac:dyDescent="0.35">
      <c r="C65" s="63"/>
      <c r="BE65" s="151"/>
      <c r="LV65" s="152"/>
    </row>
    <row r="66" spans="3:334" s="6" customFormat="1" x14ac:dyDescent="0.35">
      <c r="C66" s="63"/>
      <c r="BE66" s="151"/>
      <c r="LV66" s="152"/>
    </row>
    <row r="67" spans="3:334" s="6" customFormat="1" x14ac:dyDescent="0.35">
      <c r="C67" s="63"/>
      <c r="BE67" s="151"/>
      <c r="LV67" s="152"/>
    </row>
    <row r="68" spans="3:334" s="6" customFormat="1" x14ac:dyDescent="0.35">
      <c r="C68" s="63"/>
      <c r="BE68" s="151"/>
      <c r="LV68" s="152"/>
    </row>
    <row r="69" spans="3:334" s="6" customFormat="1" x14ac:dyDescent="0.35">
      <c r="C69" s="63"/>
      <c r="BE69" s="151"/>
      <c r="LV69" s="152"/>
    </row>
    <row r="70" spans="3:334" s="6" customFormat="1" x14ac:dyDescent="0.35">
      <c r="C70" s="63"/>
      <c r="BE70" s="151"/>
      <c r="LV70" s="152"/>
    </row>
    <row r="71" spans="3:334" s="6" customFormat="1" x14ac:dyDescent="0.35">
      <c r="C71" s="63"/>
      <c r="BE71" s="151"/>
      <c r="LV71" s="152"/>
    </row>
    <row r="72" spans="3:334" s="6" customFormat="1" x14ac:dyDescent="0.35">
      <c r="C72" s="63"/>
      <c r="BE72" s="151"/>
      <c r="LV72" s="152"/>
    </row>
    <row r="73" spans="3:334" s="6" customFormat="1" x14ac:dyDescent="0.35">
      <c r="C73" s="63"/>
      <c r="BE73" s="151"/>
      <c r="LV73" s="152"/>
    </row>
    <row r="74" spans="3:334" s="6" customFormat="1" x14ac:dyDescent="0.35">
      <c r="C74" s="63"/>
      <c r="BE74" s="151"/>
      <c r="LV74" s="152"/>
    </row>
    <row r="75" spans="3:334" s="6" customFormat="1" x14ac:dyDescent="0.35">
      <c r="C75" s="63"/>
      <c r="BE75" s="151"/>
      <c r="LV75" s="152"/>
    </row>
    <row r="76" spans="3:334" s="6" customFormat="1" x14ac:dyDescent="0.35">
      <c r="C76" s="63"/>
      <c r="BE76" s="151"/>
      <c r="LV76" s="152"/>
    </row>
    <row r="77" spans="3:334" s="6" customFormat="1" x14ac:dyDescent="0.35">
      <c r="C77" s="63"/>
      <c r="BE77" s="151"/>
      <c r="LV77" s="152"/>
    </row>
    <row r="78" spans="3:334" s="6" customFormat="1" x14ac:dyDescent="0.35">
      <c r="C78" s="63"/>
      <c r="BE78" s="151"/>
      <c r="LV78" s="152"/>
    </row>
    <row r="79" spans="3:334" s="6" customFormat="1" x14ac:dyDescent="0.35">
      <c r="C79" s="63"/>
      <c r="BE79" s="151"/>
      <c r="LV79" s="152"/>
    </row>
    <row r="80" spans="3:334" s="6" customFormat="1" x14ac:dyDescent="0.35">
      <c r="C80" s="63"/>
      <c r="BE80" s="151"/>
      <c r="LV80" s="152"/>
    </row>
    <row r="81" spans="3:334" s="6" customFormat="1" x14ac:dyDescent="0.35">
      <c r="C81" s="63"/>
      <c r="BE81" s="151"/>
      <c r="LV81" s="152"/>
    </row>
    <row r="82" spans="3:334" s="6" customFormat="1" x14ac:dyDescent="0.35">
      <c r="C82" s="63"/>
      <c r="BE82" s="151"/>
      <c r="LV82" s="152"/>
    </row>
    <row r="83" spans="3:334" s="6" customFormat="1" x14ac:dyDescent="0.35">
      <c r="C83" s="63"/>
      <c r="BE83" s="151"/>
      <c r="LV83" s="152"/>
    </row>
    <row r="84" spans="3:334" s="6" customFormat="1" x14ac:dyDescent="0.35">
      <c r="C84" s="63"/>
      <c r="BE84" s="151"/>
      <c r="LV84" s="152"/>
    </row>
    <row r="85" spans="3:334" s="6" customFormat="1" x14ac:dyDescent="0.35">
      <c r="C85" s="63"/>
      <c r="BE85" s="151"/>
      <c r="LV85" s="152"/>
    </row>
    <row r="86" spans="3:334" s="6" customFormat="1" x14ac:dyDescent="0.35">
      <c r="C86" s="63"/>
      <c r="BE86" s="151"/>
      <c r="LV86" s="152"/>
    </row>
    <row r="87" spans="3:334" s="6" customFormat="1" x14ac:dyDescent="0.35">
      <c r="C87" s="63"/>
      <c r="BE87" s="151"/>
      <c r="LV87" s="152"/>
    </row>
    <row r="88" spans="3:334" s="6" customFormat="1" x14ac:dyDescent="0.35">
      <c r="C88" s="63"/>
      <c r="BE88" s="151"/>
      <c r="LV88" s="152"/>
    </row>
    <row r="89" spans="3:334" s="6" customFormat="1" x14ac:dyDescent="0.35">
      <c r="C89" s="63"/>
      <c r="BE89" s="151"/>
      <c r="LV89" s="152"/>
    </row>
    <row r="90" spans="3:334" s="6" customFormat="1" x14ac:dyDescent="0.35">
      <c r="C90" s="63"/>
      <c r="BE90" s="151"/>
      <c r="LV90" s="152"/>
    </row>
    <row r="91" spans="3:334" s="6" customFormat="1" x14ac:dyDescent="0.35">
      <c r="C91" s="63"/>
      <c r="BE91" s="151"/>
      <c r="LV91" s="152"/>
    </row>
    <row r="92" spans="3:334" s="6" customFormat="1" x14ac:dyDescent="0.35">
      <c r="C92" s="63"/>
      <c r="BE92" s="151"/>
      <c r="LV92" s="152"/>
    </row>
    <row r="93" spans="3:334" s="6" customFormat="1" x14ac:dyDescent="0.35">
      <c r="C93" s="63"/>
      <c r="BE93" s="151"/>
      <c r="LV93" s="152"/>
    </row>
    <row r="94" spans="3:334" s="6" customFormat="1" x14ac:dyDescent="0.35">
      <c r="C94" s="63"/>
      <c r="BE94" s="151"/>
      <c r="LV94" s="152"/>
    </row>
    <row r="95" spans="3:334" s="6" customFormat="1" x14ac:dyDescent="0.35">
      <c r="C95" s="63"/>
      <c r="BE95" s="151"/>
      <c r="LV95" s="152"/>
    </row>
    <row r="96" spans="3:334" s="6" customFormat="1" x14ac:dyDescent="0.35">
      <c r="C96" s="63"/>
      <c r="BE96" s="151"/>
      <c r="LV96" s="152"/>
    </row>
    <row r="97" spans="1:334" s="6" customFormat="1" x14ac:dyDescent="0.35">
      <c r="C97" s="63"/>
      <c r="BE97" s="151"/>
      <c r="LV97" s="152"/>
    </row>
    <row r="98" spans="1:334" s="6" customFormat="1" x14ac:dyDescent="0.35">
      <c r="C98" s="63"/>
      <c r="BE98" s="151"/>
      <c r="LV98" s="152"/>
    </row>
    <row r="99" spans="1:334" s="6" customFormat="1" x14ac:dyDescent="0.35">
      <c r="C99" s="63"/>
      <c r="BE99" s="151"/>
      <c r="LV99" s="152"/>
    </row>
    <row r="100" spans="1:334" s="6" customFormat="1" x14ac:dyDescent="0.35">
      <c r="C100" s="63"/>
      <c r="BE100" s="151"/>
      <c r="LV100" s="152"/>
    </row>
    <row r="101" spans="1:334" s="6" customFormat="1" x14ac:dyDescent="0.35">
      <c r="C101" s="63"/>
      <c r="BE101" s="151"/>
      <c r="LV101" s="152"/>
    </row>
    <row r="102" spans="1:334" x14ac:dyDescent="0.35">
      <c r="A102" s="6"/>
      <c r="B102" s="6"/>
      <c r="C102" s="63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AA102" s="6"/>
      <c r="AB102" s="6"/>
      <c r="AC102" s="6"/>
      <c r="AD102" s="6"/>
    </row>
    <row r="103" spans="1:334" x14ac:dyDescent="0.35">
      <c r="A103" s="6"/>
      <c r="B103" s="6"/>
      <c r="C103" s="6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AA103" s="6"/>
      <c r="AB103" s="6"/>
      <c r="AC103" s="6"/>
      <c r="AD103" s="6"/>
    </row>
    <row r="104" spans="1:334" x14ac:dyDescent="0.35">
      <c r="A104" s="6"/>
      <c r="B104" s="6"/>
      <c r="C104" s="6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AA104" s="6"/>
      <c r="AB104" s="6"/>
      <c r="AC104" s="6"/>
      <c r="AD104" s="6"/>
    </row>
    <row r="105" spans="1:334" x14ac:dyDescent="0.35">
      <c r="A105" s="6"/>
      <c r="B105" s="6"/>
      <c r="C105" s="6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AA105" s="6"/>
      <c r="AB105" s="6"/>
      <c r="AC105" s="6"/>
      <c r="AD105" s="6"/>
    </row>
    <row r="106" spans="1:334" x14ac:dyDescent="0.35">
      <c r="A106" s="6"/>
      <c r="B106" s="6"/>
      <c r="C106" s="6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AA106" s="6"/>
      <c r="AB106" s="6"/>
      <c r="AC106" s="6"/>
      <c r="AD106" s="6"/>
    </row>
    <row r="107" spans="1:334" x14ac:dyDescent="0.35">
      <c r="A107" s="6"/>
      <c r="B107" s="6"/>
      <c r="C107" s="63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AA107" s="6"/>
      <c r="AB107" s="6"/>
      <c r="AC107" s="6"/>
      <c r="AD107" s="6"/>
    </row>
    <row r="108" spans="1:334" x14ac:dyDescent="0.35">
      <c r="A108" s="6"/>
      <c r="B108" s="6"/>
      <c r="C108" s="6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AA108" s="6"/>
      <c r="AB108" s="6"/>
      <c r="AC108" s="6"/>
      <c r="AD108" s="6"/>
    </row>
    <row r="109" spans="1:334" x14ac:dyDescent="0.35">
      <c r="A109" s="6"/>
      <c r="B109" s="6"/>
      <c r="C109" s="63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AA109" s="6"/>
      <c r="AB109" s="6"/>
      <c r="AC109" s="6"/>
      <c r="AD109" s="6"/>
    </row>
    <row r="110" spans="1:334" x14ac:dyDescent="0.35">
      <c r="A110" s="6"/>
      <c r="B110" s="6"/>
      <c r="C110" s="63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AA110" s="6"/>
      <c r="AB110" s="6"/>
      <c r="AC110" s="6"/>
      <c r="AD110" s="6"/>
    </row>
    <row r="111" spans="1:334" x14ac:dyDescent="0.35">
      <c r="A111" s="6"/>
      <c r="B111" s="6"/>
      <c r="C111" s="63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AA111" s="6"/>
      <c r="AB111" s="6"/>
      <c r="AC111" s="6"/>
      <c r="AD111" s="6"/>
    </row>
    <row r="112" spans="1:334" x14ac:dyDescent="0.35">
      <c r="A112" s="6"/>
      <c r="B112" s="6"/>
      <c r="C112" s="63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AA112" s="6"/>
      <c r="AB112" s="6"/>
      <c r="AC112" s="6"/>
      <c r="AD112" s="6"/>
    </row>
    <row r="113" spans="1:30" x14ac:dyDescent="0.35">
      <c r="A113" s="6"/>
      <c r="B113" s="6"/>
      <c r="C113" s="6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AA113" s="6"/>
      <c r="AB113" s="6"/>
      <c r="AC113" s="6"/>
      <c r="AD113" s="6"/>
    </row>
    <row r="114" spans="1:30" x14ac:dyDescent="0.35">
      <c r="A114" s="6"/>
      <c r="B114" s="6"/>
      <c r="C114" s="63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AA114" s="6"/>
      <c r="AB114" s="6"/>
      <c r="AC114" s="6"/>
      <c r="AD114" s="6"/>
    </row>
    <row r="115" spans="1:30" x14ac:dyDescent="0.35">
      <c r="A115" s="6"/>
      <c r="B115" s="6"/>
      <c r="C115" s="6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AA115" s="6"/>
      <c r="AB115" s="6"/>
      <c r="AC115" s="6"/>
      <c r="AD115" s="6"/>
    </row>
    <row r="116" spans="1:30" x14ac:dyDescent="0.35">
      <c r="A116" s="6"/>
      <c r="B116" s="6"/>
      <c r="C116" s="63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AA116" s="6"/>
      <c r="AB116" s="6"/>
      <c r="AC116" s="6"/>
      <c r="AD116" s="6"/>
    </row>
    <row r="117" spans="1:30" x14ac:dyDescent="0.35">
      <c r="A117" s="6"/>
      <c r="B117" s="6"/>
      <c r="C117" s="6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AA117" s="6"/>
      <c r="AB117" s="6"/>
      <c r="AC117" s="6"/>
      <c r="AD117" s="6"/>
    </row>
    <row r="118" spans="1:30" x14ac:dyDescent="0.35">
      <c r="A118" s="6"/>
      <c r="B118" s="6"/>
      <c r="C118" s="63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AA118" s="6"/>
      <c r="AB118" s="6"/>
      <c r="AC118" s="6"/>
      <c r="AD118" s="6"/>
    </row>
    <row r="119" spans="1:30" x14ac:dyDescent="0.35">
      <c r="A119" s="6"/>
      <c r="B119" s="6"/>
      <c r="C119" s="63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AA119" s="6"/>
      <c r="AB119" s="6"/>
      <c r="AC119" s="6"/>
      <c r="AD119" s="6"/>
    </row>
    <row r="120" spans="1:30" x14ac:dyDescent="0.35">
      <c r="A120" s="6"/>
      <c r="B120" s="6"/>
      <c r="C120" s="63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AA120" s="6"/>
      <c r="AB120" s="6"/>
      <c r="AC120" s="6"/>
      <c r="AD120" s="6"/>
    </row>
    <row r="121" spans="1:30" x14ac:dyDescent="0.35">
      <c r="A121" s="6"/>
      <c r="B121" s="6"/>
      <c r="C121" s="63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AA121" s="6"/>
      <c r="AB121" s="6"/>
      <c r="AC121" s="6"/>
      <c r="AD121" s="6"/>
    </row>
    <row r="122" spans="1:30" x14ac:dyDescent="0.35">
      <c r="A122" s="6"/>
      <c r="B122" s="6"/>
      <c r="C122" s="63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AA122" s="6"/>
      <c r="AB122" s="6"/>
      <c r="AC122" s="6"/>
      <c r="AD122" s="6"/>
    </row>
    <row r="123" spans="1:30" x14ac:dyDescent="0.35">
      <c r="A123" s="6"/>
      <c r="B123" s="6"/>
      <c r="C123" s="6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AA123" s="6"/>
      <c r="AB123" s="6"/>
      <c r="AC123" s="6"/>
      <c r="AD123" s="6"/>
    </row>
    <row r="124" spans="1:30" x14ac:dyDescent="0.35">
      <c r="A124" s="6"/>
      <c r="B124" s="6"/>
      <c r="C124" s="63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AA124" s="6"/>
      <c r="AB124" s="6"/>
      <c r="AC124" s="6"/>
      <c r="AD124" s="6"/>
    </row>
    <row r="125" spans="1:30" x14ac:dyDescent="0.35">
      <c r="A125" s="12"/>
      <c r="B125" s="12"/>
      <c r="C125" s="13"/>
      <c r="D125" s="12"/>
      <c r="E125" s="12"/>
      <c r="G125" s="12"/>
      <c r="H125" s="12"/>
      <c r="I125" s="12"/>
      <c r="J125" s="12"/>
      <c r="L125" s="12"/>
      <c r="M125" s="12"/>
      <c r="N125" s="12"/>
      <c r="O125" s="12"/>
      <c r="Q125" s="12"/>
      <c r="R125" s="12"/>
      <c r="S125" s="12"/>
      <c r="T125" s="12"/>
      <c r="V125" s="12"/>
      <c r="W125" s="12"/>
      <c r="X125" s="12"/>
      <c r="Y125" s="12"/>
      <c r="AA125" s="12"/>
      <c r="AB125" s="12"/>
      <c r="AC125" s="12"/>
      <c r="AD125" s="12"/>
    </row>
    <row r="126" spans="1:30" x14ac:dyDescent="0.35">
      <c r="A126" s="12"/>
      <c r="B126" s="12"/>
      <c r="C126" s="13"/>
      <c r="D126" s="12"/>
      <c r="E126" s="12"/>
      <c r="G126" s="12"/>
      <c r="H126" s="12"/>
      <c r="I126" s="12"/>
      <c r="J126" s="12"/>
      <c r="L126" s="12"/>
      <c r="M126" s="12"/>
      <c r="N126" s="12"/>
      <c r="O126" s="12"/>
      <c r="Q126" s="12"/>
      <c r="R126" s="12"/>
      <c r="S126" s="12"/>
      <c r="T126" s="12"/>
      <c r="V126" s="12"/>
      <c r="W126" s="12"/>
      <c r="X126" s="12"/>
      <c r="Y126" s="12"/>
      <c r="AA126" s="12"/>
      <c r="AB126" s="12"/>
      <c r="AC126" s="12"/>
      <c r="AD126" s="12"/>
    </row>
    <row r="127" spans="1:30" x14ac:dyDescent="0.35">
      <c r="A127" s="12"/>
      <c r="B127" s="12"/>
      <c r="C127" s="13"/>
      <c r="D127" s="12"/>
      <c r="E127" s="12"/>
      <c r="G127" s="12"/>
      <c r="H127" s="12"/>
      <c r="I127" s="12"/>
      <c r="J127" s="12"/>
      <c r="L127" s="12"/>
      <c r="M127" s="12"/>
      <c r="N127" s="12"/>
      <c r="O127" s="12"/>
      <c r="Q127" s="12"/>
      <c r="R127" s="12"/>
      <c r="S127" s="12"/>
      <c r="T127" s="12"/>
      <c r="V127" s="12"/>
      <c r="W127" s="12"/>
      <c r="X127" s="12"/>
      <c r="Y127" s="12"/>
      <c r="AA127" s="12"/>
      <c r="AB127" s="12"/>
      <c r="AC127" s="12"/>
      <c r="AD127" s="12"/>
    </row>
    <row r="128" spans="1:30" x14ac:dyDescent="0.35">
      <c r="A128" s="12"/>
      <c r="B128" s="12"/>
      <c r="C128" s="13"/>
      <c r="D128" s="12"/>
      <c r="E128" s="12"/>
      <c r="G128" s="12"/>
      <c r="H128" s="12"/>
      <c r="I128" s="12"/>
      <c r="J128" s="12"/>
      <c r="L128" s="12"/>
      <c r="M128" s="12"/>
      <c r="N128" s="12"/>
      <c r="O128" s="12"/>
      <c r="Q128" s="12"/>
      <c r="R128" s="12"/>
      <c r="S128" s="12"/>
      <c r="T128" s="12"/>
      <c r="V128" s="12"/>
      <c r="W128" s="12"/>
      <c r="X128" s="12"/>
      <c r="Y128" s="12"/>
      <c r="AA128" s="12"/>
      <c r="AB128" s="12"/>
      <c r="AC128" s="12"/>
      <c r="AD128" s="12"/>
    </row>
    <row r="129" spans="1:30" x14ac:dyDescent="0.35">
      <c r="A129" s="12"/>
      <c r="B129" s="12"/>
      <c r="C129" s="13"/>
      <c r="D129" s="12"/>
      <c r="E129" s="12"/>
      <c r="G129" s="12"/>
      <c r="H129" s="12"/>
      <c r="I129" s="12"/>
      <c r="J129" s="12"/>
      <c r="L129" s="12"/>
      <c r="M129" s="12"/>
      <c r="N129" s="12"/>
      <c r="O129" s="12"/>
      <c r="Q129" s="12"/>
      <c r="R129" s="12"/>
      <c r="S129" s="12"/>
      <c r="T129" s="12"/>
      <c r="V129" s="12"/>
      <c r="W129" s="12"/>
      <c r="X129" s="12"/>
      <c r="Y129" s="12"/>
      <c r="AA129" s="12"/>
      <c r="AB129" s="12"/>
      <c r="AC129" s="12"/>
      <c r="AD129" s="12"/>
    </row>
    <row r="130" spans="1:30" x14ac:dyDescent="0.35">
      <c r="A130" s="12"/>
      <c r="B130" s="12"/>
      <c r="C130" s="13"/>
      <c r="D130" s="12"/>
      <c r="E130" s="12"/>
      <c r="G130" s="12"/>
      <c r="H130" s="12"/>
      <c r="I130" s="12"/>
      <c r="J130" s="12"/>
      <c r="L130" s="12"/>
      <c r="M130" s="12"/>
      <c r="N130" s="12"/>
      <c r="O130" s="12"/>
      <c r="Q130" s="12"/>
      <c r="R130" s="12"/>
      <c r="S130" s="12"/>
      <c r="T130" s="12"/>
      <c r="V130" s="12"/>
      <c r="W130" s="12"/>
      <c r="X130" s="12"/>
      <c r="Y130" s="12"/>
      <c r="AA130" s="12"/>
      <c r="AB130" s="12"/>
      <c r="AC130" s="12"/>
      <c r="AD130" s="12"/>
    </row>
    <row r="131" spans="1:30" x14ac:dyDescent="0.35">
      <c r="A131" s="12"/>
      <c r="B131" s="12"/>
      <c r="C131" s="13"/>
      <c r="D131" s="12"/>
      <c r="E131" s="12"/>
      <c r="G131" s="12"/>
      <c r="H131" s="12"/>
      <c r="I131" s="12"/>
      <c r="J131" s="12"/>
      <c r="L131" s="12"/>
      <c r="M131" s="12"/>
      <c r="N131" s="12"/>
      <c r="O131" s="12"/>
      <c r="Q131" s="12"/>
      <c r="R131" s="12"/>
      <c r="S131" s="12"/>
      <c r="T131" s="12"/>
      <c r="V131" s="12"/>
      <c r="W131" s="12"/>
      <c r="X131" s="12"/>
      <c r="Y131" s="12"/>
      <c r="AA131" s="12"/>
      <c r="AB131" s="12"/>
      <c r="AC131" s="12"/>
      <c r="AD131" s="12"/>
    </row>
    <row r="132" spans="1:30" x14ac:dyDescent="0.35">
      <c r="A132" s="12"/>
      <c r="B132" s="12"/>
      <c r="C132" s="13"/>
      <c r="D132" s="12"/>
      <c r="E132" s="12"/>
      <c r="G132" s="12"/>
      <c r="H132" s="12"/>
      <c r="I132" s="12"/>
      <c r="J132" s="12"/>
      <c r="L132" s="12"/>
      <c r="M132" s="12"/>
      <c r="N132" s="12"/>
      <c r="O132" s="12"/>
      <c r="Q132" s="12"/>
      <c r="R132" s="12"/>
      <c r="S132" s="12"/>
      <c r="T132" s="12"/>
      <c r="V132" s="12"/>
      <c r="W132" s="12"/>
      <c r="X132" s="12"/>
      <c r="Y132" s="12"/>
      <c r="AA132" s="12"/>
      <c r="AB132" s="12"/>
      <c r="AC132" s="12"/>
      <c r="AD132" s="12"/>
    </row>
    <row r="133" spans="1:30" x14ac:dyDescent="0.35">
      <c r="A133" s="12"/>
      <c r="B133" s="12"/>
      <c r="C133" s="13"/>
      <c r="D133" s="12"/>
      <c r="E133" s="12"/>
      <c r="G133" s="12"/>
      <c r="H133" s="12"/>
      <c r="I133" s="12"/>
      <c r="J133" s="12"/>
      <c r="L133" s="12"/>
      <c r="M133" s="12"/>
      <c r="N133" s="12"/>
      <c r="O133" s="12"/>
      <c r="Q133" s="12"/>
      <c r="R133" s="12"/>
      <c r="S133" s="12"/>
      <c r="T133" s="12"/>
      <c r="V133" s="12"/>
      <c r="W133" s="12"/>
      <c r="X133" s="12"/>
      <c r="Y133" s="12"/>
      <c r="AA133" s="12"/>
      <c r="AB133" s="12"/>
      <c r="AC133" s="12"/>
      <c r="AD133" s="12"/>
    </row>
    <row r="134" spans="1:30" x14ac:dyDescent="0.35">
      <c r="A134" s="12"/>
      <c r="B134" s="12"/>
      <c r="C134" s="13"/>
      <c r="D134" s="12"/>
      <c r="E134" s="12"/>
      <c r="G134" s="12"/>
      <c r="H134" s="12"/>
      <c r="I134" s="12"/>
      <c r="J134" s="12"/>
      <c r="L134" s="12"/>
      <c r="M134" s="12"/>
      <c r="N134" s="12"/>
      <c r="O134" s="12"/>
      <c r="Q134" s="12"/>
      <c r="R134" s="12"/>
      <c r="S134" s="12"/>
      <c r="T134" s="12"/>
      <c r="V134" s="12"/>
      <c r="W134" s="12"/>
      <c r="X134" s="12"/>
      <c r="Y134" s="12"/>
      <c r="AA134" s="12"/>
      <c r="AB134" s="12"/>
      <c r="AC134" s="12"/>
      <c r="AD134" s="12"/>
    </row>
    <row r="135" spans="1:30" x14ac:dyDescent="0.35">
      <c r="A135" s="12"/>
      <c r="B135" s="12"/>
      <c r="C135" s="13"/>
      <c r="D135" s="12"/>
      <c r="E135" s="12"/>
      <c r="G135" s="12"/>
      <c r="H135" s="12"/>
      <c r="I135" s="12"/>
      <c r="J135" s="12"/>
      <c r="L135" s="12"/>
      <c r="M135" s="12"/>
      <c r="N135" s="12"/>
      <c r="O135" s="12"/>
      <c r="Q135" s="12"/>
      <c r="R135" s="12"/>
      <c r="S135" s="12"/>
      <c r="T135" s="12"/>
      <c r="V135" s="12"/>
      <c r="W135" s="12"/>
      <c r="X135" s="12"/>
      <c r="Y135" s="12"/>
      <c r="AA135" s="12"/>
      <c r="AB135" s="12"/>
      <c r="AC135" s="12"/>
      <c r="AD135" s="12"/>
    </row>
    <row r="136" spans="1:30" x14ac:dyDescent="0.35">
      <c r="A136" s="12"/>
      <c r="B136" s="12"/>
      <c r="C136" s="13"/>
      <c r="D136" s="12"/>
      <c r="E136" s="12"/>
      <c r="G136" s="12"/>
      <c r="H136" s="12"/>
      <c r="I136" s="12"/>
      <c r="J136" s="12"/>
      <c r="L136" s="12"/>
      <c r="M136" s="12"/>
      <c r="N136" s="12"/>
      <c r="O136" s="12"/>
      <c r="Q136" s="12"/>
      <c r="R136" s="12"/>
      <c r="S136" s="12"/>
      <c r="T136" s="12"/>
      <c r="V136" s="12"/>
      <c r="W136" s="12"/>
      <c r="X136" s="12"/>
      <c r="Y136" s="12"/>
      <c r="AA136" s="12"/>
      <c r="AB136" s="12"/>
      <c r="AC136" s="12"/>
      <c r="AD136" s="12"/>
    </row>
    <row r="137" spans="1:30" x14ac:dyDescent="0.35">
      <c r="A137" s="12"/>
      <c r="B137" s="12"/>
      <c r="C137" s="13"/>
      <c r="D137" s="12"/>
      <c r="E137" s="12"/>
      <c r="G137" s="12"/>
      <c r="H137" s="12"/>
      <c r="I137" s="12"/>
      <c r="J137" s="12"/>
      <c r="L137" s="12"/>
      <c r="M137" s="12"/>
      <c r="N137" s="12"/>
      <c r="O137" s="12"/>
      <c r="Q137" s="12"/>
      <c r="R137" s="12"/>
      <c r="S137" s="12"/>
      <c r="T137" s="12"/>
      <c r="V137" s="12"/>
      <c r="W137" s="12"/>
      <c r="X137" s="12"/>
      <c r="Y137" s="12"/>
      <c r="AA137" s="12"/>
      <c r="AB137" s="12"/>
      <c r="AC137" s="12"/>
      <c r="AD137" s="12"/>
    </row>
    <row r="138" spans="1:30" x14ac:dyDescent="0.35">
      <c r="A138" s="12"/>
      <c r="B138" s="12"/>
      <c r="C138" s="13"/>
      <c r="D138" s="12"/>
      <c r="E138" s="12"/>
      <c r="G138" s="12"/>
      <c r="H138" s="12"/>
      <c r="I138" s="12"/>
      <c r="J138" s="12"/>
      <c r="L138" s="12"/>
      <c r="M138" s="12"/>
      <c r="N138" s="12"/>
      <c r="O138" s="12"/>
      <c r="Q138" s="12"/>
      <c r="R138" s="12"/>
      <c r="S138" s="12"/>
      <c r="T138" s="12"/>
      <c r="V138" s="12"/>
      <c r="W138" s="12"/>
      <c r="X138" s="12"/>
      <c r="Y138" s="12"/>
      <c r="AA138" s="12"/>
      <c r="AB138" s="12"/>
      <c r="AC138" s="12"/>
      <c r="AD138" s="12"/>
    </row>
    <row r="139" spans="1:30" x14ac:dyDescent="0.35">
      <c r="A139" s="12"/>
      <c r="B139" s="12"/>
      <c r="C139" s="13"/>
      <c r="D139" s="12"/>
      <c r="E139" s="12"/>
      <c r="G139" s="12"/>
      <c r="H139" s="12"/>
      <c r="I139" s="12"/>
      <c r="J139" s="12"/>
      <c r="L139" s="12"/>
      <c r="M139" s="12"/>
      <c r="N139" s="12"/>
      <c r="O139" s="12"/>
      <c r="Q139" s="12"/>
      <c r="R139" s="12"/>
      <c r="S139" s="12"/>
      <c r="T139" s="12"/>
      <c r="V139" s="12"/>
      <c r="W139" s="12"/>
      <c r="X139" s="12"/>
      <c r="Y139" s="12"/>
      <c r="AA139" s="12"/>
      <c r="AB139" s="12"/>
      <c r="AC139" s="12"/>
      <c r="AD139" s="12"/>
    </row>
    <row r="140" spans="1:30" x14ac:dyDescent="0.35">
      <c r="A140" s="12"/>
      <c r="B140" s="12"/>
      <c r="C140" s="13"/>
      <c r="D140" s="12"/>
      <c r="E140" s="12"/>
      <c r="G140" s="12"/>
      <c r="H140" s="12"/>
      <c r="I140" s="12"/>
      <c r="J140" s="12"/>
      <c r="L140" s="12"/>
      <c r="M140" s="12"/>
      <c r="N140" s="12"/>
      <c r="O140" s="12"/>
      <c r="Q140" s="12"/>
      <c r="R140" s="12"/>
      <c r="S140" s="12"/>
      <c r="T140" s="12"/>
      <c r="V140" s="12"/>
      <c r="W140" s="12"/>
      <c r="X140" s="12"/>
      <c r="Y140" s="12"/>
      <c r="AA140" s="12"/>
      <c r="AB140" s="12"/>
      <c r="AC140" s="12"/>
      <c r="AD140" s="12"/>
    </row>
    <row r="141" spans="1:30" x14ac:dyDescent="0.35">
      <c r="A141" s="12"/>
      <c r="B141" s="12"/>
      <c r="C141" s="13"/>
      <c r="D141" s="12"/>
      <c r="E141" s="12"/>
      <c r="G141" s="12"/>
      <c r="H141" s="12"/>
      <c r="I141" s="12"/>
      <c r="J141" s="12"/>
      <c r="L141" s="12"/>
      <c r="M141" s="12"/>
      <c r="N141" s="12"/>
      <c r="O141" s="12"/>
      <c r="Q141" s="12"/>
      <c r="R141" s="12"/>
      <c r="S141" s="12"/>
      <c r="T141" s="12"/>
      <c r="V141" s="12"/>
      <c r="W141" s="12"/>
      <c r="X141" s="12"/>
      <c r="Y141" s="12"/>
      <c r="AA141" s="12"/>
      <c r="AB141" s="12"/>
      <c r="AC141" s="12"/>
      <c r="AD141" s="12"/>
    </row>
    <row r="142" spans="1:30" x14ac:dyDescent="0.35">
      <c r="A142" s="12"/>
      <c r="B142" s="12"/>
      <c r="C142" s="13"/>
      <c r="D142" s="12"/>
      <c r="E142" s="12"/>
      <c r="G142" s="12"/>
      <c r="H142" s="12"/>
      <c r="I142" s="12"/>
      <c r="J142" s="12"/>
      <c r="L142" s="12"/>
      <c r="M142" s="12"/>
      <c r="N142" s="12"/>
      <c r="O142" s="12"/>
      <c r="Q142" s="12"/>
      <c r="R142" s="12"/>
      <c r="S142" s="12"/>
      <c r="T142" s="12"/>
      <c r="V142" s="12"/>
      <c r="W142" s="12"/>
      <c r="X142" s="12"/>
      <c r="Y142" s="12"/>
      <c r="AA142" s="12"/>
      <c r="AB142" s="12"/>
      <c r="AC142" s="12"/>
      <c r="AD142" s="12"/>
    </row>
    <row r="143" spans="1:30" x14ac:dyDescent="0.35">
      <c r="A143" s="12"/>
      <c r="B143" s="12"/>
      <c r="C143" s="13"/>
      <c r="D143" s="12"/>
      <c r="E143" s="12"/>
      <c r="G143" s="12"/>
      <c r="H143" s="12"/>
      <c r="I143" s="12"/>
      <c r="J143" s="12"/>
      <c r="L143" s="12"/>
      <c r="M143" s="12"/>
      <c r="N143" s="12"/>
      <c r="O143" s="12"/>
      <c r="Q143" s="12"/>
      <c r="R143" s="12"/>
      <c r="S143" s="12"/>
      <c r="T143" s="12"/>
      <c r="V143" s="12"/>
      <c r="W143" s="12"/>
      <c r="X143" s="12"/>
      <c r="Y143" s="12"/>
      <c r="AA143" s="12"/>
      <c r="AB143" s="12"/>
      <c r="AC143" s="12"/>
      <c r="AD143" s="12"/>
    </row>
    <row r="144" spans="1:30" x14ac:dyDescent="0.35">
      <c r="A144" s="12"/>
      <c r="B144" s="12"/>
      <c r="C144" s="13"/>
      <c r="D144" s="12"/>
      <c r="E144" s="12"/>
      <c r="G144" s="12"/>
      <c r="H144" s="12"/>
      <c r="I144" s="12"/>
      <c r="J144" s="12"/>
      <c r="L144" s="12"/>
      <c r="M144" s="12"/>
      <c r="N144" s="12"/>
      <c r="O144" s="12"/>
      <c r="Q144" s="12"/>
      <c r="R144" s="12"/>
      <c r="S144" s="12"/>
      <c r="T144" s="12"/>
      <c r="V144" s="12"/>
      <c r="W144" s="12"/>
      <c r="X144" s="12"/>
      <c r="Y144" s="12"/>
      <c r="AA144" s="12"/>
      <c r="AB144" s="12"/>
      <c r="AC144" s="12"/>
      <c r="AD144" s="12"/>
    </row>
    <row r="145" spans="1:30" x14ac:dyDescent="0.35">
      <c r="A145" s="12"/>
      <c r="B145" s="12"/>
      <c r="C145" s="13"/>
      <c r="D145" s="12"/>
      <c r="E145" s="12"/>
      <c r="G145" s="12"/>
      <c r="H145" s="12"/>
      <c r="I145" s="12"/>
      <c r="J145" s="12"/>
      <c r="L145" s="12"/>
      <c r="M145" s="12"/>
      <c r="N145" s="12"/>
      <c r="O145" s="12"/>
      <c r="Q145" s="12"/>
      <c r="R145" s="12"/>
      <c r="S145" s="12"/>
      <c r="T145" s="12"/>
      <c r="V145" s="12"/>
      <c r="W145" s="12"/>
      <c r="X145" s="12"/>
      <c r="Y145" s="12"/>
      <c r="AA145" s="12"/>
      <c r="AB145" s="12"/>
      <c r="AC145" s="12"/>
      <c r="AD145" s="12"/>
    </row>
    <row r="146" spans="1:30" x14ac:dyDescent="0.35">
      <c r="A146" s="12"/>
      <c r="B146" s="12"/>
      <c r="C146" s="13"/>
      <c r="D146" s="12"/>
      <c r="E146" s="12"/>
      <c r="G146" s="12"/>
      <c r="H146" s="12"/>
      <c r="I146" s="12"/>
      <c r="J146" s="12"/>
      <c r="L146" s="12"/>
      <c r="M146" s="12"/>
      <c r="N146" s="12"/>
      <c r="O146" s="12"/>
      <c r="Q146" s="12"/>
      <c r="R146" s="12"/>
      <c r="S146" s="12"/>
      <c r="T146" s="12"/>
      <c r="V146" s="12"/>
      <c r="W146" s="12"/>
      <c r="X146" s="12"/>
      <c r="Y146" s="12"/>
      <c r="AA146" s="12"/>
      <c r="AB146" s="12"/>
      <c r="AC146" s="12"/>
      <c r="AD146" s="12"/>
    </row>
    <row r="147" spans="1:30" x14ac:dyDescent="0.35">
      <c r="A147" s="12"/>
      <c r="B147" s="12"/>
      <c r="C147" s="13"/>
      <c r="D147" s="12"/>
      <c r="E147" s="12"/>
      <c r="G147" s="12"/>
      <c r="H147" s="12"/>
      <c r="I147" s="12"/>
      <c r="J147" s="12"/>
      <c r="L147" s="12"/>
      <c r="M147" s="12"/>
      <c r="N147" s="12"/>
      <c r="O147" s="12"/>
      <c r="Q147" s="12"/>
      <c r="R147" s="12"/>
      <c r="S147" s="12"/>
      <c r="T147" s="12"/>
      <c r="V147" s="12"/>
      <c r="W147" s="12"/>
      <c r="X147" s="12"/>
      <c r="Y147" s="12"/>
      <c r="AA147" s="12"/>
      <c r="AB147" s="12"/>
      <c r="AC147" s="12"/>
      <c r="AD147" s="12"/>
    </row>
    <row r="148" spans="1:30" x14ac:dyDescent="0.35">
      <c r="A148" s="12"/>
      <c r="B148" s="12"/>
      <c r="C148" s="13"/>
      <c r="D148" s="12"/>
      <c r="E148" s="12"/>
      <c r="G148" s="12"/>
      <c r="H148" s="12"/>
      <c r="I148" s="12"/>
      <c r="J148" s="12"/>
      <c r="L148" s="12"/>
      <c r="M148" s="12"/>
      <c r="N148" s="12"/>
      <c r="O148" s="12"/>
      <c r="Q148" s="12"/>
      <c r="R148" s="12"/>
      <c r="S148" s="12"/>
      <c r="T148" s="12"/>
      <c r="V148" s="12"/>
      <c r="W148" s="12"/>
      <c r="X148" s="12"/>
      <c r="Y148" s="12"/>
      <c r="AA148" s="12"/>
      <c r="AB148" s="12"/>
      <c r="AC148" s="12"/>
      <c r="AD148" s="12"/>
    </row>
    <row r="149" spans="1:30" x14ac:dyDescent="0.35">
      <c r="A149" s="12"/>
      <c r="B149" s="12"/>
      <c r="C149" s="13"/>
      <c r="D149" s="12"/>
      <c r="E149" s="12"/>
      <c r="G149" s="12"/>
      <c r="H149" s="12"/>
      <c r="I149" s="12"/>
      <c r="J149" s="12"/>
      <c r="L149" s="12"/>
      <c r="M149" s="12"/>
      <c r="N149" s="12"/>
      <c r="O149" s="12"/>
      <c r="Q149" s="12"/>
      <c r="R149" s="12"/>
      <c r="S149" s="12"/>
      <c r="T149" s="12"/>
      <c r="V149" s="12"/>
      <c r="W149" s="12"/>
      <c r="X149" s="12"/>
      <c r="Y149" s="12"/>
      <c r="AA149" s="12"/>
      <c r="AB149" s="12"/>
      <c r="AC149" s="12"/>
      <c r="AD149" s="12"/>
    </row>
    <row r="150" spans="1:30" x14ac:dyDescent="0.35">
      <c r="A150" s="12"/>
      <c r="B150" s="12"/>
      <c r="C150" s="13"/>
      <c r="D150" s="12"/>
      <c r="E150" s="12"/>
      <c r="G150" s="12"/>
      <c r="H150" s="12"/>
      <c r="I150" s="12"/>
      <c r="J150" s="12"/>
      <c r="L150" s="12"/>
      <c r="M150" s="12"/>
      <c r="N150" s="12"/>
      <c r="O150" s="12"/>
      <c r="Q150" s="12"/>
      <c r="R150" s="12"/>
      <c r="S150" s="12"/>
      <c r="T150" s="12"/>
      <c r="V150" s="12"/>
      <c r="W150" s="12"/>
      <c r="X150" s="12"/>
      <c r="Y150" s="12"/>
      <c r="AA150" s="12"/>
      <c r="AB150" s="12"/>
      <c r="AC150" s="12"/>
      <c r="AD150" s="12"/>
    </row>
    <row r="151" spans="1:30" x14ac:dyDescent="0.35">
      <c r="A151" s="12"/>
      <c r="B151" s="12"/>
      <c r="C151" s="13"/>
      <c r="D151" s="12"/>
      <c r="E151" s="12"/>
      <c r="G151" s="12"/>
      <c r="H151" s="12"/>
      <c r="I151" s="12"/>
      <c r="J151" s="12"/>
      <c r="L151" s="12"/>
      <c r="M151" s="12"/>
      <c r="N151" s="12"/>
      <c r="O151" s="12"/>
      <c r="Q151" s="12"/>
      <c r="R151" s="12"/>
      <c r="S151" s="12"/>
      <c r="T151" s="12"/>
      <c r="V151" s="12"/>
      <c r="W151" s="12"/>
      <c r="X151" s="12"/>
      <c r="Y151" s="12"/>
      <c r="AA151" s="12"/>
      <c r="AB151" s="12"/>
      <c r="AC151" s="12"/>
      <c r="AD151" s="12"/>
    </row>
    <row r="152" spans="1:30" x14ac:dyDescent="0.35">
      <c r="A152" s="12"/>
      <c r="B152" s="12"/>
      <c r="C152" s="13"/>
      <c r="D152" s="12"/>
      <c r="E152" s="12"/>
      <c r="G152" s="12"/>
      <c r="H152" s="12"/>
      <c r="I152" s="12"/>
      <c r="J152" s="12"/>
      <c r="L152" s="12"/>
      <c r="M152" s="12"/>
      <c r="N152" s="12"/>
      <c r="O152" s="12"/>
      <c r="Q152" s="12"/>
      <c r="R152" s="12"/>
      <c r="S152" s="12"/>
      <c r="T152" s="12"/>
      <c r="V152" s="12"/>
      <c r="W152" s="12"/>
      <c r="X152" s="12"/>
      <c r="Y152" s="12"/>
      <c r="AA152" s="12"/>
      <c r="AB152" s="12"/>
      <c r="AC152" s="12"/>
      <c r="AD152" s="12"/>
    </row>
    <row r="153" spans="1:30" x14ac:dyDescent="0.35">
      <c r="A153" s="12"/>
      <c r="B153" s="12"/>
      <c r="C153" s="13"/>
      <c r="D153" s="12"/>
      <c r="E153" s="12"/>
      <c r="G153" s="12"/>
      <c r="H153" s="12"/>
      <c r="I153" s="12"/>
      <c r="J153" s="12"/>
      <c r="L153" s="12"/>
      <c r="M153" s="12"/>
      <c r="N153" s="12"/>
      <c r="O153" s="12"/>
      <c r="Q153" s="12"/>
      <c r="R153" s="12"/>
      <c r="S153" s="12"/>
      <c r="T153" s="12"/>
      <c r="V153" s="12"/>
      <c r="W153" s="12"/>
      <c r="X153" s="12"/>
      <c r="Y153" s="12"/>
      <c r="AA153" s="12"/>
      <c r="AB153" s="12"/>
      <c r="AC153" s="12"/>
      <c r="AD153" s="12"/>
    </row>
    <row r="154" spans="1:30" x14ac:dyDescent="0.35">
      <c r="A154" s="12"/>
      <c r="B154" s="12"/>
      <c r="C154" s="13"/>
      <c r="D154" s="12"/>
      <c r="E154" s="12"/>
      <c r="G154" s="12"/>
      <c r="H154" s="12"/>
      <c r="I154" s="12"/>
      <c r="J154" s="12"/>
      <c r="L154" s="12"/>
      <c r="M154" s="12"/>
      <c r="N154" s="12"/>
      <c r="O154" s="12"/>
      <c r="Q154" s="12"/>
      <c r="R154" s="12"/>
      <c r="S154" s="12"/>
      <c r="T154" s="12"/>
      <c r="V154" s="12"/>
      <c r="W154" s="12"/>
      <c r="X154" s="12"/>
      <c r="Y154" s="12"/>
      <c r="AA154" s="12"/>
      <c r="AB154" s="12"/>
      <c r="AC154" s="12"/>
      <c r="AD154" s="12"/>
    </row>
    <row r="155" spans="1:30" x14ac:dyDescent="0.35">
      <c r="A155" s="12"/>
      <c r="B155" s="12"/>
      <c r="C155" s="13"/>
      <c r="D155" s="12"/>
      <c r="E155" s="12"/>
      <c r="G155" s="12"/>
      <c r="H155" s="12"/>
      <c r="I155" s="12"/>
      <c r="J155" s="12"/>
      <c r="L155" s="12"/>
      <c r="M155" s="12"/>
      <c r="N155" s="12"/>
      <c r="O155" s="12"/>
      <c r="Q155" s="12"/>
      <c r="R155" s="12"/>
      <c r="S155" s="12"/>
      <c r="T155" s="12"/>
      <c r="V155" s="12"/>
      <c r="W155" s="12"/>
      <c r="X155" s="12"/>
      <c r="Y155" s="12"/>
      <c r="AA155" s="12"/>
      <c r="AB155" s="12"/>
      <c r="AC155" s="12"/>
      <c r="AD155" s="12"/>
    </row>
    <row r="156" spans="1:30" x14ac:dyDescent="0.35">
      <c r="A156" s="12"/>
      <c r="B156" s="12"/>
      <c r="C156" s="13"/>
      <c r="D156" s="12"/>
      <c r="E156" s="12"/>
      <c r="G156" s="12"/>
      <c r="H156" s="12"/>
      <c r="I156" s="12"/>
      <c r="J156" s="12"/>
      <c r="L156" s="12"/>
      <c r="M156" s="12"/>
      <c r="N156" s="12"/>
      <c r="O156" s="12"/>
      <c r="Q156" s="12"/>
      <c r="R156" s="12"/>
      <c r="S156" s="12"/>
      <c r="T156" s="12"/>
      <c r="V156" s="12"/>
      <c r="W156" s="12"/>
      <c r="X156" s="12"/>
      <c r="Y156" s="12"/>
      <c r="AA156" s="12"/>
      <c r="AB156" s="12"/>
      <c r="AC156" s="12"/>
      <c r="AD156" s="12"/>
    </row>
    <row r="157" spans="1:30" x14ac:dyDescent="0.35">
      <c r="A157" s="12"/>
      <c r="B157" s="12"/>
      <c r="C157" s="13"/>
      <c r="D157" s="12"/>
      <c r="E157" s="12"/>
      <c r="G157" s="12"/>
      <c r="H157" s="12"/>
      <c r="I157" s="12"/>
      <c r="J157" s="12"/>
      <c r="L157" s="12"/>
      <c r="M157" s="12"/>
      <c r="N157" s="12"/>
      <c r="O157" s="12"/>
      <c r="Q157" s="12"/>
      <c r="R157" s="12"/>
      <c r="S157" s="12"/>
      <c r="T157" s="12"/>
      <c r="V157" s="12"/>
      <c r="W157" s="12"/>
      <c r="X157" s="12"/>
      <c r="Y157" s="12"/>
      <c r="AA157" s="12"/>
      <c r="AB157" s="12"/>
      <c r="AC157" s="12"/>
      <c r="AD157" s="12"/>
    </row>
    <row r="158" spans="1:30" x14ac:dyDescent="0.35">
      <c r="A158" s="12"/>
      <c r="B158" s="12"/>
      <c r="C158" s="13"/>
      <c r="D158" s="12"/>
      <c r="E158" s="12"/>
      <c r="G158" s="12"/>
      <c r="H158" s="12"/>
      <c r="I158" s="12"/>
      <c r="J158" s="12"/>
      <c r="L158" s="12"/>
      <c r="M158" s="12"/>
      <c r="N158" s="12"/>
      <c r="O158" s="12"/>
      <c r="Q158" s="12"/>
      <c r="R158" s="12"/>
      <c r="S158" s="12"/>
      <c r="T158" s="12"/>
      <c r="V158" s="12"/>
      <c r="W158" s="12"/>
      <c r="X158" s="12"/>
      <c r="Y158" s="12"/>
      <c r="AA158" s="12"/>
      <c r="AB158" s="12"/>
      <c r="AC158" s="12"/>
      <c r="AD158" s="12"/>
    </row>
    <row r="159" spans="1:30" x14ac:dyDescent="0.35">
      <c r="A159" s="12"/>
      <c r="B159" s="12"/>
      <c r="C159" s="13"/>
      <c r="D159" s="12"/>
      <c r="E159" s="12"/>
      <c r="G159" s="12"/>
      <c r="H159" s="12"/>
      <c r="I159" s="12"/>
      <c r="J159" s="12"/>
      <c r="L159" s="12"/>
      <c r="M159" s="12"/>
      <c r="N159" s="12"/>
      <c r="O159" s="12"/>
      <c r="Q159" s="12"/>
      <c r="R159" s="12"/>
      <c r="S159" s="12"/>
      <c r="T159" s="12"/>
      <c r="V159" s="12"/>
      <c r="W159" s="12"/>
      <c r="X159" s="12"/>
      <c r="Y159" s="12"/>
      <c r="AA159" s="12"/>
      <c r="AB159" s="12"/>
      <c r="AC159" s="12"/>
      <c r="AD159" s="12"/>
    </row>
    <row r="160" spans="1:30" x14ac:dyDescent="0.35">
      <c r="A160" s="12"/>
      <c r="B160" s="12"/>
      <c r="C160" s="13"/>
      <c r="D160" s="12"/>
      <c r="E160" s="12"/>
      <c r="G160" s="12"/>
      <c r="H160" s="12"/>
      <c r="I160" s="12"/>
      <c r="J160" s="12"/>
      <c r="L160" s="12"/>
      <c r="M160" s="12"/>
      <c r="N160" s="12"/>
      <c r="O160" s="12"/>
      <c r="Q160" s="12"/>
      <c r="R160" s="12"/>
      <c r="S160" s="12"/>
      <c r="T160" s="12"/>
      <c r="V160" s="12"/>
      <c r="W160" s="12"/>
      <c r="X160" s="12"/>
      <c r="Y160" s="12"/>
      <c r="AA160" s="12"/>
      <c r="AB160" s="12"/>
      <c r="AC160" s="12"/>
      <c r="AD160" s="12"/>
    </row>
    <row r="161" spans="1:30" x14ac:dyDescent="0.35">
      <c r="A161" s="12"/>
      <c r="B161" s="12"/>
      <c r="C161" s="13"/>
      <c r="D161" s="12"/>
      <c r="E161" s="12"/>
      <c r="G161" s="12"/>
      <c r="H161" s="12"/>
      <c r="I161" s="12"/>
      <c r="J161" s="12"/>
      <c r="L161" s="12"/>
      <c r="M161" s="12"/>
      <c r="N161" s="12"/>
      <c r="O161" s="12"/>
      <c r="Q161" s="12"/>
      <c r="R161" s="12"/>
      <c r="S161" s="12"/>
      <c r="T161" s="12"/>
      <c r="V161" s="12"/>
      <c r="W161" s="12"/>
      <c r="X161" s="12"/>
      <c r="Y161" s="12"/>
      <c r="AA161" s="12"/>
      <c r="AB161" s="12"/>
      <c r="AC161" s="12"/>
      <c r="AD161" s="12"/>
    </row>
    <row r="162" spans="1:30" x14ac:dyDescent="0.35">
      <c r="A162" s="12"/>
      <c r="B162" s="12"/>
      <c r="C162" s="13"/>
      <c r="D162" s="12"/>
      <c r="E162" s="12"/>
      <c r="G162" s="12"/>
      <c r="H162" s="12"/>
      <c r="I162" s="12"/>
      <c r="J162" s="12"/>
      <c r="L162" s="12"/>
      <c r="M162" s="12"/>
      <c r="N162" s="12"/>
      <c r="O162" s="12"/>
      <c r="Q162" s="12"/>
      <c r="R162" s="12"/>
      <c r="S162" s="12"/>
      <c r="T162" s="12"/>
      <c r="V162" s="12"/>
      <c r="W162" s="12"/>
      <c r="X162" s="12"/>
      <c r="Y162" s="12"/>
      <c r="AA162" s="12"/>
      <c r="AB162" s="12"/>
      <c r="AC162" s="12"/>
      <c r="AD162" s="12"/>
    </row>
    <row r="163" spans="1:30" x14ac:dyDescent="0.35">
      <c r="A163" s="12"/>
      <c r="B163" s="12"/>
      <c r="C163" s="13"/>
      <c r="D163" s="12"/>
      <c r="E163" s="12"/>
      <c r="G163" s="12"/>
      <c r="H163" s="12"/>
      <c r="I163" s="12"/>
      <c r="J163" s="12"/>
      <c r="L163" s="12"/>
      <c r="M163" s="12"/>
      <c r="N163" s="12"/>
      <c r="O163" s="12"/>
      <c r="Q163" s="12"/>
      <c r="R163" s="12"/>
      <c r="S163" s="12"/>
      <c r="T163" s="12"/>
      <c r="V163" s="12"/>
      <c r="W163" s="12"/>
      <c r="X163" s="12"/>
      <c r="Y163" s="12"/>
      <c r="AA163" s="12"/>
      <c r="AB163" s="12"/>
      <c r="AC163" s="12"/>
      <c r="AD163" s="12"/>
    </row>
    <row r="164" spans="1:30" x14ac:dyDescent="0.35">
      <c r="A164" s="12"/>
      <c r="B164" s="12"/>
      <c r="C164" s="13"/>
      <c r="D164" s="12"/>
      <c r="E164" s="12"/>
      <c r="G164" s="12"/>
      <c r="H164" s="12"/>
      <c r="I164" s="12"/>
      <c r="J164" s="12"/>
      <c r="L164" s="12"/>
      <c r="M164" s="12"/>
      <c r="N164" s="12"/>
      <c r="O164" s="12"/>
      <c r="Q164" s="12"/>
      <c r="R164" s="12"/>
      <c r="S164" s="12"/>
      <c r="T164" s="12"/>
      <c r="V164" s="12"/>
      <c r="W164" s="12"/>
      <c r="X164" s="12"/>
      <c r="Y164" s="12"/>
      <c r="AA164" s="12"/>
      <c r="AB164" s="12"/>
      <c r="AC164" s="12"/>
      <c r="AD164" s="12"/>
    </row>
    <row r="165" spans="1:30" x14ac:dyDescent="0.35">
      <c r="A165" s="12"/>
      <c r="B165" s="12"/>
      <c r="C165" s="13"/>
      <c r="D165" s="12"/>
      <c r="E165" s="12"/>
      <c r="G165" s="12"/>
      <c r="H165" s="12"/>
      <c r="I165" s="12"/>
      <c r="J165" s="12"/>
      <c r="L165" s="12"/>
      <c r="M165" s="12"/>
      <c r="N165" s="12"/>
      <c r="O165" s="12"/>
      <c r="Q165" s="12"/>
      <c r="R165" s="12"/>
      <c r="S165" s="12"/>
      <c r="T165" s="12"/>
      <c r="V165" s="12"/>
      <c r="W165" s="12"/>
      <c r="X165" s="12"/>
      <c r="Y165" s="12"/>
      <c r="AA165" s="12"/>
      <c r="AB165" s="12"/>
      <c r="AC165" s="12"/>
      <c r="AD165" s="12"/>
    </row>
    <row r="166" spans="1:30" x14ac:dyDescent="0.35">
      <c r="A166" s="12"/>
      <c r="B166" s="12"/>
      <c r="C166" s="13"/>
      <c r="D166" s="12"/>
      <c r="E166" s="12"/>
      <c r="G166" s="12"/>
      <c r="H166" s="12"/>
      <c r="I166" s="12"/>
      <c r="J166" s="12"/>
      <c r="L166" s="12"/>
      <c r="M166" s="12"/>
      <c r="N166" s="12"/>
      <c r="O166" s="12"/>
      <c r="Q166" s="12"/>
      <c r="R166" s="12"/>
      <c r="S166" s="12"/>
      <c r="T166" s="12"/>
      <c r="V166" s="12"/>
      <c r="W166" s="12"/>
      <c r="X166" s="12"/>
      <c r="Y166" s="12"/>
      <c r="AA166" s="12"/>
      <c r="AB166" s="12"/>
      <c r="AC166" s="12"/>
      <c r="AD166" s="12"/>
    </row>
    <row r="167" spans="1:30" x14ac:dyDescent="0.35">
      <c r="A167" s="12"/>
      <c r="B167" s="12"/>
      <c r="C167" s="13"/>
      <c r="D167" s="12"/>
      <c r="E167" s="12"/>
      <c r="G167" s="12"/>
      <c r="H167" s="12"/>
      <c r="I167" s="12"/>
      <c r="J167" s="12"/>
      <c r="L167" s="12"/>
      <c r="M167" s="12"/>
      <c r="N167" s="12"/>
      <c r="O167" s="12"/>
      <c r="Q167" s="12"/>
      <c r="R167" s="12"/>
      <c r="S167" s="12"/>
      <c r="T167" s="12"/>
      <c r="V167" s="12"/>
      <c r="W167" s="12"/>
      <c r="X167" s="12"/>
      <c r="Y167" s="12"/>
      <c r="AA167" s="12"/>
      <c r="AB167" s="12"/>
      <c r="AC167" s="12"/>
      <c r="AD167" s="12"/>
    </row>
    <row r="168" spans="1:30" x14ac:dyDescent="0.35">
      <c r="A168" s="12"/>
      <c r="B168" s="12"/>
      <c r="C168" s="13"/>
      <c r="D168" s="12"/>
      <c r="E168" s="12"/>
      <c r="G168" s="12"/>
      <c r="H168" s="12"/>
      <c r="I168" s="12"/>
      <c r="J168" s="12"/>
      <c r="L168" s="12"/>
      <c r="M168" s="12"/>
      <c r="N168" s="12"/>
      <c r="O168" s="12"/>
      <c r="Q168" s="12"/>
      <c r="R168" s="12"/>
      <c r="S168" s="12"/>
      <c r="T168" s="12"/>
      <c r="V168" s="12"/>
      <c r="W168" s="12"/>
      <c r="X168" s="12"/>
      <c r="Y168" s="12"/>
      <c r="AA168" s="12"/>
      <c r="AB168" s="12"/>
      <c r="AC168" s="12"/>
      <c r="AD168" s="12"/>
    </row>
    <row r="169" spans="1:30" x14ac:dyDescent="0.35">
      <c r="A169" s="12"/>
      <c r="B169" s="12"/>
      <c r="C169" s="13"/>
      <c r="D169" s="12"/>
      <c r="E169" s="12"/>
      <c r="G169" s="12"/>
      <c r="H169" s="12"/>
      <c r="I169" s="12"/>
      <c r="J169" s="12"/>
      <c r="L169" s="12"/>
      <c r="M169" s="12"/>
      <c r="N169" s="12"/>
      <c r="O169" s="12"/>
      <c r="Q169" s="12"/>
      <c r="R169" s="12"/>
      <c r="S169" s="12"/>
      <c r="T169" s="12"/>
      <c r="V169" s="12"/>
      <c r="W169" s="12"/>
      <c r="X169" s="12"/>
      <c r="Y169" s="12"/>
      <c r="AA169" s="12"/>
      <c r="AB169" s="12"/>
      <c r="AC169" s="12"/>
      <c r="AD169" s="12"/>
    </row>
    <row r="170" spans="1:30" x14ac:dyDescent="0.35">
      <c r="A170" s="12"/>
      <c r="B170" s="12"/>
      <c r="C170" s="13"/>
      <c r="D170" s="12"/>
      <c r="E170" s="12"/>
      <c r="G170" s="12"/>
      <c r="H170" s="12"/>
      <c r="I170" s="12"/>
      <c r="J170" s="12"/>
      <c r="L170" s="12"/>
      <c r="M170" s="12"/>
      <c r="N170" s="12"/>
      <c r="O170" s="12"/>
      <c r="Q170" s="12"/>
      <c r="R170" s="12"/>
      <c r="S170" s="12"/>
      <c r="T170" s="12"/>
      <c r="V170" s="12"/>
      <c r="W170" s="12"/>
      <c r="X170" s="12"/>
      <c r="Y170" s="12"/>
      <c r="AA170" s="12"/>
      <c r="AB170" s="12"/>
      <c r="AC170" s="12"/>
      <c r="AD170" s="12"/>
    </row>
    <row r="171" spans="1:30" x14ac:dyDescent="0.35">
      <c r="A171" s="12"/>
      <c r="B171" s="12"/>
      <c r="C171" s="13"/>
      <c r="D171" s="12"/>
      <c r="E171" s="12"/>
      <c r="G171" s="12"/>
      <c r="H171" s="12"/>
      <c r="I171" s="12"/>
      <c r="J171" s="12"/>
      <c r="L171" s="12"/>
      <c r="M171" s="12"/>
      <c r="N171" s="12"/>
      <c r="O171" s="12"/>
      <c r="Q171" s="12"/>
      <c r="R171" s="12"/>
      <c r="S171" s="12"/>
      <c r="T171" s="12"/>
      <c r="V171" s="12"/>
      <c r="W171" s="12"/>
      <c r="X171" s="12"/>
      <c r="Y171" s="12"/>
      <c r="AA171" s="12"/>
      <c r="AB171" s="12"/>
      <c r="AC171" s="12"/>
      <c r="AD171" s="12"/>
    </row>
    <row r="172" spans="1:30" x14ac:dyDescent="0.35">
      <c r="A172" s="12"/>
      <c r="B172" s="12"/>
      <c r="C172" s="13"/>
      <c r="D172" s="12"/>
      <c r="E172" s="12"/>
      <c r="G172" s="12"/>
      <c r="H172" s="12"/>
      <c r="I172" s="12"/>
      <c r="J172" s="12"/>
      <c r="L172" s="12"/>
      <c r="M172" s="12"/>
      <c r="N172" s="12"/>
      <c r="O172" s="12"/>
      <c r="Q172" s="12"/>
      <c r="R172" s="12"/>
      <c r="S172" s="12"/>
      <c r="T172" s="12"/>
      <c r="V172" s="12"/>
      <c r="W172" s="12"/>
      <c r="X172" s="12"/>
      <c r="Y172" s="12"/>
      <c r="AA172" s="12"/>
      <c r="AB172" s="12"/>
      <c r="AC172" s="12"/>
      <c r="AD172" s="12"/>
    </row>
    <row r="173" spans="1:30" x14ac:dyDescent="0.35">
      <c r="A173" s="12"/>
      <c r="B173" s="12"/>
      <c r="C173" s="13"/>
      <c r="D173" s="12"/>
      <c r="E173" s="12"/>
      <c r="G173" s="12"/>
      <c r="H173" s="12"/>
      <c r="I173" s="12"/>
      <c r="J173" s="12"/>
      <c r="L173" s="12"/>
      <c r="M173" s="12"/>
      <c r="N173" s="12"/>
      <c r="O173" s="12"/>
      <c r="Q173" s="12"/>
      <c r="R173" s="12"/>
      <c r="S173" s="12"/>
      <c r="T173" s="12"/>
      <c r="V173" s="12"/>
      <c r="W173" s="12"/>
      <c r="X173" s="12"/>
      <c r="Y173" s="12"/>
      <c r="AA173" s="12"/>
      <c r="AB173" s="12"/>
      <c r="AC173" s="12"/>
      <c r="AD173" s="12"/>
    </row>
    <row r="174" spans="1:30" x14ac:dyDescent="0.35">
      <c r="A174" s="12"/>
      <c r="B174" s="12"/>
      <c r="C174" s="13"/>
      <c r="D174" s="12"/>
      <c r="E174" s="12"/>
      <c r="G174" s="12"/>
      <c r="H174" s="12"/>
      <c r="I174" s="12"/>
      <c r="J174" s="12"/>
      <c r="L174" s="12"/>
      <c r="M174" s="12"/>
      <c r="N174" s="12"/>
      <c r="O174" s="12"/>
      <c r="Q174" s="12"/>
      <c r="R174" s="12"/>
      <c r="S174" s="12"/>
      <c r="T174" s="12"/>
      <c r="V174" s="12"/>
      <c r="W174" s="12"/>
      <c r="X174" s="12"/>
      <c r="Y174" s="12"/>
      <c r="AA174" s="12"/>
      <c r="AB174" s="12"/>
      <c r="AC174" s="12"/>
      <c r="AD174" s="12"/>
    </row>
    <row r="175" spans="1:30" x14ac:dyDescent="0.35">
      <c r="A175" s="12"/>
      <c r="B175" s="12"/>
      <c r="C175" s="13"/>
      <c r="D175" s="12"/>
      <c r="E175" s="12"/>
      <c r="G175" s="12"/>
      <c r="H175" s="12"/>
      <c r="I175" s="12"/>
      <c r="J175" s="12"/>
      <c r="L175" s="12"/>
      <c r="M175" s="12"/>
      <c r="N175" s="12"/>
      <c r="O175" s="12"/>
      <c r="Q175" s="12"/>
      <c r="R175" s="12"/>
      <c r="S175" s="12"/>
      <c r="T175" s="12"/>
      <c r="V175" s="12"/>
      <c r="W175" s="12"/>
      <c r="X175" s="12"/>
      <c r="Y175" s="12"/>
      <c r="AA175" s="12"/>
      <c r="AB175" s="12"/>
      <c r="AC175" s="12"/>
      <c r="AD175" s="12"/>
    </row>
    <row r="176" spans="1:30" x14ac:dyDescent="0.35">
      <c r="A176" s="12"/>
      <c r="B176" s="12"/>
      <c r="C176" s="13"/>
      <c r="D176" s="12"/>
      <c r="E176" s="12"/>
      <c r="G176" s="12"/>
      <c r="H176" s="12"/>
      <c r="I176" s="12"/>
      <c r="J176" s="12"/>
      <c r="L176" s="12"/>
      <c r="M176" s="12"/>
      <c r="N176" s="12"/>
      <c r="O176" s="12"/>
      <c r="Q176" s="12"/>
      <c r="R176" s="12"/>
      <c r="S176" s="12"/>
      <c r="T176" s="12"/>
      <c r="V176" s="12"/>
      <c r="W176" s="12"/>
      <c r="X176" s="12"/>
      <c r="Y176" s="12"/>
      <c r="AA176" s="12"/>
      <c r="AB176" s="12"/>
      <c r="AC176" s="12"/>
      <c r="AD176" s="12"/>
    </row>
    <row r="177" spans="1:30" x14ac:dyDescent="0.35">
      <c r="A177" s="12"/>
      <c r="B177" s="12"/>
      <c r="C177" s="13"/>
      <c r="D177" s="12"/>
      <c r="E177" s="12"/>
      <c r="G177" s="12"/>
      <c r="H177" s="12"/>
      <c r="I177" s="12"/>
      <c r="J177" s="12"/>
      <c r="L177" s="12"/>
      <c r="M177" s="12"/>
      <c r="N177" s="12"/>
      <c r="O177" s="12"/>
      <c r="Q177" s="12"/>
      <c r="R177" s="12"/>
      <c r="S177" s="12"/>
      <c r="T177" s="12"/>
      <c r="V177" s="12"/>
      <c r="W177" s="12"/>
      <c r="X177" s="12"/>
      <c r="Y177" s="12"/>
      <c r="AA177" s="12"/>
      <c r="AB177" s="12"/>
      <c r="AC177" s="12"/>
      <c r="AD177" s="12"/>
    </row>
    <row r="178" spans="1:30" x14ac:dyDescent="0.35">
      <c r="A178" s="12"/>
      <c r="B178" s="12"/>
      <c r="C178" s="13"/>
      <c r="D178" s="12"/>
      <c r="E178" s="12"/>
      <c r="G178" s="12"/>
      <c r="H178" s="12"/>
      <c r="I178" s="12"/>
      <c r="J178" s="12"/>
      <c r="L178" s="12"/>
      <c r="M178" s="12"/>
      <c r="N178" s="12"/>
      <c r="O178" s="12"/>
      <c r="Q178" s="12"/>
      <c r="R178" s="12"/>
      <c r="S178" s="12"/>
      <c r="T178" s="12"/>
      <c r="V178" s="12"/>
      <c r="W178" s="12"/>
      <c r="X178" s="12"/>
      <c r="Y178" s="12"/>
      <c r="AA178" s="12"/>
      <c r="AB178" s="12"/>
      <c r="AC178" s="12"/>
      <c r="AD178" s="12"/>
    </row>
    <row r="179" spans="1:30" x14ac:dyDescent="0.35">
      <c r="A179" s="12"/>
      <c r="B179" s="12"/>
      <c r="C179" s="13"/>
      <c r="D179" s="12"/>
      <c r="E179" s="12"/>
      <c r="G179" s="12"/>
      <c r="H179" s="12"/>
      <c r="I179" s="12"/>
      <c r="J179" s="12"/>
      <c r="L179" s="12"/>
      <c r="M179" s="12"/>
      <c r="N179" s="12"/>
      <c r="O179" s="12"/>
      <c r="Q179" s="12"/>
      <c r="R179" s="12"/>
      <c r="S179" s="12"/>
      <c r="T179" s="12"/>
      <c r="V179" s="12"/>
      <c r="W179" s="12"/>
      <c r="X179" s="12"/>
      <c r="Y179" s="12"/>
      <c r="AA179" s="12"/>
      <c r="AB179" s="12"/>
      <c r="AC179" s="12"/>
      <c r="AD179" s="12"/>
    </row>
    <row r="180" spans="1:30" x14ac:dyDescent="0.35">
      <c r="A180" s="12"/>
      <c r="B180" s="12"/>
      <c r="C180" s="13"/>
      <c r="D180" s="12"/>
      <c r="E180" s="12"/>
      <c r="G180" s="12"/>
      <c r="H180" s="12"/>
      <c r="I180" s="12"/>
      <c r="J180" s="12"/>
      <c r="L180" s="12"/>
      <c r="M180" s="12"/>
      <c r="N180" s="12"/>
      <c r="O180" s="12"/>
      <c r="Q180" s="12"/>
      <c r="R180" s="12"/>
      <c r="S180" s="12"/>
      <c r="T180" s="12"/>
      <c r="V180" s="12"/>
      <c r="W180" s="12"/>
      <c r="X180" s="12"/>
      <c r="Y180" s="12"/>
      <c r="AA180" s="12"/>
      <c r="AB180" s="12"/>
      <c r="AC180" s="12"/>
      <c r="AD180" s="12"/>
    </row>
    <row r="181" spans="1:30" x14ac:dyDescent="0.35">
      <c r="A181" s="12"/>
      <c r="B181" s="12"/>
      <c r="C181" s="13"/>
      <c r="D181" s="12"/>
      <c r="E181" s="12"/>
      <c r="G181" s="12"/>
      <c r="H181" s="12"/>
      <c r="I181" s="12"/>
      <c r="J181" s="12"/>
      <c r="L181" s="12"/>
      <c r="M181" s="12"/>
      <c r="N181" s="12"/>
      <c r="O181" s="12"/>
      <c r="Q181" s="12"/>
      <c r="R181" s="12"/>
      <c r="S181" s="12"/>
      <c r="T181" s="12"/>
      <c r="V181" s="12"/>
      <c r="W181" s="12"/>
      <c r="X181" s="12"/>
      <c r="Y181" s="12"/>
      <c r="AA181" s="12"/>
      <c r="AB181" s="12"/>
      <c r="AC181" s="12"/>
      <c r="AD181" s="12"/>
    </row>
    <row r="182" spans="1:30" x14ac:dyDescent="0.35">
      <c r="A182" s="12"/>
      <c r="B182" s="12"/>
      <c r="C182" s="13"/>
      <c r="D182" s="12"/>
      <c r="E182" s="12"/>
      <c r="G182" s="12"/>
      <c r="H182" s="12"/>
      <c r="I182" s="12"/>
      <c r="J182" s="12"/>
      <c r="L182" s="12"/>
      <c r="M182" s="12"/>
      <c r="N182" s="12"/>
      <c r="O182" s="12"/>
      <c r="Q182" s="12"/>
      <c r="R182" s="12"/>
      <c r="S182" s="12"/>
      <c r="T182" s="12"/>
      <c r="V182" s="12"/>
      <c r="W182" s="12"/>
      <c r="X182" s="12"/>
      <c r="Y182" s="12"/>
      <c r="AA182" s="12"/>
      <c r="AB182" s="12"/>
      <c r="AC182" s="12"/>
      <c r="AD182" s="12"/>
    </row>
    <row r="183" spans="1:30" x14ac:dyDescent="0.35">
      <c r="A183" s="12"/>
      <c r="B183" s="12"/>
      <c r="C183" s="13"/>
      <c r="D183" s="12"/>
      <c r="E183" s="12"/>
      <c r="G183" s="12"/>
      <c r="H183" s="12"/>
      <c r="I183" s="12"/>
      <c r="J183" s="12"/>
      <c r="L183" s="12"/>
      <c r="M183" s="12"/>
      <c r="N183" s="12"/>
      <c r="O183" s="12"/>
      <c r="Q183" s="12"/>
      <c r="R183" s="12"/>
      <c r="S183" s="12"/>
      <c r="T183" s="12"/>
      <c r="V183" s="12"/>
      <c r="W183" s="12"/>
      <c r="X183" s="12"/>
      <c r="Y183" s="12"/>
      <c r="AA183" s="12"/>
      <c r="AB183" s="12"/>
      <c r="AC183" s="12"/>
      <c r="AD183" s="12"/>
    </row>
    <row r="184" spans="1:30" x14ac:dyDescent="0.35">
      <c r="A184" s="12"/>
      <c r="B184" s="12"/>
      <c r="C184" s="13"/>
      <c r="D184" s="12"/>
      <c r="E184" s="12"/>
      <c r="G184" s="12"/>
      <c r="H184" s="12"/>
      <c r="I184" s="12"/>
      <c r="J184" s="12"/>
      <c r="L184" s="12"/>
      <c r="M184" s="12"/>
      <c r="N184" s="12"/>
      <c r="O184" s="12"/>
      <c r="Q184" s="12"/>
      <c r="R184" s="12"/>
      <c r="S184" s="12"/>
      <c r="T184" s="12"/>
      <c r="V184" s="12"/>
      <c r="W184" s="12"/>
      <c r="X184" s="12"/>
      <c r="Y184" s="12"/>
      <c r="AA184" s="12"/>
      <c r="AB184" s="12"/>
      <c r="AC184" s="12"/>
      <c r="AD184" s="12"/>
    </row>
    <row r="185" spans="1:30" x14ac:dyDescent="0.35">
      <c r="A185" s="12"/>
      <c r="B185" s="12"/>
      <c r="C185" s="13"/>
      <c r="D185" s="12"/>
      <c r="E185" s="12"/>
      <c r="G185" s="12"/>
      <c r="H185" s="12"/>
      <c r="I185" s="12"/>
      <c r="J185" s="12"/>
      <c r="L185" s="12"/>
      <c r="M185" s="12"/>
      <c r="N185" s="12"/>
      <c r="O185" s="12"/>
      <c r="Q185" s="12"/>
      <c r="R185" s="12"/>
      <c r="S185" s="12"/>
      <c r="T185" s="12"/>
      <c r="V185" s="12"/>
      <c r="W185" s="12"/>
      <c r="X185" s="12"/>
      <c r="Y185" s="12"/>
      <c r="AA185" s="12"/>
      <c r="AB185" s="12"/>
      <c r="AC185" s="12"/>
      <c r="AD185" s="12"/>
    </row>
    <row r="186" spans="1:30" x14ac:dyDescent="0.35">
      <c r="A186" s="12"/>
      <c r="B186" s="12"/>
      <c r="C186" s="13"/>
      <c r="D186" s="12"/>
      <c r="E186" s="12"/>
      <c r="G186" s="12"/>
      <c r="H186" s="12"/>
      <c r="I186" s="12"/>
      <c r="J186" s="12"/>
      <c r="L186" s="12"/>
      <c r="M186" s="12"/>
      <c r="N186" s="12"/>
      <c r="O186" s="12"/>
      <c r="Q186" s="12"/>
      <c r="R186" s="12"/>
      <c r="S186" s="12"/>
      <c r="T186" s="12"/>
      <c r="V186" s="12"/>
      <c r="W186" s="12"/>
      <c r="X186" s="12"/>
      <c r="Y186" s="12"/>
      <c r="AA186" s="12"/>
      <c r="AB186" s="12"/>
      <c r="AC186" s="12"/>
      <c r="AD186" s="12"/>
    </row>
    <row r="187" spans="1:30" x14ac:dyDescent="0.35">
      <c r="A187" s="12"/>
      <c r="B187" s="12"/>
      <c r="C187" s="13"/>
      <c r="D187" s="12"/>
      <c r="E187" s="12"/>
      <c r="G187" s="12"/>
      <c r="H187" s="12"/>
      <c r="I187" s="12"/>
      <c r="J187" s="12"/>
      <c r="L187" s="12"/>
      <c r="M187" s="12"/>
      <c r="N187" s="12"/>
      <c r="O187" s="12"/>
      <c r="Q187" s="12"/>
      <c r="R187" s="12"/>
      <c r="S187" s="12"/>
      <c r="T187" s="12"/>
      <c r="V187" s="12"/>
      <c r="W187" s="12"/>
      <c r="X187" s="12"/>
      <c r="Y187" s="12"/>
      <c r="AA187" s="12"/>
      <c r="AB187" s="12"/>
      <c r="AC187" s="12"/>
      <c r="AD187" s="12"/>
    </row>
    <row r="188" spans="1:30" x14ac:dyDescent="0.35">
      <c r="A188" s="12"/>
      <c r="B188" s="12"/>
      <c r="C188" s="13"/>
      <c r="D188" s="12"/>
      <c r="E188" s="12"/>
      <c r="G188" s="12"/>
      <c r="H188" s="12"/>
      <c r="I188" s="12"/>
      <c r="J188" s="12"/>
      <c r="L188" s="12"/>
      <c r="M188" s="12"/>
      <c r="N188" s="12"/>
      <c r="O188" s="12"/>
      <c r="Q188" s="12"/>
      <c r="R188" s="12"/>
      <c r="S188" s="12"/>
      <c r="T188" s="12"/>
      <c r="V188" s="12"/>
      <c r="W188" s="12"/>
      <c r="X188" s="12"/>
      <c r="Y188" s="12"/>
      <c r="AA188" s="12"/>
      <c r="AB188" s="12"/>
      <c r="AC188" s="12"/>
      <c r="AD188" s="12"/>
    </row>
    <row r="189" spans="1:30" x14ac:dyDescent="0.35">
      <c r="A189" s="12"/>
      <c r="B189" s="12"/>
      <c r="C189" s="13"/>
      <c r="D189" s="12"/>
      <c r="E189" s="12"/>
      <c r="G189" s="12"/>
      <c r="H189" s="12"/>
      <c r="I189" s="12"/>
      <c r="J189" s="12"/>
      <c r="L189" s="12"/>
      <c r="M189" s="12"/>
      <c r="N189" s="12"/>
      <c r="O189" s="12"/>
      <c r="Q189" s="12"/>
      <c r="R189" s="12"/>
      <c r="S189" s="12"/>
      <c r="T189" s="12"/>
      <c r="V189" s="12"/>
      <c r="W189" s="12"/>
      <c r="X189" s="12"/>
      <c r="Y189" s="12"/>
      <c r="AA189" s="12"/>
      <c r="AB189" s="12"/>
      <c r="AC189" s="12"/>
      <c r="AD189" s="12"/>
    </row>
    <row r="190" spans="1:30" x14ac:dyDescent="0.35">
      <c r="A190" s="12"/>
      <c r="B190" s="12"/>
      <c r="C190" s="13"/>
      <c r="D190" s="12"/>
      <c r="E190" s="12"/>
      <c r="G190" s="12"/>
      <c r="H190" s="12"/>
      <c r="I190" s="12"/>
      <c r="J190" s="12"/>
      <c r="L190" s="12"/>
      <c r="M190" s="12"/>
      <c r="N190" s="12"/>
      <c r="O190" s="12"/>
      <c r="Q190" s="12"/>
      <c r="R190" s="12"/>
      <c r="S190" s="12"/>
      <c r="T190" s="12"/>
      <c r="V190" s="12"/>
      <c r="W190" s="12"/>
      <c r="X190" s="12"/>
      <c r="Y190" s="12"/>
      <c r="AA190" s="12"/>
      <c r="AB190" s="12"/>
      <c r="AC190" s="12"/>
      <c r="AD190" s="12"/>
    </row>
    <row r="191" spans="1:30" x14ac:dyDescent="0.35">
      <c r="A191" s="12"/>
      <c r="B191" s="12"/>
      <c r="C191" s="13"/>
      <c r="D191" s="12"/>
      <c r="E191" s="12"/>
      <c r="G191" s="12"/>
      <c r="H191" s="12"/>
      <c r="I191" s="12"/>
      <c r="J191" s="12"/>
      <c r="L191" s="12"/>
      <c r="M191" s="12"/>
      <c r="N191" s="12"/>
      <c r="O191" s="12"/>
      <c r="Q191" s="12"/>
      <c r="R191" s="12"/>
      <c r="S191" s="12"/>
      <c r="T191" s="12"/>
      <c r="V191" s="12"/>
      <c r="W191" s="12"/>
      <c r="X191" s="12"/>
      <c r="Y191" s="12"/>
      <c r="AA191" s="12"/>
      <c r="AB191" s="12"/>
      <c r="AC191" s="12"/>
      <c r="AD191" s="12"/>
    </row>
    <row r="192" spans="1:30" x14ac:dyDescent="0.35">
      <c r="A192" s="12"/>
      <c r="B192" s="12"/>
      <c r="C192" s="13"/>
      <c r="D192" s="12"/>
      <c r="E192" s="12"/>
      <c r="G192" s="12"/>
      <c r="H192" s="12"/>
      <c r="I192" s="12"/>
      <c r="J192" s="12"/>
      <c r="L192" s="12"/>
      <c r="M192" s="12"/>
      <c r="N192" s="12"/>
      <c r="O192" s="12"/>
      <c r="Q192" s="12"/>
      <c r="R192" s="12"/>
      <c r="S192" s="12"/>
      <c r="T192" s="12"/>
      <c r="V192" s="12"/>
      <c r="W192" s="12"/>
      <c r="X192" s="12"/>
      <c r="Y192" s="12"/>
      <c r="AA192" s="12"/>
      <c r="AB192" s="12"/>
      <c r="AC192" s="12"/>
      <c r="AD192" s="12"/>
    </row>
    <row r="193" spans="1:30" x14ac:dyDescent="0.35">
      <c r="A193" s="12"/>
      <c r="B193" s="12"/>
      <c r="C193" s="13"/>
      <c r="D193" s="12"/>
      <c r="E193" s="12"/>
      <c r="G193" s="12"/>
      <c r="H193" s="12"/>
      <c r="I193" s="12"/>
      <c r="J193" s="12"/>
      <c r="L193" s="12"/>
      <c r="M193" s="12"/>
      <c r="N193" s="12"/>
      <c r="O193" s="12"/>
      <c r="Q193" s="12"/>
      <c r="R193" s="12"/>
      <c r="S193" s="12"/>
      <c r="T193" s="12"/>
      <c r="V193" s="12"/>
      <c r="W193" s="12"/>
      <c r="X193" s="12"/>
      <c r="Y193" s="12"/>
      <c r="AA193" s="12"/>
      <c r="AB193" s="12"/>
      <c r="AC193" s="12"/>
      <c r="AD193" s="12"/>
    </row>
    <row r="194" spans="1:30" x14ac:dyDescent="0.35">
      <c r="A194" s="12"/>
      <c r="B194" s="12"/>
      <c r="C194" s="13"/>
      <c r="D194" s="12"/>
      <c r="E194" s="12"/>
      <c r="G194" s="12"/>
      <c r="H194" s="12"/>
      <c r="I194" s="12"/>
      <c r="J194" s="12"/>
      <c r="L194" s="12"/>
      <c r="M194" s="12"/>
      <c r="N194" s="12"/>
      <c r="O194" s="12"/>
      <c r="Q194" s="12"/>
      <c r="R194" s="12"/>
      <c r="S194" s="12"/>
      <c r="T194" s="12"/>
      <c r="V194" s="12"/>
      <c r="W194" s="12"/>
      <c r="X194" s="12"/>
      <c r="Y194" s="12"/>
      <c r="AA194" s="12"/>
      <c r="AB194" s="12"/>
      <c r="AC194" s="12"/>
      <c r="AD194" s="12"/>
    </row>
    <row r="195" spans="1:30" x14ac:dyDescent="0.35">
      <c r="A195" s="12"/>
      <c r="B195" s="12"/>
      <c r="C195" s="13"/>
      <c r="D195" s="12"/>
      <c r="E195" s="12"/>
      <c r="G195" s="12"/>
      <c r="H195" s="12"/>
      <c r="I195" s="12"/>
      <c r="J195" s="12"/>
      <c r="L195" s="12"/>
      <c r="M195" s="12"/>
      <c r="N195" s="12"/>
      <c r="O195" s="12"/>
      <c r="Q195" s="12"/>
      <c r="R195" s="12"/>
      <c r="S195" s="12"/>
      <c r="T195" s="12"/>
      <c r="V195" s="12"/>
      <c r="W195" s="12"/>
      <c r="X195" s="12"/>
      <c r="Y195" s="12"/>
      <c r="AA195" s="12"/>
      <c r="AB195" s="12"/>
      <c r="AC195" s="12"/>
      <c r="AD195" s="12"/>
    </row>
    <row r="196" spans="1:30" x14ac:dyDescent="0.35">
      <c r="A196" s="12"/>
      <c r="B196" s="12"/>
      <c r="C196" s="13"/>
      <c r="D196" s="12"/>
      <c r="E196" s="12"/>
      <c r="G196" s="12"/>
      <c r="H196" s="12"/>
      <c r="I196" s="12"/>
      <c r="J196" s="12"/>
      <c r="L196" s="12"/>
      <c r="M196" s="12"/>
      <c r="N196" s="12"/>
      <c r="O196" s="12"/>
      <c r="Q196" s="12"/>
      <c r="R196" s="12"/>
      <c r="S196" s="12"/>
      <c r="T196" s="12"/>
      <c r="V196" s="12"/>
      <c r="W196" s="12"/>
      <c r="X196" s="12"/>
      <c r="Y196" s="12"/>
      <c r="AA196" s="12"/>
      <c r="AB196" s="12"/>
      <c r="AC196" s="12"/>
      <c r="AD196" s="12"/>
    </row>
    <row r="197" spans="1:30" x14ac:dyDescent="0.35">
      <c r="A197" s="12"/>
      <c r="B197" s="12"/>
      <c r="C197" s="13"/>
      <c r="D197" s="12"/>
      <c r="E197" s="12"/>
      <c r="G197" s="12"/>
      <c r="H197" s="12"/>
      <c r="I197" s="12"/>
      <c r="J197" s="12"/>
      <c r="L197" s="12"/>
      <c r="M197" s="12"/>
      <c r="N197" s="12"/>
      <c r="O197" s="12"/>
      <c r="Q197" s="12"/>
      <c r="R197" s="12"/>
      <c r="S197" s="12"/>
      <c r="T197" s="12"/>
      <c r="V197" s="12"/>
      <c r="W197" s="12"/>
      <c r="X197" s="12"/>
      <c r="Y197" s="12"/>
      <c r="AA197" s="12"/>
      <c r="AB197" s="12"/>
      <c r="AC197" s="12"/>
      <c r="AD197" s="12"/>
    </row>
    <row r="198" spans="1:30" x14ac:dyDescent="0.35">
      <c r="A198" s="12"/>
      <c r="B198" s="12"/>
      <c r="C198" s="13"/>
      <c r="D198" s="12"/>
      <c r="E198" s="12"/>
      <c r="G198" s="12"/>
      <c r="H198" s="12"/>
      <c r="I198" s="12"/>
      <c r="J198" s="12"/>
      <c r="L198" s="12"/>
      <c r="M198" s="12"/>
      <c r="N198" s="12"/>
      <c r="O198" s="12"/>
      <c r="Q198" s="12"/>
      <c r="R198" s="12"/>
      <c r="S198" s="12"/>
      <c r="T198" s="12"/>
      <c r="V198" s="12"/>
      <c r="W198" s="12"/>
      <c r="X198" s="12"/>
      <c r="Y198" s="12"/>
      <c r="AA198" s="12"/>
      <c r="AB198" s="12"/>
      <c r="AC198" s="12"/>
      <c r="AD198" s="12"/>
    </row>
    <row r="199" spans="1:30" x14ac:dyDescent="0.35">
      <c r="A199" s="12"/>
      <c r="B199" s="12"/>
      <c r="C199" s="13"/>
      <c r="D199" s="12"/>
      <c r="E199" s="12"/>
      <c r="G199" s="12"/>
      <c r="H199" s="12"/>
      <c r="I199" s="12"/>
      <c r="J199" s="12"/>
      <c r="L199" s="12"/>
      <c r="M199" s="12"/>
      <c r="N199" s="12"/>
      <c r="O199" s="12"/>
      <c r="Q199" s="12"/>
      <c r="R199" s="12"/>
      <c r="S199" s="12"/>
      <c r="T199" s="12"/>
      <c r="V199" s="12"/>
      <c r="W199" s="12"/>
      <c r="X199" s="12"/>
      <c r="Y199" s="12"/>
      <c r="AA199" s="12"/>
      <c r="AB199" s="12"/>
      <c r="AC199" s="12"/>
      <c r="AD199" s="12"/>
    </row>
    <row r="200" spans="1:30" x14ac:dyDescent="0.35">
      <c r="A200" s="12"/>
      <c r="B200" s="12"/>
      <c r="C200" s="13"/>
      <c r="D200" s="12"/>
      <c r="E200" s="12"/>
      <c r="G200" s="12"/>
      <c r="H200" s="12"/>
      <c r="I200" s="12"/>
      <c r="J200" s="12"/>
      <c r="L200" s="12"/>
      <c r="M200" s="12"/>
      <c r="N200" s="12"/>
      <c r="O200" s="12"/>
      <c r="Q200" s="12"/>
      <c r="R200" s="12"/>
      <c r="S200" s="12"/>
      <c r="T200" s="12"/>
      <c r="V200" s="12"/>
      <c r="W200" s="12"/>
      <c r="X200" s="12"/>
      <c r="Y200" s="12"/>
      <c r="AA200" s="12"/>
      <c r="AB200" s="12"/>
      <c r="AC200" s="12"/>
      <c r="AD200" s="12"/>
    </row>
    <row r="201" spans="1:30" x14ac:dyDescent="0.35">
      <c r="A201" s="12"/>
      <c r="B201" s="12"/>
      <c r="C201" s="13"/>
      <c r="D201" s="12"/>
      <c r="E201" s="12"/>
      <c r="G201" s="12"/>
      <c r="H201" s="12"/>
      <c r="I201" s="12"/>
      <c r="J201" s="12"/>
      <c r="L201" s="12"/>
      <c r="M201" s="12"/>
      <c r="N201" s="12"/>
      <c r="O201" s="12"/>
      <c r="Q201" s="12"/>
      <c r="R201" s="12"/>
      <c r="S201" s="12"/>
      <c r="T201" s="12"/>
      <c r="V201" s="12"/>
      <c r="W201" s="12"/>
      <c r="X201" s="12"/>
      <c r="Y201" s="12"/>
      <c r="AA201" s="12"/>
      <c r="AB201" s="12"/>
      <c r="AC201" s="12"/>
      <c r="AD201" s="12"/>
    </row>
    <row r="202" spans="1:30" x14ac:dyDescent="0.35">
      <c r="A202" s="12"/>
      <c r="B202" s="12"/>
      <c r="C202" s="13"/>
      <c r="D202" s="12"/>
      <c r="E202" s="12"/>
      <c r="G202" s="12"/>
      <c r="H202" s="12"/>
      <c r="I202" s="12"/>
      <c r="J202" s="12"/>
      <c r="L202" s="12"/>
      <c r="M202" s="12"/>
      <c r="N202" s="12"/>
      <c r="O202" s="12"/>
      <c r="Q202" s="12"/>
      <c r="R202" s="12"/>
      <c r="S202" s="12"/>
      <c r="T202" s="12"/>
      <c r="V202" s="12"/>
      <c r="W202" s="12"/>
      <c r="X202" s="12"/>
      <c r="Y202" s="12"/>
      <c r="AA202" s="12"/>
      <c r="AB202" s="12"/>
      <c r="AC202" s="12"/>
      <c r="AD202" s="12"/>
    </row>
    <row r="203" spans="1:30" x14ac:dyDescent="0.35">
      <c r="A203" s="12"/>
      <c r="B203" s="12"/>
      <c r="C203" s="13"/>
      <c r="D203" s="12"/>
      <c r="E203" s="12"/>
      <c r="G203" s="12"/>
      <c r="H203" s="12"/>
      <c r="I203" s="12"/>
      <c r="J203" s="12"/>
      <c r="L203" s="12"/>
      <c r="M203" s="12"/>
      <c r="N203" s="12"/>
      <c r="O203" s="12"/>
      <c r="Q203" s="12"/>
      <c r="R203" s="12"/>
      <c r="S203" s="12"/>
      <c r="T203" s="12"/>
      <c r="V203" s="12"/>
      <c r="W203" s="12"/>
      <c r="X203" s="12"/>
      <c r="Y203" s="12"/>
      <c r="AA203" s="12"/>
      <c r="AB203" s="12"/>
      <c r="AC203" s="12"/>
      <c r="AD203" s="12"/>
    </row>
    <row r="204" spans="1:30" x14ac:dyDescent="0.35">
      <c r="A204" s="12"/>
      <c r="B204" s="12"/>
      <c r="C204" s="13"/>
      <c r="D204" s="12"/>
      <c r="E204" s="12"/>
      <c r="G204" s="12"/>
      <c r="H204" s="12"/>
      <c r="I204" s="12"/>
      <c r="J204" s="12"/>
      <c r="L204" s="12"/>
      <c r="M204" s="12"/>
      <c r="N204" s="12"/>
      <c r="O204" s="12"/>
      <c r="Q204" s="12"/>
      <c r="R204" s="12"/>
      <c r="S204" s="12"/>
      <c r="T204" s="12"/>
      <c r="V204" s="12"/>
      <c r="W204" s="12"/>
      <c r="X204" s="12"/>
      <c r="Y204" s="12"/>
      <c r="AA204" s="12"/>
      <c r="AB204" s="12"/>
      <c r="AC204" s="12"/>
      <c r="AD204" s="12"/>
    </row>
    <row r="205" spans="1:30" x14ac:dyDescent="0.35">
      <c r="A205" s="12"/>
      <c r="B205" s="12"/>
      <c r="C205" s="13"/>
      <c r="D205" s="12"/>
      <c r="E205" s="12"/>
      <c r="G205" s="12"/>
      <c r="H205" s="12"/>
      <c r="I205" s="12"/>
      <c r="J205" s="12"/>
      <c r="L205" s="12"/>
      <c r="M205" s="12"/>
      <c r="N205" s="12"/>
      <c r="O205" s="12"/>
      <c r="Q205" s="12"/>
      <c r="R205" s="12"/>
      <c r="S205" s="12"/>
      <c r="T205" s="12"/>
      <c r="V205" s="12"/>
      <c r="W205" s="12"/>
      <c r="X205" s="12"/>
      <c r="Y205" s="12"/>
      <c r="AA205" s="12"/>
      <c r="AB205" s="12"/>
      <c r="AC205" s="12"/>
      <c r="AD205" s="12"/>
    </row>
    <row r="206" spans="1:30" x14ac:dyDescent="0.35">
      <c r="A206" s="12"/>
      <c r="B206" s="12"/>
      <c r="C206" s="13"/>
      <c r="D206" s="12"/>
      <c r="E206" s="12"/>
      <c r="G206" s="12"/>
      <c r="H206" s="12"/>
      <c r="I206" s="12"/>
      <c r="J206" s="12"/>
      <c r="L206" s="12"/>
      <c r="M206" s="12"/>
      <c r="N206" s="12"/>
      <c r="O206" s="12"/>
      <c r="Q206" s="12"/>
      <c r="R206" s="12"/>
      <c r="S206" s="12"/>
      <c r="T206" s="12"/>
      <c r="V206" s="12"/>
      <c r="W206" s="12"/>
      <c r="X206" s="12"/>
      <c r="Y206" s="12"/>
      <c r="AA206" s="12"/>
      <c r="AB206" s="12"/>
      <c r="AC206" s="12"/>
      <c r="AD206" s="12"/>
    </row>
    <row r="207" spans="1:30" x14ac:dyDescent="0.35">
      <c r="A207" s="12"/>
      <c r="B207" s="12"/>
      <c r="C207" s="13"/>
      <c r="D207" s="12"/>
      <c r="E207" s="12"/>
      <c r="G207" s="12"/>
      <c r="H207" s="12"/>
      <c r="I207" s="12"/>
      <c r="J207" s="12"/>
      <c r="L207" s="12"/>
      <c r="M207" s="12"/>
      <c r="N207" s="12"/>
      <c r="O207" s="12"/>
      <c r="Q207" s="12"/>
      <c r="R207" s="12"/>
      <c r="S207" s="12"/>
      <c r="T207" s="12"/>
      <c r="V207" s="12"/>
      <c r="W207" s="12"/>
      <c r="X207" s="12"/>
      <c r="Y207" s="12"/>
      <c r="AA207" s="12"/>
      <c r="AB207" s="12"/>
      <c r="AC207" s="12"/>
      <c r="AD207" s="12"/>
    </row>
    <row r="208" spans="1:30" x14ac:dyDescent="0.35">
      <c r="A208" s="12"/>
      <c r="B208" s="12"/>
      <c r="C208" s="13"/>
      <c r="D208" s="12"/>
      <c r="E208" s="12"/>
      <c r="G208" s="12"/>
      <c r="H208" s="12"/>
      <c r="I208" s="12"/>
      <c r="J208" s="12"/>
      <c r="L208" s="12"/>
      <c r="M208" s="12"/>
      <c r="N208" s="12"/>
      <c r="O208" s="12"/>
      <c r="Q208" s="12"/>
      <c r="R208" s="12"/>
      <c r="S208" s="12"/>
      <c r="T208" s="12"/>
      <c r="V208" s="12"/>
      <c r="W208" s="12"/>
      <c r="X208" s="12"/>
      <c r="Y208" s="12"/>
      <c r="AA208" s="12"/>
      <c r="AB208" s="12"/>
      <c r="AC208" s="12"/>
      <c r="AD208" s="12"/>
    </row>
    <row r="209" spans="1:30" x14ac:dyDescent="0.35">
      <c r="A209" s="12"/>
      <c r="B209" s="12"/>
      <c r="C209" s="13"/>
      <c r="D209" s="12"/>
      <c r="E209" s="12"/>
      <c r="G209" s="12"/>
      <c r="H209" s="12"/>
      <c r="I209" s="12"/>
      <c r="J209" s="12"/>
      <c r="L209" s="12"/>
      <c r="M209" s="12"/>
      <c r="N209" s="12"/>
      <c r="O209" s="12"/>
      <c r="Q209" s="12"/>
      <c r="R209" s="12"/>
      <c r="S209" s="12"/>
      <c r="T209" s="12"/>
      <c r="V209" s="12"/>
      <c r="W209" s="12"/>
      <c r="X209" s="12"/>
      <c r="Y209" s="12"/>
      <c r="AA209" s="12"/>
      <c r="AB209" s="12"/>
      <c r="AC209" s="12"/>
      <c r="AD209" s="12"/>
    </row>
    <row r="210" spans="1:30" x14ac:dyDescent="0.35">
      <c r="A210" s="12"/>
      <c r="B210" s="12"/>
      <c r="C210" s="13"/>
      <c r="D210" s="12"/>
      <c r="E210" s="12"/>
      <c r="G210" s="12"/>
      <c r="H210" s="12"/>
      <c r="I210" s="12"/>
      <c r="J210" s="12"/>
      <c r="L210" s="12"/>
      <c r="M210" s="12"/>
      <c r="N210" s="12"/>
      <c r="O210" s="12"/>
      <c r="Q210" s="12"/>
      <c r="R210" s="12"/>
      <c r="S210" s="12"/>
      <c r="T210" s="12"/>
      <c r="V210" s="12"/>
      <c r="W210" s="12"/>
      <c r="X210" s="12"/>
      <c r="Y210" s="12"/>
      <c r="AA210" s="12"/>
      <c r="AB210" s="12"/>
      <c r="AC210" s="12"/>
      <c r="AD210" s="12"/>
    </row>
    <row r="211" spans="1:30" x14ac:dyDescent="0.35">
      <c r="A211" s="12"/>
      <c r="B211" s="12"/>
      <c r="C211" s="13"/>
      <c r="D211" s="12"/>
      <c r="E211" s="12"/>
      <c r="G211" s="12"/>
      <c r="H211" s="12"/>
      <c r="I211" s="12"/>
      <c r="J211" s="12"/>
      <c r="L211" s="12"/>
      <c r="M211" s="12"/>
      <c r="N211" s="12"/>
      <c r="O211" s="12"/>
      <c r="Q211" s="12"/>
      <c r="R211" s="12"/>
      <c r="S211" s="12"/>
      <c r="T211" s="12"/>
      <c r="V211" s="12"/>
      <c r="W211" s="12"/>
      <c r="X211" s="12"/>
      <c r="Y211" s="12"/>
      <c r="AA211" s="12"/>
      <c r="AB211" s="12"/>
      <c r="AC211" s="12"/>
      <c r="AD211" s="12"/>
    </row>
    <row r="212" spans="1:30" x14ac:dyDescent="0.35">
      <c r="A212" s="12"/>
      <c r="B212" s="12"/>
      <c r="C212" s="13"/>
      <c r="D212" s="12"/>
      <c r="E212" s="12"/>
      <c r="G212" s="12"/>
      <c r="H212" s="12"/>
      <c r="I212" s="12"/>
      <c r="J212" s="12"/>
      <c r="L212" s="12"/>
      <c r="M212" s="12"/>
      <c r="N212" s="12"/>
      <c r="O212" s="12"/>
      <c r="Q212" s="12"/>
      <c r="R212" s="12"/>
      <c r="S212" s="12"/>
      <c r="T212" s="12"/>
      <c r="V212" s="12"/>
      <c r="W212" s="12"/>
      <c r="X212" s="12"/>
      <c r="Y212" s="12"/>
      <c r="AA212" s="12"/>
      <c r="AB212" s="12"/>
      <c r="AC212" s="12"/>
      <c r="AD212" s="12"/>
    </row>
    <row r="213" spans="1:30" x14ac:dyDescent="0.35">
      <c r="A213" s="12"/>
      <c r="B213" s="12"/>
      <c r="C213" s="13"/>
      <c r="D213" s="12"/>
      <c r="E213" s="12"/>
      <c r="G213" s="12"/>
      <c r="H213" s="12"/>
      <c r="I213" s="12"/>
      <c r="J213" s="12"/>
      <c r="L213" s="12"/>
      <c r="M213" s="12"/>
      <c r="N213" s="12"/>
      <c r="O213" s="12"/>
      <c r="Q213" s="12"/>
      <c r="R213" s="12"/>
      <c r="S213" s="12"/>
      <c r="T213" s="12"/>
      <c r="V213" s="12"/>
      <c r="W213" s="12"/>
      <c r="X213" s="12"/>
      <c r="Y213" s="12"/>
      <c r="AA213" s="12"/>
      <c r="AB213" s="12"/>
      <c r="AC213" s="12"/>
      <c r="AD213" s="12"/>
    </row>
    <row r="214" spans="1:30" x14ac:dyDescent="0.35">
      <c r="A214" s="12"/>
      <c r="B214" s="12"/>
      <c r="C214" s="13"/>
      <c r="D214" s="12"/>
      <c r="E214" s="12"/>
      <c r="G214" s="12"/>
      <c r="H214" s="12"/>
      <c r="I214" s="12"/>
      <c r="J214" s="12"/>
      <c r="L214" s="12"/>
      <c r="M214" s="12"/>
      <c r="N214" s="12"/>
      <c r="O214" s="12"/>
      <c r="Q214" s="12"/>
      <c r="R214" s="12"/>
      <c r="S214" s="12"/>
      <c r="T214" s="12"/>
      <c r="V214" s="12"/>
      <c r="W214" s="12"/>
      <c r="X214" s="12"/>
      <c r="Y214" s="12"/>
      <c r="AA214" s="12"/>
      <c r="AB214" s="12"/>
      <c r="AC214" s="12"/>
      <c r="AD214" s="12"/>
    </row>
    <row r="215" spans="1:30" x14ac:dyDescent="0.35">
      <c r="A215" s="12"/>
      <c r="B215" s="12"/>
      <c r="C215" s="13"/>
      <c r="D215" s="12"/>
      <c r="E215" s="12"/>
      <c r="G215" s="12"/>
      <c r="H215" s="12"/>
      <c r="I215" s="12"/>
      <c r="J215" s="12"/>
      <c r="L215" s="12"/>
      <c r="M215" s="12"/>
      <c r="N215" s="12"/>
      <c r="O215" s="12"/>
      <c r="Q215" s="12"/>
      <c r="R215" s="12"/>
      <c r="S215" s="12"/>
      <c r="T215" s="12"/>
      <c r="V215" s="12"/>
      <c r="W215" s="12"/>
      <c r="X215" s="12"/>
      <c r="Y215" s="12"/>
      <c r="AA215" s="12"/>
      <c r="AB215" s="12"/>
      <c r="AC215" s="12"/>
      <c r="AD215" s="12"/>
    </row>
    <row r="216" spans="1:30" x14ac:dyDescent="0.35">
      <c r="A216" s="12"/>
      <c r="B216" s="12"/>
      <c r="C216" s="13"/>
      <c r="D216" s="12"/>
      <c r="E216" s="12"/>
      <c r="G216" s="12"/>
      <c r="H216" s="12"/>
      <c r="I216" s="12"/>
      <c r="J216" s="12"/>
      <c r="L216" s="12"/>
      <c r="M216" s="12"/>
      <c r="N216" s="12"/>
      <c r="O216" s="12"/>
      <c r="Q216" s="12"/>
      <c r="R216" s="12"/>
      <c r="S216" s="12"/>
      <c r="T216" s="12"/>
      <c r="V216" s="12"/>
      <c r="W216" s="12"/>
      <c r="X216" s="12"/>
      <c r="Y216" s="12"/>
      <c r="AA216" s="12"/>
      <c r="AB216" s="12"/>
      <c r="AC216" s="12"/>
      <c r="AD216" s="12"/>
    </row>
    <row r="217" spans="1:30" x14ac:dyDescent="0.35">
      <c r="A217" s="12"/>
      <c r="B217" s="12"/>
      <c r="C217" s="13"/>
      <c r="D217" s="12"/>
      <c r="E217" s="12"/>
      <c r="G217" s="12"/>
      <c r="H217" s="12"/>
      <c r="I217" s="12"/>
      <c r="J217" s="12"/>
      <c r="L217" s="12"/>
      <c r="M217" s="12"/>
      <c r="N217" s="12"/>
      <c r="O217" s="12"/>
      <c r="Q217" s="12"/>
      <c r="R217" s="12"/>
      <c r="S217" s="12"/>
      <c r="T217" s="12"/>
      <c r="V217" s="12"/>
      <c r="W217" s="12"/>
      <c r="X217" s="12"/>
      <c r="Y217" s="12"/>
      <c r="AA217" s="12"/>
      <c r="AB217" s="12"/>
      <c r="AC217" s="12"/>
      <c r="AD217" s="12"/>
    </row>
    <row r="218" spans="1:30" x14ac:dyDescent="0.35">
      <c r="A218" s="12"/>
      <c r="B218" s="12"/>
      <c r="C218" s="13"/>
      <c r="D218" s="12"/>
      <c r="E218" s="12"/>
      <c r="G218" s="12"/>
      <c r="H218" s="12"/>
      <c r="I218" s="12"/>
      <c r="J218" s="12"/>
      <c r="L218" s="12"/>
      <c r="M218" s="12"/>
      <c r="N218" s="12"/>
      <c r="O218" s="12"/>
      <c r="Q218" s="12"/>
      <c r="R218" s="12"/>
      <c r="S218" s="12"/>
      <c r="T218" s="12"/>
      <c r="V218" s="12"/>
      <c r="W218" s="12"/>
      <c r="X218" s="12"/>
      <c r="Y218" s="12"/>
      <c r="AA218" s="12"/>
      <c r="AB218" s="12"/>
      <c r="AC218" s="12"/>
      <c r="AD218" s="12"/>
    </row>
    <row r="219" spans="1:30" x14ac:dyDescent="0.35">
      <c r="A219" s="12"/>
      <c r="B219" s="12"/>
      <c r="C219" s="13"/>
      <c r="D219" s="12"/>
      <c r="E219" s="12"/>
      <c r="G219" s="12"/>
      <c r="H219" s="12"/>
      <c r="I219" s="12"/>
      <c r="J219" s="12"/>
      <c r="L219" s="12"/>
      <c r="M219" s="12"/>
      <c r="N219" s="12"/>
      <c r="O219" s="12"/>
      <c r="Q219" s="12"/>
      <c r="R219" s="12"/>
      <c r="S219" s="12"/>
      <c r="T219" s="12"/>
      <c r="V219" s="12"/>
      <c r="W219" s="12"/>
      <c r="X219" s="12"/>
      <c r="Y219" s="12"/>
      <c r="AA219" s="12"/>
      <c r="AB219" s="12"/>
      <c r="AC219" s="12"/>
      <c r="AD219" s="12"/>
    </row>
    <row r="220" spans="1:30" x14ac:dyDescent="0.35">
      <c r="A220" s="12"/>
      <c r="B220" s="12"/>
      <c r="C220" s="13"/>
      <c r="D220" s="12"/>
      <c r="E220" s="12"/>
      <c r="G220" s="12"/>
      <c r="H220" s="12"/>
      <c r="I220" s="12"/>
      <c r="J220" s="12"/>
      <c r="L220" s="12"/>
      <c r="M220" s="12"/>
      <c r="N220" s="12"/>
      <c r="O220" s="12"/>
      <c r="Q220" s="12"/>
      <c r="R220" s="12"/>
      <c r="S220" s="12"/>
      <c r="T220" s="12"/>
      <c r="V220" s="12"/>
      <c r="W220" s="12"/>
      <c r="X220" s="12"/>
      <c r="Y220" s="12"/>
      <c r="AA220" s="12"/>
      <c r="AB220" s="12"/>
      <c r="AC220" s="12"/>
      <c r="AD220" s="12"/>
    </row>
    <row r="221" spans="1:30" x14ac:dyDescent="0.35">
      <c r="A221" s="12"/>
      <c r="B221" s="12"/>
      <c r="C221" s="13"/>
      <c r="D221" s="12"/>
      <c r="E221" s="12"/>
      <c r="G221" s="12"/>
      <c r="H221" s="12"/>
      <c r="I221" s="12"/>
      <c r="J221" s="12"/>
      <c r="L221" s="12"/>
      <c r="M221" s="12"/>
      <c r="N221" s="12"/>
      <c r="O221" s="12"/>
      <c r="Q221" s="12"/>
      <c r="R221" s="12"/>
      <c r="S221" s="12"/>
      <c r="T221" s="12"/>
      <c r="V221" s="12"/>
      <c r="W221" s="12"/>
      <c r="X221" s="12"/>
      <c r="Y221" s="12"/>
      <c r="AA221" s="12"/>
      <c r="AB221" s="12"/>
      <c r="AC221" s="12"/>
      <c r="AD221" s="12"/>
    </row>
    <row r="222" spans="1:30" x14ac:dyDescent="0.35">
      <c r="A222" s="12"/>
      <c r="B222" s="12"/>
      <c r="C222" s="13"/>
      <c r="D222" s="12"/>
      <c r="E222" s="12"/>
      <c r="G222" s="12"/>
      <c r="H222" s="12"/>
      <c r="I222" s="12"/>
      <c r="J222" s="12"/>
      <c r="L222" s="12"/>
      <c r="M222" s="12"/>
      <c r="N222" s="12"/>
      <c r="O222" s="12"/>
      <c r="Q222" s="12"/>
      <c r="R222" s="12"/>
      <c r="S222" s="12"/>
      <c r="T222" s="12"/>
      <c r="V222" s="12"/>
      <c r="W222" s="12"/>
      <c r="X222" s="12"/>
      <c r="Y222" s="12"/>
      <c r="AA222" s="12"/>
      <c r="AB222" s="12"/>
      <c r="AC222" s="12"/>
      <c r="AD222" s="12"/>
    </row>
    <row r="223" spans="1:30" x14ac:dyDescent="0.35">
      <c r="A223" s="12"/>
      <c r="B223" s="12"/>
      <c r="C223" s="13"/>
      <c r="D223" s="12"/>
      <c r="E223" s="12"/>
      <c r="G223" s="12"/>
      <c r="H223" s="12"/>
      <c r="I223" s="12"/>
      <c r="J223" s="12"/>
      <c r="L223" s="12"/>
      <c r="M223" s="12"/>
      <c r="N223" s="12"/>
      <c r="O223" s="12"/>
      <c r="Q223" s="12"/>
      <c r="R223" s="12"/>
      <c r="S223" s="12"/>
      <c r="T223" s="12"/>
      <c r="V223" s="12"/>
      <c r="W223" s="12"/>
      <c r="X223" s="12"/>
      <c r="Y223" s="12"/>
      <c r="AA223" s="12"/>
      <c r="AB223" s="12"/>
      <c r="AC223" s="12"/>
      <c r="AD223" s="12"/>
    </row>
    <row r="224" spans="1:30" x14ac:dyDescent="0.35">
      <c r="A224" s="12"/>
      <c r="B224" s="12"/>
      <c r="C224" s="13"/>
      <c r="D224" s="12"/>
      <c r="E224" s="12"/>
      <c r="G224" s="12"/>
      <c r="H224" s="12"/>
      <c r="I224" s="12"/>
      <c r="J224" s="12"/>
      <c r="L224" s="12"/>
      <c r="M224" s="12"/>
      <c r="N224" s="12"/>
      <c r="O224" s="12"/>
      <c r="Q224" s="12"/>
      <c r="R224" s="12"/>
      <c r="S224" s="12"/>
      <c r="T224" s="12"/>
      <c r="V224" s="12"/>
      <c r="W224" s="12"/>
      <c r="X224" s="12"/>
      <c r="Y224" s="12"/>
      <c r="AA224" s="12"/>
      <c r="AB224" s="12"/>
      <c r="AC224" s="12"/>
      <c r="AD224" s="12"/>
    </row>
    <row r="225" spans="1:30" x14ac:dyDescent="0.35">
      <c r="A225" s="12"/>
      <c r="B225" s="12"/>
      <c r="C225" s="13"/>
      <c r="D225" s="12"/>
      <c r="E225" s="12"/>
      <c r="G225" s="12"/>
      <c r="H225" s="12"/>
      <c r="I225" s="12"/>
      <c r="J225" s="12"/>
      <c r="L225" s="12"/>
      <c r="M225" s="12"/>
      <c r="N225" s="12"/>
      <c r="O225" s="12"/>
      <c r="Q225" s="12"/>
      <c r="R225" s="12"/>
      <c r="S225" s="12"/>
      <c r="T225" s="12"/>
      <c r="V225" s="12"/>
      <c r="W225" s="12"/>
      <c r="X225" s="12"/>
      <c r="Y225" s="12"/>
      <c r="AA225" s="12"/>
      <c r="AB225" s="12"/>
      <c r="AC225" s="12"/>
      <c r="AD225" s="12"/>
    </row>
    <row r="226" spans="1:30" x14ac:dyDescent="0.35">
      <c r="A226" s="12"/>
      <c r="B226" s="12"/>
      <c r="C226" s="13"/>
      <c r="D226" s="12"/>
      <c r="E226" s="12"/>
      <c r="G226" s="12"/>
      <c r="H226" s="12"/>
      <c r="I226" s="12"/>
      <c r="J226" s="12"/>
      <c r="L226" s="12"/>
      <c r="M226" s="12"/>
      <c r="N226" s="12"/>
      <c r="O226" s="12"/>
      <c r="Q226" s="12"/>
      <c r="R226" s="12"/>
      <c r="S226" s="12"/>
      <c r="T226" s="12"/>
      <c r="V226" s="12"/>
      <c r="W226" s="12"/>
      <c r="X226" s="12"/>
      <c r="Y226" s="12"/>
      <c r="AA226" s="12"/>
      <c r="AB226" s="12"/>
      <c r="AC226" s="12"/>
      <c r="AD226" s="12"/>
    </row>
    <row r="227" spans="1:30" x14ac:dyDescent="0.35">
      <c r="A227" s="12"/>
      <c r="B227" s="12"/>
      <c r="C227" s="13"/>
      <c r="D227" s="12"/>
      <c r="E227" s="12"/>
      <c r="G227" s="12"/>
      <c r="H227" s="12"/>
      <c r="I227" s="12"/>
      <c r="J227" s="12"/>
      <c r="L227" s="12"/>
      <c r="M227" s="12"/>
      <c r="N227" s="12"/>
      <c r="O227" s="12"/>
      <c r="Q227" s="12"/>
      <c r="R227" s="12"/>
      <c r="S227" s="12"/>
      <c r="T227" s="12"/>
      <c r="V227" s="12"/>
      <c r="W227" s="12"/>
      <c r="X227" s="12"/>
      <c r="Y227" s="12"/>
      <c r="AA227" s="12"/>
      <c r="AB227" s="12"/>
      <c r="AC227" s="12"/>
      <c r="AD227" s="12"/>
    </row>
    <row r="228" spans="1:30" x14ac:dyDescent="0.35">
      <c r="A228" s="12"/>
      <c r="B228" s="12"/>
      <c r="C228" s="13"/>
      <c r="D228" s="12"/>
      <c r="E228" s="12"/>
      <c r="G228" s="12"/>
      <c r="H228" s="12"/>
      <c r="I228" s="12"/>
      <c r="J228" s="12"/>
      <c r="L228" s="12"/>
      <c r="M228" s="12"/>
      <c r="N228" s="12"/>
      <c r="O228" s="12"/>
      <c r="Q228" s="12"/>
      <c r="R228" s="12"/>
      <c r="S228" s="12"/>
      <c r="T228" s="12"/>
      <c r="V228" s="12"/>
      <c r="W228" s="12"/>
      <c r="X228" s="12"/>
      <c r="Y228" s="12"/>
      <c r="AA228" s="12"/>
      <c r="AB228" s="12"/>
      <c r="AC228" s="12"/>
      <c r="AD228" s="12"/>
    </row>
    <row r="229" spans="1:30" x14ac:dyDescent="0.35">
      <c r="A229" s="12"/>
      <c r="B229" s="12"/>
      <c r="C229" s="13"/>
      <c r="D229" s="12"/>
      <c r="E229" s="12"/>
      <c r="G229" s="12"/>
      <c r="H229" s="12"/>
      <c r="I229" s="12"/>
      <c r="J229" s="12"/>
      <c r="L229" s="12"/>
      <c r="M229" s="12"/>
      <c r="N229" s="12"/>
      <c r="O229" s="12"/>
      <c r="Q229" s="12"/>
      <c r="R229" s="12"/>
      <c r="S229" s="12"/>
      <c r="T229" s="12"/>
      <c r="V229" s="12"/>
      <c r="W229" s="12"/>
      <c r="X229" s="12"/>
      <c r="Y229" s="12"/>
      <c r="AA229" s="12"/>
      <c r="AB229" s="12"/>
      <c r="AC229" s="12"/>
      <c r="AD229" s="12"/>
    </row>
    <row r="230" spans="1:30" x14ac:dyDescent="0.35">
      <c r="A230" s="12"/>
      <c r="B230" s="12"/>
      <c r="C230" s="13"/>
      <c r="D230" s="12"/>
      <c r="E230" s="12"/>
      <c r="G230" s="12"/>
      <c r="H230" s="12"/>
      <c r="I230" s="12"/>
      <c r="J230" s="12"/>
      <c r="L230" s="12"/>
      <c r="M230" s="12"/>
      <c r="N230" s="12"/>
      <c r="O230" s="12"/>
      <c r="Q230" s="12"/>
      <c r="R230" s="12"/>
      <c r="S230" s="12"/>
      <c r="T230" s="12"/>
      <c r="V230" s="12"/>
      <c r="W230" s="12"/>
      <c r="X230" s="12"/>
      <c r="Y230" s="12"/>
      <c r="AA230" s="12"/>
      <c r="AB230" s="12"/>
      <c r="AC230" s="12"/>
      <c r="AD230" s="12"/>
    </row>
    <row r="231" spans="1:30" x14ac:dyDescent="0.35">
      <c r="A231" s="12"/>
      <c r="B231" s="12"/>
      <c r="C231" s="13"/>
      <c r="D231" s="12"/>
      <c r="E231" s="12"/>
      <c r="G231" s="12"/>
      <c r="H231" s="12"/>
      <c r="I231" s="12"/>
      <c r="J231" s="12"/>
      <c r="L231" s="12"/>
      <c r="M231" s="12"/>
      <c r="N231" s="12"/>
      <c r="O231" s="12"/>
      <c r="Q231" s="12"/>
      <c r="R231" s="12"/>
      <c r="S231" s="12"/>
      <c r="T231" s="12"/>
      <c r="V231" s="12"/>
      <c r="W231" s="12"/>
      <c r="X231" s="12"/>
      <c r="Y231" s="12"/>
      <c r="AA231" s="12"/>
      <c r="AB231" s="12"/>
      <c r="AC231" s="12"/>
      <c r="AD231" s="12"/>
    </row>
    <row r="232" spans="1:30" x14ac:dyDescent="0.35">
      <c r="A232" s="12"/>
      <c r="B232" s="12"/>
      <c r="C232" s="13"/>
      <c r="D232" s="12"/>
      <c r="E232" s="12"/>
      <c r="G232" s="12"/>
      <c r="H232" s="12"/>
      <c r="I232" s="12"/>
      <c r="J232" s="12"/>
      <c r="L232" s="12"/>
      <c r="M232" s="12"/>
      <c r="N232" s="12"/>
      <c r="O232" s="12"/>
      <c r="Q232" s="12"/>
      <c r="R232" s="12"/>
      <c r="S232" s="12"/>
      <c r="T232" s="12"/>
      <c r="V232" s="12"/>
      <c r="W232" s="12"/>
      <c r="X232" s="12"/>
      <c r="Y232" s="12"/>
      <c r="AA232" s="12"/>
      <c r="AB232" s="12"/>
      <c r="AC232" s="12"/>
      <c r="AD232" s="12"/>
    </row>
    <row r="233" spans="1:30" x14ac:dyDescent="0.35">
      <c r="A233" s="12"/>
      <c r="B233" s="12"/>
      <c r="C233" s="13"/>
      <c r="D233" s="12"/>
      <c r="E233" s="12"/>
      <c r="G233" s="12"/>
      <c r="H233" s="12"/>
      <c r="I233" s="12"/>
      <c r="J233" s="12"/>
      <c r="L233" s="12"/>
      <c r="M233" s="12"/>
      <c r="N233" s="12"/>
      <c r="O233" s="12"/>
      <c r="Q233" s="12"/>
      <c r="R233" s="12"/>
      <c r="S233" s="12"/>
      <c r="T233" s="12"/>
      <c r="V233" s="12"/>
      <c r="W233" s="12"/>
      <c r="X233" s="12"/>
      <c r="Y233" s="12"/>
      <c r="AA233" s="12"/>
      <c r="AB233" s="12"/>
      <c r="AC233" s="12"/>
      <c r="AD233" s="12"/>
    </row>
    <row r="234" spans="1:30" x14ac:dyDescent="0.35">
      <c r="A234" s="12"/>
      <c r="B234" s="12"/>
      <c r="C234" s="13"/>
      <c r="D234" s="12"/>
      <c r="E234" s="12"/>
      <c r="G234" s="12"/>
      <c r="H234" s="12"/>
      <c r="I234" s="12"/>
      <c r="J234" s="12"/>
      <c r="L234" s="12"/>
      <c r="M234" s="12"/>
      <c r="N234" s="12"/>
      <c r="O234" s="12"/>
      <c r="Q234" s="12"/>
      <c r="R234" s="12"/>
      <c r="S234" s="12"/>
      <c r="T234" s="12"/>
      <c r="V234" s="12"/>
      <c r="W234" s="12"/>
      <c r="X234" s="12"/>
      <c r="Y234" s="12"/>
      <c r="AA234" s="12"/>
      <c r="AB234" s="12"/>
      <c r="AC234" s="12"/>
      <c r="AD234" s="12"/>
    </row>
    <row r="235" spans="1:30" x14ac:dyDescent="0.35">
      <c r="A235" s="12"/>
      <c r="B235" s="12"/>
      <c r="C235" s="13"/>
      <c r="D235" s="12"/>
      <c r="E235" s="12"/>
      <c r="G235" s="12"/>
      <c r="H235" s="12"/>
      <c r="I235" s="12"/>
      <c r="J235" s="12"/>
      <c r="L235" s="12"/>
      <c r="M235" s="12"/>
      <c r="N235" s="12"/>
      <c r="O235" s="12"/>
      <c r="Q235" s="12"/>
      <c r="R235" s="12"/>
      <c r="S235" s="12"/>
      <c r="T235" s="12"/>
      <c r="V235" s="12"/>
      <c r="W235" s="12"/>
      <c r="X235" s="12"/>
      <c r="Y235" s="12"/>
      <c r="AA235" s="12"/>
      <c r="AB235" s="12"/>
      <c r="AC235" s="12"/>
      <c r="AD235" s="12"/>
    </row>
    <row r="236" spans="1:30" x14ac:dyDescent="0.35">
      <c r="A236" s="12"/>
      <c r="B236" s="12"/>
      <c r="C236" s="13"/>
      <c r="D236" s="12"/>
      <c r="E236" s="12"/>
      <c r="G236" s="12"/>
      <c r="H236" s="12"/>
      <c r="I236" s="12"/>
      <c r="J236" s="12"/>
      <c r="L236" s="12"/>
      <c r="M236" s="12"/>
      <c r="N236" s="12"/>
      <c r="O236" s="12"/>
      <c r="Q236" s="12"/>
      <c r="R236" s="12"/>
      <c r="S236" s="12"/>
      <c r="T236" s="12"/>
      <c r="V236" s="12"/>
      <c r="W236" s="12"/>
      <c r="X236" s="12"/>
      <c r="Y236" s="12"/>
      <c r="AA236" s="12"/>
      <c r="AB236" s="12"/>
      <c r="AC236" s="12"/>
      <c r="AD236" s="12"/>
    </row>
    <row r="237" spans="1:30" x14ac:dyDescent="0.35">
      <c r="A237" s="12"/>
      <c r="B237" s="12"/>
      <c r="C237" s="13"/>
      <c r="D237" s="12"/>
      <c r="E237" s="12"/>
      <c r="G237" s="12"/>
      <c r="H237" s="12"/>
      <c r="I237" s="12"/>
      <c r="J237" s="12"/>
      <c r="L237" s="12"/>
      <c r="M237" s="12"/>
      <c r="N237" s="12"/>
      <c r="O237" s="12"/>
      <c r="Q237" s="12"/>
      <c r="R237" s="12"/>
      <c r="S237" s="12"/>
      <c r="T237" s="12"/>
      <c r="V237" s="12"/>
      <c r="W237" s="12"/>
      <c r="X237" s="12"/>
      <c r="Y237" s="12"/>
      <c r="AA237" s="12"/>
      <c r="AB237" s="12"/>
      <c r="AC237" s="12"/>
      <c r="AD237" s="12"/>
    </row>
    <row r="238" spans="1:30" x14ac:dyDescent="0.35">
      <c r="A238" s="12"/>
      <c r="B238" s="12"/>
      <c r="C238" s="13"/>
      <c r="D238" s="12"/>
      <c r="E238" s="12"/>
      <c r="G238" s="12"/>
      <c r="H238" s="12"/>
      <c r="I238" s="12"/>
      <c r="J238" s="12"/>
      <c r="L238" s="12"/>
      <c r="M238" s="12"/>
      <c r="N238" s="12"/>
      <c r="O238" s="12"/>
      <c r="Q238" s="12"/>
      <c r="R238" s="12"/>
      <c r="S238" s="12"/>
      <c r="T238" s="12"/>
      <c r="V238" s="12"/>
      <c r="W238" s="12"/>
      <c r="X238" s="12"/>
      <c r="Y238" s="12"/>
      <c r="AA238" s="12"/>
      <c r="AB238" s="12"/>
      <c r="AC238" s="12"/>
      <c r="AD238" s="12"/>
    </row>
    <row r="239" spans="1:30" x14ac:dyDescent="0.35">
      <c r="A239" s="12"/>
      <c r="B239" s="12"/>
      <c r="C239" s="13"/>
      <c r="D239" s="12"/>
      <c r="E239" s="12"/>
      <c r="G239" s="12"/>
      <c r="H239" s="12"/>
      <c r="I239" s="12"/>
      <c r="J239" s="12"/>
      <c r="L239" s="12"/>
      <c r="M239" s="12"/>
      <c r="N239" s="12"/>
      <c r="O239" s="12"/>
      <c r="Q239" s="12"/>
      <c r="R239" s="12"/>
      <c r="S239" s="12"/>
      <c r="T239" s="12"/>
      <c r="V239" s="12"/>
      <c r="W239" s="12"/>
      <c r="X239" s="12"/>
      <c r="Y239" s="12"/>
      <c r="AA239" s="12"/>
      <c r="AB239" s="12"/>
      <c r="AC239" s="12"/>
      <c r="AD239" s="12"/>
    </row>
    <row r="240" spans="1:30" x14ac:dyDescent="0.35">
      <c r="A240" s="12"/>
      <c r="B240" s="12"/>
      <c r="C240" s="13"/>
      <c r="D240" s="12"/>
      <c r="E240" s="12"/>
      <c r="G240" s="12"/>
      <c r="H240" s="12"/>
      <c r="I240" s="12"/>
      <c r="J240" s="12"/>
      <c r="L240" s="12"/>
      <c r="M240" s="12"/>
      <c r="N240" s="12"/>
      <c r="O240" s="12"/>
      <c r="Q240" s="12"/>
      <c r="R240" s="12"/>
      <c r="S240" s="12"/>
      <c r="T240" s="12"/>
      <c r="V240" s="12"/>
      <c r="W240" s="12"/>
      <c r="X240" s="12"/>
      <c r="Y240" s="12"/>
      <c r="AA240" s="12"/>
      <c r="AB240" s="12"/>
      <c r="AC240" s="12"/>
      <c r="AD240" s="12"/>
    </row>
    <row r="241" spans="1:30" x14ac:dyDescent="0.35">
      <c r="A241" s="12"/>
      <c r="B241" s="12"/>
      <c r="C241" s="13"/>
      <c r="D241" s="12"/>
      <c r="E241" s="12"/>
      <c r="G241" s="12"/>
      <c r="H241" s="12"/>
      <c r="I241" s="12"/>
      <c r="J241" s="12"/>
      <c r="L241" s="12"/>
      <c r="M241" s="12"/>
      <c r="N241" s="12"/>
      <c r="O241" s="12"/>
      <c r="Q241" s="12"/>
      <c r="R241" s="12"/>
      <c r="S241" s="12"/>
      <c r="T241" s="12"/>
      <c r="V241" s="12"/>
      <c r="W241" s="12"/>
      <c r="X241" s="12"/>
      <c r="Y241" s="12"/>
      <c r="AA241" s="12"/>
      <c r="AB241" s="12"/>
      <c r="AC241" s="12"/>
      <c r="AD241" s="12"/>
    </row>
    <row r="242" spans="1:30" x14ac:dyDescent="0.35">
      <c r="A242" s="12"/>
      <c r="B242" s="12"/>
      <c r="C242" s="13"/>
      <c r="D242" s="12"/>
      <c r="E242" s="12"/>
      <c r="G242" s="12"/>
      <c r="H242" s="12"/>
      <c r="I242" s="12"/>
      <c r="J242" s="12"/>
      <c r="L242" s="12"/>
      <c r="M242" s="12"/>
      <c r="N242" s="12"/>
      <c r="O242" s="12"/>
      <c r="Q242" s="12"/>
      <c r="R242" s="12"/>
      <c r="S242" s="12"/>
      <c r="T242" s="12"/>
      <c r="V242" s="12"/>
      <c r="W242" s="12"/>
      <c r="X242" s="12"/>
      <c r="Y242" s="12"/>
      <c r="AA242" s="12"/>
      <c r="AB242" s="12"/>
      <c r="AC242" s="12"/>
      <c r="AD242" s="12"/>
    </row>
    <row r="243" spans="1:30" x14ac:dyDescent="0.35">
      <c r="A243" s="12"/>
      <c r="B243" s="12"/>
      <c r="C243" s="13"/>
      <c r="D243" s="12"/>
      <c r="E243" s="12"/>
      <c r="G243" s="12"/>
      <c r="H243" s="12"/>
      <c r="I243" s="12"/>
      <c r="J243" s="12"/>
      <c r="L243" s="12"/>
      <c r="M243" s="12"/>
      <c r="N243" s="12"/>
      <c r="O243" s="12"/>
      <c r="Q243" s="12"/>
      <c r="R243" s="12"/>
      <c r="S243" s="12"/>
      <c r="T243" s="12"/>
      <c r="V243" s="12"/>
      <c r="W243" s="12"/>
      <c r="X243" s="12"/>
      <c r="Y243" s="12"/>
      <c r="AA243" s="12"/>
      <c r="AB243" s="12"/>
      <c r="AC243" s="12"/>
      <c r="AD243" s="12"/>
    </row>
    <row r="244" spans="1:30" x14ac:dyDescent="0.35">
      <c r="A244" s="12"/>
      <c r="B244" s="12"/>
      <c r="C244" s="13"/>
      <c r="D244" s="12"/>
      <c r="E244" s="12"/>
      <c r="G244" s="12"/>
      <c r="H244" s="12"/>
      <c r="I244" s="12"/>
      <c r="J244" s="12"/>
      <c r="L244" s="12"/>
      <c r="M244" s="12"/>
      <c r="N244" s="12"/>
      <c r="O244" s="12"/>
      <c r="Q244" s="12"/>
      <c r="R244" s="12"/>
      <c r="S244" s="12"/>
      <c r="T244" s="12"/>
      <c r="V244" s="12"/>
      <c r="W244" s="12"/>
      <c r="X244" s="12"/>
      <c r="Y244" s="12"/>
      <c r="AA244" s="12"/>
      <c r="AB244" s="12"/>
      <c r="AC244" s="12"/>
      <c r="AD244" s="12"/>
    </row>
    <row r="245" spans="1:30" x14ac:dyDescent="0.35">
      <c r="A245" s="12"/>
      <c r="B245" s="12"/>
      <c r="C245" s="13"/>
      <c r="D245" s="12"/>
      <c r="E245" s="12"/>
      <c r="G245" s="12"/>
      <c r="H245" s="12"/>
      <c r="I245" s="12"/>
      <c r="J245" s="12"/>
      <c r="L245" s="12"/>
      <c r="M245" s="12"/>
      <c r="N245" s="12"/>
      <c r="O245" s="12"/>
      <c r="Q245" s="12"/>
      <c r="R245" s="12"/>
      <c r="S245" s="12"/>
      <c r="T245" s="12"/>
      <c r="V245" s="12"/>
      <c r="W245" s="12"/>
      <c r="X245" s="12"/>
      <c r="Y245" s="12"/>
      <c r="AA245" s="12"/>
      <c r="AB245" s="12"/>
      <c r="AC245" s="12"/>
      <c r="AD245" s="12"/>
    </row>
    <row r="246" spans="1:30" x14ac:dyDescent="0.35">
      <c r="A246" s="12"/>
      <c r="B246" s="12"/>
      <c r="C246" s="13"/>
      <c r="D246" s="12"/>
      <c r="E246" s="12"/>
      <c r="G246" s="12"/>
      <c r="H246" s="12"/>
      <c r="I246" s="12"/>
      <c r="J246" s="12"/>
      <c r="L246" s="12"/>
      <c r="M246" s="12"/>
      <c r="N246" s="12"/>
      <c r="O246" s="12"/>
      <c r="Q246" s="12"/>
      <c r="R246" s="12"/>
      <c r="S246" s="12"/>
      <c r="T246" s="12"/>
      <c r="V246" s="12"/>
      <c r="W246" s="12"/>
      <c r="X246" s="12"/>
      <c r="Y246" s="12"/>
      <c r="AA246" s="12"/>
      <c r="AB246" s="12"/>
      <c r="AC246" s="12"/>
      <c r="AD246" s="12"/>
    </row>
    <row r="247" spans="1:30" x14ac:dyDescent="0.35">
      <c r="A247" s="12"/>
      <c r="B247" s="12"/>
      <c r="C247" s="13"/>
      <c r="D247" s="12"/>
      <c r="E247" s="12"/>
      <c r="G247" s="12"/>
      <c r="H247" s="12"/>
      <c r="I247" s="12"/>
      <c r="J247" s="12"/>
      <c r="L247" s="12"/>
      <c r="M247" s="12"/>
      <c r="N247" s="12"/>
      <c r="O247" s="12"/>
      <c r="Q247" s="12"/>
      <c r="R247" s="12"/>
      <c r="S247" s="12"/>
      <c r="T247" s="12"/>
      <c r="V247" s="12"/>
      <c r="W247" s="12"/>
      <c r="X247" s="12"/>
      <c r="Y247" s="12"/>
      <c r="AA247" s="12"/>
      <c r="AB247" s="12"/>
      <c r="AC247" s="12"/>
      <c r="AD247" s="12"/>
    </row>
    <row r="248" spans="1:30" x14ac:dyDescent="0.35">
      <c r="A248" s="12"/>
      <c r="B248" s="12"/>
      <c r="C248" s="13"/>
      <c r="D248" s="12"/>
      <c r="E248" s="12"/>
      <c r="G248" s="12"/>
      <c r="H248" s="12"/>
      <c r="I248" s="12"/>
      <c r="J248" s="12"/>
      <c r="L248" s="12"/>
      <c r="M248" s="12"/>
      <c r="N248" s="12"/>
      <c r="O248" s="12"/>
      <c r="Q248" s="12"/>
      <c r="R248" s="12"/>
      <c r="S248" s="12"/>
      <c r="T248" s="12"/>
      <c r="V248" s="12"/>
      <c r="W248" s="12"/>
      <c r="X248" s="12"/>
      <c r="Y248" s="12"/>
      <c r="AA248" s="12"/>
      <c r="AB248" s="12"/>
      <c r="AC248" s="12"/>
      <c r="AD248" s="12"/>
    </row>
    <row r="249" spans="1:30" x14ac:dyDescent="0.35">
      <c r="A249" s="12"/>
      <c r="B249" s="12"/>
      <c r="C249" s="13"/>
      <c r="D249" s="12"/>
      <c r="E249" s="12"/>
      <c r="G249" s="12"/>
      <c r="H249" s="12"/>
      <c r="I249" s="12"/>
      <c r="J249" s="12"/>
      <c r="L249" s="12"/>
      <c r="M249" s="12"/>
      <c r="N249" s="12"/>
      <c r="O249" s="12"/>
      <c r="Q249" s="12"/>
      <c r="R249" s="12"/>
      <c r="S249" s="12"/>
      <c r="T249" s="12"/>
      <c r="V249" s="12"/>
      <c r="W249" s="12"/>
      <c r="X249" s="12"/>
      <c r="Y249" s="12"/>
      <c r="AA249" s="12"/>
      <c r="AB249" s="12"/>
      <c r="AC249" s="12"/>
      <c r="AD249" s="12"/>
    </row>
    <row r="250" spans="1:30" x14ac:dyDescent="0.35">
      <c r="A250" s="12"/>
      <c r="B250" s="12"/>
      <c r="C250" s="13"/>
      <c r="D250" s="12"/>
      <c r="E250" s="12"/>
      <c r="G250" s="12"/>
      <c r="H250" s="12"/>
      <c r="I250" s="12"/>
      <c r="J250" s="12"/>
      <c r="L250" s="12"/>
      <c r="M250" s="12"/>
      <c r="N250" s="12"/>
      <c r="O250" s="12"/>
      <c r="Q250" s="12"/>
      <c r="R250" s="12"/>
      <c r="S250" s="12"/>
      <c r="T250" s="12"/>
      <c r="V250" s="12"/>
      <c r="W250" s="12"/>
      <c r="X250" s="12"/>
      <c r="Y250" s="12"/>
      <c r="AA250" s="12"/>
      <c r="AB250" s="12"/>
      <c r="AC250" s="12"/>
      <c r="AD250" s="12"/>
    </row>
    <row r="251" spans="1:30" x14ac:dyDescent="0.35">
      <c r="A251" s="12"/>
      <c r="B251" s="12"/>
      <c r="C251" s="13"/>
      <c r="D251" s="12"/>
      <c r="E251" s="12"/>
      <c r="G251" s="12"/>
      <c r="H251" s="12"/>
      <c r="I251" s="12"/>
      <c r="J251" s="12"/>
      <c r="L251" s="12"/>
      <c r="M251" s="12"/>
      <c r="N251" s="12"/>
      <c r="O251" s="12"/>
      <c r="Q251" s="12"/>
      <c r="R251" s="12"/>
      <c r="S251" s="12"/>
      <c r="T251" s="12"/>
      <c r="V251" s="12"/>
      <c r="W251" s="12"/>
      <c r="X251" s="12"/>
      <c r="Y251" s="12"/>
      <c r="AA251" s="12"/>
      <c r="AB251" s="12"/>
      <c r="AC251" s="12"/>
      <c r="AD251" s="12"/>
    </row>
    <row r="252" spans="1:30" x14ac:dyDescent="0.35">
      <c r="A252" s="12"/>
      <c r="B252" s="12"/>
      <c r="C252" s="13"/>
      <c r="D252" s="12"/>
      <c r="E252" s="12"/>
      <c r="G252" s="12"/>
      <c r="H252" s="12"/>
      <c r="I252" s="12"/>
      <c r="J252" s="12"/>
      <c r="L252" s="12"/>
      <c r="M252" s="12"/>
      <c r="N252" s="12"/>
      <c r="O252" s="12"/>
      <c r="Q252" s="12"/>
      <c r="R252" s="12"/>
      <c r="S252" s="12"/>
      <c r="T252" s="12"/>
      <c r="V252" s="12"/>
      <c r="W252" s="12"/>
      <c r="X252" s="12"/>
      <c r="Y252" s="12"/>
      <c r="AA252" s="12"/>
      <c r="AB252" s="12"/>
      <c r="AC252" s="12"/>
      <c r="AD252" s="12"/>
    </row>
    <row r="253" spans="1:30" x14ac:dyDescent="0.35">
      <c r="A253" s="12"/>
      <c r="B253" s="12"/>
      <c r="C253" s="13"/>
      <c r="D253" s="12"/>
      <c r="E253" s="12"/>
      <c r="G253" s="12"/>
      <c r="H253" s="12"/>
      <c r="I253" s="12"/>
      <c r="J253" s="12"/>
      <c r="L253" s="12"/>
      <c r="M253" s="12"/>
      <c r="N253" s="12"/>
      <c r="O253" s="12"/>
      <c r="Q253" s="12"/>
      <c r="R253" s="12"/>
      <c r="S253" s="12"/>
      <c r="T253" s="12"/>
      <c r="V253" s="12"/>
      <c r="W253" s="12"/>
      <c r="X253" s="12"/>
      <c r="Y253" s="12"/>
      <c r="AA253" s="12"/>
      <c r="AB253" s="12"/>
      <c r="AC253" s="12"/>
      <c r="AD253" s="12"/>
    </row>
    <row r="254" spans="1:30" x14ac:dyDescent="0.35">
      <c r="A254" s="12"/>
      <c r="B254" s="12"/>
      <c r="C254" s="13"/>
      <c r="D254" s="12"/>
      <c r="E254" s="12"/>
      <c r="G254" s="12"/>
      <c r="H254" s="12"/>
      <c r="I254" s="12"/>
      <c r="J254" s="12"/>
      <c r="L254" s="12"/>
      <c r="M254" s="12"/>
      <c r="N254" s="12"/>
      <c r="O254" s="12"/>
      <c r="Q254" s="12"/>
      <c r="R254" s="12"/>
      <c r="S254" s="12"/>
      <c r="T254" s="12"/>
      <c r="V254" s="12"/>
      <c r="W254" s="12"/>
      <c r="X254" s="12"/>
      <c r="Y254" s="12"/>
      <c r="AA254" s="12"/>
      <c r="AB254" s="12"/>
      <c r="AC254" s="12"/>
      <c r="AD254" s="12"/>
    </row>
    <row r="255" spans="1:30" x14ac:dyDescent="0.35">
      <c r="A255" s="12"/>
      <c r="B255" s="12"/>
      <c r="C255" s="13"/>
      <c r="D255" s="12"/>
      <c r="E255" s="12"/>
      <c r="G255" s="12"/>
      <c r="H255" s="12"/>
      <c r="I255" s="12"/>
      <c r="J255" s="12"/>
      <c r="L255" s="12"/>
      <c r="M255" s="12"/>
      <c r="N255" s="12"/>
      <c r="O255" s="12"/>
      <c r="Q255" s="12"/>
      <c r="R255" s="12"/>
      <c r="S255" s="12"/>
      <c r="T255" s="12"/>
      <c r="V255" s="12"/>
      <c r="W255" s="12"/>
      <c r="X255" s="12"/>
      <c r="Y255" s="12"/>
      <c r="AA255" s="12"/>
      <c r="AB255" s="12"/>
      <c r="AC255" s="12"/>
      <c r="AD255" s="12"/>
    </row>
    <row r="256" spans="1:30" x14ac:dyDescent="0.35">
      <c r="A256" s="12"/>
      <c r="B256" s="12"/>
      <c r="C256" s="13"/>
      <c r="D256" s="12"/>
      <c r="E256" s="12"/>
      <c r="G256" s="12"/>
      <c r="H256" s="12"/>
      <c r="I256" s="12"/>
      <c r="J256" s="12"/>
      <c r="L256" s="12"/>
      <c r="M256" s="12"/>
      <c r="N256" s="12"/>
      <c r="O256" s="12"/>
      <c r="Q256" s="12"/>
      <c r="R256" s="12"/>
      <c r="S256" s="12"/>
      <c r="T256" s="12"/>
      <c r="V256" s="12"/>
      <c r="W256" s="12"/>
      <c r="X256" s="12"/>
      <c r="Y256" s="12"/>
      <c r="AA256" s="12"/>
      <c r="AB256" s="12"/>
      <c r="AC256" s="12"/>
      <c r="AD256" s="12"/>
    </row>
    <row r="257" spans="1:30" x14ac:dyDescent="0.35">
      <c r="A257" s="12"/>
      <c r="B257" s="12"/>
      <c r="C257" s="13"/>
      <c r="D257" s="12"/>
      <c r="E257" s="12"/>
      <c r="G257" s="12"/>
      <c r="H257" s="12"/>
      <c r="I257" s="12"/>
      <c r="J257" s="12"/>
      <c r="L257" s="12"/>
      <c r="M257" s="12"/>
      <c r="N257" s="12"/>
      <c r="O257" s="12"/>
      <c r="Q257" s="12"/>
      <c r="R257" s="12"/>
      <c r="S257" s="12"/>
      <c r="T257" s="12"/>
      <c r="V257" s="12"/>
      <c r="W257" s="12"/>
      <c r="X257" s="12"/>
      <c r="Y257" s="12"/>
      <c r="AA257" s="12"/>
      <c r="AB257" s="12"/>
      <c r="AC257" s="12"/>
      <c r="AD257" s="12"/>
    </row>
    <row r="258" spans="1:30" x14ac:dyDescent="0.35">
      <c r="A258" s="12"/>
      <c r="B258" s="12"/>
      <c r="C258" s="13"/>
      <c r="D258" s="12"/>
      <c r="E258" s="12"/>
      <c r="G258" s="12"/>
      <c r="H258" s="12"/>
      <c r="I258" s="12"/>
      <c r="J258" s="12"/>
      <c r="L258" s="12"/>
      <c r="M258" s="12"/>
      <c r="N258" s="12"/>
      <c r="O258" s="12"/>
      <c r="Q258" s="12"/>
      <c r="R258" s="12"/>
      <c r="S258" s="12"/>
      <c r="T258" s="12"/>
      <c r="V258" s="12"/>
      <c r="W258" s="12"/>
      <c r="X258" s="12"/>
      <c r="Y258" s="12"/>
      <c r="AA258" s="12"/>
      <c r="AB258" s="12"/>
      <c r="AC258" s="12"/>
      <c r="AD258" s="12"/>
    </row>
    <row r="259" spans="1:30" x14ac:dyDescent="0.35">
      <c r="A259" s="12"/>
      <c r="B259" s="12"/>
      <c r="C259" s="13"/>
      <c r="D259" s="12"/>
      <c r="E259" s="12"/>
      <c r="G259" s="12"/>
      <c r="H259" s="12"/>
      <c r="I259" s="12"/>
      <c r="J259" s="12"/>
      <c r="L259" s="12"/>
      <c r="M259" s="12"/>
      <c r="N259" s="12"/>
      <c r="O259" s="12"/>
      <c r="Q259" s="12"/>
      <c r="R259" s="12"/>
      <c r="S259" s="12"/>
      <c r="T259" s="12"/>
      <c r="V259" s="12"/>
      <c r="W259" s="12"/>
      <c r="X259" s="12"/>
      <c r="Y259" s="12"/>
      <c r="AA259" s="12"/>
      <c r="AB259" s="12"/>
      <c r="AC259" s="12"/>
      <c r="AD259" s="12"/>
    </row>
    <row r="260" spans="1:30" x14ac:dyDescent="0.35">
      <c r="A260" s="12"/>
      <c r="B260" s="12"/>
      <c r="C260" s="13"/>
      <c r="D260" s="12"/>
      <c r="E260" s="12"/>
      <c r="G260" s="12"/>
      <c r="H260" s="12"/>
      <c r="I260" s="12"/>
      <c r="J260" s="12"/>
      <c r="L260" s="12"/>
      <c r="M260" s="12"/>
      <c r="N260" s="12"/>
      <c r="O260" s="12"/>
      <c r="Q260" s="12"/>
      <c r="R260" s="12"/>
      <c r="S260" s="12"/>
      <c r="T260" s="12"/>
      <c r="V260" s="12"/>
      <c r="W260" s="12"/>
      <c r="X260" s="12"/>
      <c r="Y260" s="12"/>
      <c r="AA260" s="12"/>
      <c r="AB260" s="12"/>
      <c r="AC260" s="12"/>
      <c r="AD260" s="12"/>
    </row>
    <row r="261" spans="1:30" x14ac:dyDescent="0.35">
      <c r="A261" s="12"/>
      <c r="B261" s="12"/>
      <c r="C261" s="13"/>
      <c r="D261" s="12"/>
      <c r="E261" s="12"/>
      <c r="G261" s="12"/>
      <c r="H261" s="12"/>
      <c r="I261" s="12"/>
      <c r="J261" s="12"/>
      <c r="L261" s="12"/>
      <c r="M261" s="12"/>
      <c r="N261" s="12"/>
      <c r="O261" s="12"/>
      <c r="Q261" s="12"/>
      <c r="R261" s="12"/>
      <c r="S261" s="12"/>
      <c r="T261" s="12"/>
      <c r="V261" s="12"/>
      <c r="W261" s="12"/>
      <c r="X261" s="12"/>
      <c r="Y261" s="12"/>
      <c r="AA261" s="12"/>
      <c r="AB261" s="12"/>
      <c r="AC261" s="12"/>
      <c r="AD261" s="12"/>
    </row>
    <row r="262" spans="1:30" x14ac:dyDescent="0.35">
      <c r="A262" s="12"/>
      <c r="B262" s="12"/>
      <c r="C262" s="13"/>
      <c r="D262" s="12"/>
      <c r="E262" s="12"/>
      <c r="G262" s="12"/>
      <c r="H262" s="12"/>
      <c r="I262" s="12"/>
      <c r="J262" s="12"/>
      <c r="L262" s="12"/>
      <c r="M262" s="12"/>
      <c r="N262" s="12"/>
      <c r="O262" s="12"/>
      <c r="Q262" s="12"/>
      <c r="R262" s="12"/>
      <c r="S262" s="12"/>
      <c r="T262" s="12"/>
      <c r="V262" s="12"/>
      <c r="W262" s="12"/>
      <c r="X262" s="12"/>
      <c r="Y262" s="12"/>
      <c r="AA262" s="12"/>
      <c r="AB262" s="12"/>
      <c r="AC262" s="12"/>
      <c r="AD262" s="12"/>
    </row>
    <row r="263" spans="1:30" x14ac:dyDescent="0.35">
      <c r="A263" s="12"/>
      <c r="B263" s="12"/>
      <c r="C263" s="13"/>
      <c r="D263" s="12"/>
      <c r="E263" s="12"/>
      <c r="G263" s="12"/>
      <c r="H263" s="12"/>
      <c r="I263" s="12"/>
      <c r="J263" s="12"/>
      <c r="L263" s="12"/>
      <c r="M263" s="12"/>
      <c r="N263" s="12"/>
      <c r="O263" s="12"/>
      <c r="Q263" s="12"/>
      <c r="R263" s="12"/>
      <c r="S263" s="12"/>
      <c r="T263" s="12"/>
      <c r="V263" s="12"/>
      <c r="W263" s="12"/>
      <c r="X263" s="12"/>
      <c r="Y263" s="12"/>
      <c r="AA263" s="12"/>
      <c r="AB263" s="12"/>
      <c r="AC263" s="12"/>
      <c r="AD263" s="12"/>
    </row>
    <row r="264" spans="1:30" x14ac:dyDescent="0.35">
      <c r="A264" s="12"/>
      <c r="B264" s="12"/>
      <c r="C264" s="13"/>
      <c r="D264" s="12"/>
      <c r="E264" s="12"/>
      <c r="G264" s="12"/>
      <c r="H264" s="12"/>
      <c r="I264" s="12"/>
      <c r="J264" s="12"/>
      <c r="L264" s="12"/>
      <c r="M264" s="12"/>
      <c r="N264" s="12"/>
      <c r="O264" s="12"/>
      <c r="Q264" s="12"/>
      <c r="R264" s="12"/>
      <c r="S264" s="12"/>
      <c r="T264" s="12"/>
      <c r="V264" s="12"/>
      <c r="W264" s="12"/>
      <c r="X264" s="12"/>
      <c r="Y264" s="12"/>
      <c r="AA264" s="12"/>
      <c r="AB264" s="12"/>
      <c r="AC264" s="12"/>
      <c r="AD264" s="12"/>
    </row>
    <row r="265" spans="1:30" x14ac:dyDescent="0.35">
      <c r="A265" s="12"/>
      <c r="B265" s="12"/>
      <c r="C265" s="13"/>
      <c r="D265" s="12"/>
      <c r="E265" s="12"/>
      <c r="G265" s="12"/>
      <c r="H265" s="12"/>
      <c r="I265" s="12"/>
      <c r="J265" s="12"/>
      <c r="L265" s="12"/>
      <c r="M265" s="12"/>
      <c r="N265" s="12"/>
      <c r="O265" s="12"/>
      <c r="Q265" s="12"/>
      <c r="R265" s="12"/>
      <c r="S265" s="12"/>
      <c r="T265" s="12"/>
      <c r="V265" s="12"/>
      <c r="W265" s="12"/>
      <c r="X265" s="12"/>
      <c r="Y265" s="12"/>
      <c r="AA265" s="12"/>
      <c r="AB265" s="12"/>
      <c r="AC265" s="12"/>
      <c r="AD265" s="12"/>
    </row>
    <row r="266" spans="1:30" x14ac:dyDescent="0.35">
      <c r="A266" s="12"/>
      <c r="B266" s="12"/>
      <c r="C266" s="13"/>
      <c r="D266" s="12"/>
      <c r="E266" s="12"/>
      <c r="G266" s="12"/>
      <c r="H266" s="12"/>
      <c r="I266" s="12"/>
      <c r="J266" s="12"/>
      <c r="L266" s="12"/>
      <c r="M266" s="12"/>
      <c r="N266" s="12"/>
      <c r="O266" s="12"/>
      <c r="Q266" s="12"/>
      <c r="R266" s="12"/>
      <c r="S266" s="12"/>
      <c r="T266" s="12"/>
      <c r="V266" s="12"/>
      <c r="W266" s="12"/>
      <c r="X266" s="12"/>
      <c r="Y266" s="12"/>
      <c r="AA266" s="12"/>
      <c r="AB266" s="12"/>
      <c r="AC266" s="12"/>
      <c r="AD266" s="12"/>
    </row>
    <row r="267" spans="1:30" x14ac:dyDescent="0.35">
      <c r="A267" s="12"/>
      <c r="B267" s="12"/>
      <c r="C267" s="13"/>
      <c r="D267" s="12"/>
      <c r="E267" s="12"/>
      <c r="G267" s="12"/>
      <c r="H267" s="12"/>
      <c r="I267" s="12"/>
      <c r="J267" s="12"/>
      <c r="L267" s="12"/>
      <c r="M267" s="12"/>
      <c r="N267" s="12"/>
      <c r="O267" s="12"/>
      <c r="Q267" s="12"/>
      <c r="R267" s="12"/>
      <c r="S267" s="12"/>
      <c r="T267" s="12"/>
      <c r="V267" s="12"/>
      <c r="W267" s="12"/>
      <c r="X267" s="12"/>
      <c r="Y267" s="12"/>
      <c r="AA267" s="12"/>
      <c r="AB267" s="12"/>
      <c r="AC267" s="12"/>
      <c r="AD267" s="12"/>
    </row>
    <row r="268" spans="1:30" x14ac:dyDescent="0.35">
      <c r="A268" s="12"/>
      <c r="B268" s="12"/>
      <c r="C268" s="13"/>
      <c r="D268" s="12"/>
      <c r="E268" s="12"/>
      <c r="G268" s="12"/>
      <c r="H268" s="12"/>
      <c r="I268" s="12"/>
      <c r="J268" s="12"/>
      <c r="L268" s="12"/>
      <c r="M268" s="12"/>
      <c r="N268" s="12"/>
      <c r="O268" s="12"/>
      <c r="Q268" s="12"/>
      <c r="R268" s="12"/>
      <c r="S268" s="12"/>
      <c r="T268" s="12"/>
      <c r="V268" s="12"/>
      <c r="W268" s="12"/>
      <c r="X268" s="12"/>
      <c r="Y268" s="12"/>
      <c r="AA268" s="12"/>
      <c r="AB268" s="12"/>
      <c r="AC268" s="12"/>
      <c r="AD268" s="12"/>
    </row>
    <row r="269" spans="1:30" x14ac:dyDescent="0.35">
      <c r="A269" s="12"/>
      <c r="B269" s="12"/>
      <c r="C269" s="13"/>
      <c r="D269" s="12"/>
      <c r="E269" s="12"/>
      <c r="G269" s="12"/>
      <c r="H269" s="12"/>
      <c r="I269" s="12"/>
      <c r="J269" s="12"/>
      <c r="L269" s="12"/>
      <c r="M269" s="12"/>
      <c r="N269" s="12"/>
      <c r="O269" s="12"/>
      <c r="Q269" s="12"/>
      <c r="R269" s="12"/>
      <c r="S269" s="12"/>
      <c r="T269" s="12"/>
      <c r="V269" s="12"/>
      <c r="W269" s="12"/>
      <c r="X269" s="12"/>
      <c r="Y269" s="12"/>
      <c r="AA269" s="12"/>
      <c r="AB269" s="12"/>
      <c r="AC269" s="12"/>
      <c r="AD269" s="12"/>
    </row>
    <row r="270" spans="1:30" x14ac:dyDescent="0.35">
      <c r="A270" s="12"/>
      <c r="B270" s="12"/>
      <c r="C270" s="13"/>
      <c r="D270" s="12"/>
      <c r="E270" s="12"/>
      <c r="G270" s="12"/>
      <c r="H270" s="12"/>
      <c r="I270" s="12"/>
      <c r="J270" s="12"/>
      <c r="L270" s="12"/>
      <c r="M270" s="12"/>
      <c r="N270" s="12"/>
      <c r="O270" s="12"/>
      <c r="Q270" s="12"/>
      <c r="R270" s="12"/>
      <c r="S270" s="12"/>
      <c r="T270" s="12"/>
      <c r="V270" s="12"/>
      <c r="W270" s="12"/>
      <c r="X270" s="12"/>
      <c r="Y270" s="12"/>
      <c r="AA270" s="12"/>
      <c r="AB270" s="12"/>
      <c r="AC270" s="12"/>
      <c r="AD270" s="12"/>
    </row>
    <row r="271" spans="1:30" x14ac:dyDescent="0.35">
      <c r="A271" s="12"/>
      <c r="B271" s="12"/>
      <c r="C271" s="13"/>
      <c r="D271" s="12"/>
      <c r="E271" s="12"/>
      <c r="G271" s="12"/>
      <c r="H271" s="12"/>
      <c r="I271" s="12"/>
      <c r="J271" s="12"/>
      <c r="L271" s="12"/>
      <c r="M271" s="12"/>
      <c r="N271" s="12"/>
      <c r="O271" s="12"/>
      <c r="Q271" s="12"/>
      <c r="R271" s="12"/>
      <c r="S271" s="12"/>
      <c r="T271" s="12"/>
      <c r="V271" s="12"/>
      <c r="W271" s="12"/>
      <c r="X271" s="12"/>
      <c r="Y271" s="12"/>
      <c r="AA271" s="12"/>
      <c r="AB271" s="12"/>
      <c r="AC271" s="12"/>
      <c r="AD271" s="12"/>
    </row>
    <row r="272" spans="1:30" x14ac:dyDescent="0.35">
      <c r="A272" s="12"/>
      <c r="B272" s="12"/>
      <c r="C272" s="13"/>
      <c r="D272" s="12"/>
      <c r="E272" s="12"/>
      <c r="G272" s="12"/>
      <c r="H272" s="12"/>
      <c r="I272" s="12"/>
      <c r="J272" s="12"/>
      <c r="L272" s="12"/>
      <c r="M272" s="12"/>
      <c r="N272" s="12"/>
      <c r="O272" s="12"/>
      <c r="Q272" s="12"/>
      <c r="R272" s="12"/>
      <c r="S272" s="12"/>
      <c r="T272" s="12"/>
      <c r="V272" s="12"/>
      <c r="W272" s="12"/>
      <c r="X272" s="12"/>
      <c r="Y272" s="12"/>
      <c r="AA272" s="12"/>
      <c r="AB272" s="12"/>
      <c r="AC272" s="12"/>
      <c r="AD272" s="12"/>
    </row>
    <row r="273" spans="1:30" x14ac:dyDescent="0.35">
      <c r="A273" s="12"/>
      <c r="B273" s="12"/>
      <c r="C273" s="13"/>
      <c r="D273" s="12"/>
      <c r="E273" s="12"/>
      <c r="G273" s="12"/>
      <c r="H273" s="12"/>
      <c r="I273" s="12"/>
      <c r="J273" s="12"/>
      <c r="L273" s="12"/>
      <c r="M273" s="12"/>
      <c r="N273" s="12"/>
      <c r="O273" s="12"/>
      <c r="Q273" s="12"/>
      <c r="R273" s="12"/>
      <c r="S273" s="12"/>
      <c r="T273" s="12"/>
      <c r="V273" s="12"/>
      <c r="W273" s="12"/>
      <c r="X273" s="12"/>
      <c r="Y273" s="12"/>
      <c r="AA273" s="12"/>
      <c r="AB273" s="12"/>
      <c r="AC273" s="12"/>
      <c r="AD273" s="12"/>
    </row>
    <row r="274" spans="1:30" x14ac:dyDescent="0.35">
      <c r="A274" s="12"/>
      <c r="B274" s="12"/>
      <c r="C274" s="13"/>
      <c r="D274" s="12"/>
      <c r="E274" s="12"/>
      <c r="G274" s="12"/>
      <c r="H274" s="12"/>
      <c r="I274" s="12"/>
      <c r="J274" s="12"/>
      <c r="L274" s="12"/>
      <c r="M274" s="12"/>
      <c r="N274" s="12"/>
      <c r="O274" s="12"/>
      <c r="Q274" s="12"/>
      <c r="R274" s="12"/>
      <c r="S274" s="12"/>
      <c r="T274" s="12"/>
      <c r="V274" s="12"/>
      <c r="W274" s="12"/>
      <c r="X274" s="12"/>
      <c r="Y274" s="12"/>
      <c r="AA274" s="12"/>
      <c r="AB274" s="12"/>
      <c r="AC274" s="12"/>
      <c r="AD274" s="12"/>
    </row>
    <row r="275" spans="1:30" x14ac:dyDescent="0.35">
      <c r="A275" s="12"/>
      <c r="B275" s="12"/>
      <c r="C275" s="13"/>
      <c r="D275" s="12"/>
      <c r="E275" s="12"/>
      <c r="G275" s="12"/>
      <c r="H275" s="12"/>
      <c r="I275" s="12"/>
      <c r="J275" s="12"/>
      <c r="L275" s="12"/>
      <c r="M275" s="12"/>
      <c r="N275" s="12"/>
      <c r="O275" s="12"/>
      <c r="Q275" s="12"/>
      <c r="R275" s="12"/>
      <c r="S275" s="12"/>
      <c r="T275" s="12"/>
      <c r="V275" s="12"/>
      <c r="W275" s="12"/>
      <c r="X275" s="12"/>
      <c r="Y275" s="12"/>
      <c r="AA275" s="12"/>
      <c r="AB275" s="12"/>
      <c r="AC275" s="12"/>
      <c r="AD275" s="12"/>
    </row>
    <row r="276" spans="1:30" x14ac:dyDescent="0.35">
      <c r="A276" s="12"/>
      <c r="B276" s="12"/>
      <c r="C276" s="13"/>
      <c r="D276" s="12"/>
      <c r="E276" s="12"/>
      <c r="G276" s="12"/>
      <c r="H276" s="12"/>
      <c r="I276" s="12"/>
      <c r="J276" s="12"/>
      <c r="L276" s="12"/>
      <c r="M276" s="12"/>
      <c r="N276" s="12"/>
      <c r="O276" s="12"/>
      <c r="Q276" s="12"/>
      <c r="R276" s="12"/>
      <c r="S276" s="12"/>
      <c r="T276" s="12"/>
      <c r="V276" s="12"/>
      <c r="W276" s="12"/>
      <c r="X276" s="12"/>
      <c r="Y276" s="12"/>
      <c r="AA276" s="12"/>
      <c r="AB276" s="12"/>
      <c r="AC276" s="12"/>
      <c r="AD276" s="12"/>
    </row>
  </sheetData>
  <mergeCells count="47">
    <mergeCell ref="V41:W51"/>
    <mergeCell ref="V25:X25"/>
    <mergeCell ref="G22:I22"/>
    <mergeCell ref="G23:I23"/>
    <mergeCell ref="G24:I24"/>
    <mergeCell ref="L22:N22"/>
    <mergeCell ref="Q22:S22"/>
    <mergeCell ref="Q41:R51"/>
    <mergeCell ref="G41:H51"/>
    <mergeCell ref="L29:M40"/>
    <mergeCell ref="L41:M51"/>
    <mergeCell ref="G29:H40"/>
    <mergeCell ref="Q23:S23"/>
    <mergeCell ref="G25:I25"/>
    <mergeCell ref="L23:N23"/>
    <mergeCell ref="L24:N24"/>
    <mergeCell ref="AA25:AC25"/>
    <mergeCell ref="V21:X21"/>
    <mergeCell ref="V22:X22"/>
    <mergeCell ref="V23:X23"/>
    <mergeCell ref="V24:X24"/>
    <mergeCell ref="AA21:AC21"/>
    <mergeCell ref="AA22:AC22"/>
    <mergeCell ref="AA23:AC23"/>
    <mergeCell ref="AA24:AC24"/>
    <mergeCell ref="B50:E50"/>
    <mergeCell ref="L25:N25"/>
    <mergeCell ref="B25:C25"/>
    <mergeCell ref="B8:D8"/>
    <mergeCell ref="B14:C16"/>
    <mergeCell ref="B9:C13"/>
    <mergeCell ref="Q29:R40"/>
    <mergeCell ref="B47:D47"/>
    <mergeCell ref="B17:C19"/>
    <mergeCell ref="B46:E46"/>
    <mergeCell ref="A7:AE7"/>
    <mergeCell ref="AA41:AB51"/>
    <mergeCell ref="B21:E21"/>
    <mergeCell ref="G21:I21"/>
    <mergeCell ref="L21:N21"/>
    <mergeCell ref="Q21:S21"/>
    <mergeCell ref="B23:D23"/>
    <mergeCell ref="B22:D22"/>
    <mergeCell ref="B24:D24"/>
    <mergeCell ref="Q25:S25"/>
    <mergeCell ref="Q24:S24"/>
    <mergeCell ref="B48:E48"/>
  </mergeCells>
  <conditionalFormatting sqref="Z11 Z14:Z15 Z17:Z18 K9:K10 H13 P9:P10 T9:U10 G20:Z20 G8:R8 T8:W8 Y8:Z10 P12:P13 T12:U13 Y12:Z13 J12:K13 AD12:AD13 V9:V13 G9:G13 AA9:AA13 Q9:Q13 L9:L13 T16:V16 G16:H16 Y16:AA16 P16:Q16 J16:L16 P19:Q19 T19:V19 Y19:AA19 J19:L19 AD19 G19:H19 K22:K25 P22:P25 AE8:AE51">
    <cfRule type="cellIs" dxfId="84" priority="292" stopIfTrue="1" operator="equal">
      <formula>"X"</formula>
    </cfRule>
  </conditionalFormatting>
  <conditionalFormatting sqref="P11 T11:U11 Y11 K11 J9:J11 H9:H12">
    <cfRule type="cellIs" dxfId="83" priority="291" stopIfTrue="1" operator="equal">
      <formula>"X"</formula>
    </cfRule>
  </conditionalFormatting>
  <conditionalFormatting sqref="P14:P15 T14:U14 Y14:Y15 U15 J14:K15">
    <cfRule type="cellIs" dxfId="82" priority="290" stopIfTrue="1" operator="equal">
      <formula>"X"</formula>
    </cfRule>
  </conditionalFormatting>
  <conditionalFormatting sqref="P17:P18 T17:U18 Y17:Y18 J17:K18">
    <cfRule type="cellIs" dxfId="81" priority="289" stopIfTrue="1" operator="equal">
      <formula>"X"</formula>
    </cfRule>
  </conditionalFormatting>
  <conditionalFormatting sqref="AA20:AD20 AA8:AB8 AD16 AD8:AD10">
    <cfRule type="cellIs" dxfId="80" priority="287" stopIfTrue="1" operator="equal">
      <formula>"X"</formula>
    </cfRule>
  </conditionalFormatting>
  <conditionalFormatting sqref="AD11">
    <cfRule type="cellIs" dxfId="79" priority="286" stopIfTrue="1" operator="equal">
      <formula>"X"</formula>
    </cfRule>
  </conditionalFormatting>
  <conditionalFormatting sqref="AD14:AD15">
    <cfRule type="cellIs" dxfId="78" priority="285" stopIfTrue="1" operator="equal">
      <formula>"X"</formula>
    </cfRule>
  </conditionalFormatting>
  <conditionalFormatting sqref="AD17:AD18">
    <cfRule type="cellIs" dxfId="77" priority="284" stopIfTrue="1" operator="equal">
      <formula>"X"</formula>
    </cfRule>
  </conditionalFormatting>
  <conditionalFormatting sqref="H14:H15">
    <cfRule type="cellIs" dxfId="76" priority="258" stopIfTrue="1" operator="equal">
      <formula>"X"</formula>
    </cfRule>
  </conditionalFormatting>
  <conditionalFormatting sqref="H17:H18">
    <cfRule type="cellIs" dxfId="75" priority="256" stopIfTrue="1" operator="equal">
      <formula>"X"</formula>
    </cfRule>
  </conditionalFormatting>
  <conditionalFormatting sqref="M16 M13">
    <cfRule type="cellIs" dxfId="74" priority="253" stopIfTrue="1" operator="equal">
      <formula>"X"</formula>
    </cfRule>
  </conditionalFormatting>
  <conditionalFormatting sqref="M9 M11:M12">
    <cfRule type="cellIs" dxfId="73" priority="252" stopIfTrue="1" operator="equal">
      <formula>"X"</formula>
    </cfRule>
  </conditionalFormatting>
  <conditionalFormatting sqref="M14:M15">
    <cfRule type="cellIs" dxfId="72" priority="251" stopIfTrue="1" operator="equal">
      <formula>"X"</formula>
    </cfRule>
  </conditionalFormatting>
  <conditionalFormatting sqref="M17:M18">
    <cfRule type="cellIs" dxfId="71" priority="249" stopIfTrue="1" operator="equal">
      <formula>"X"</formula>
    </cfRule>
  </conditionalFormatting>
  <conditionalFormatting sqref="R13">
    <cfRule type="cellIs" dxfId="70" priority="246" stopIfTrue="1" operator="equal">
      <formula>"X"</formula>
    </cfRule>
  </conditionalFormatting>
  <conditionalFormatting sqref="R9:R12">
    <cfRule type="cellIs" dxfId="69" priority="245" stopIfTrue="1" operator="equal">
      <formula>"X"</formula>
    </cfRule>
  </conditionalFormatting>
  <conditionalFormatting sqref="R14:R15">
    <cfRule type="cellIs" dxfId="68" priority="244" stopIfTrue="1" operator="equal">
      <formula>"X"</formula>
    </cfRule>
  </conditionalFormatting>
  <conditionalFormatting sqref="R17:R18">
    <cfRule type="cellIs" dxfId="67" priority="242" stopIfTrue="1" operator="equal">
      <formula>"X"</formula>
    </cfRule>
  </conditionalFormatting>
  <conditionalFormatting sqref="W13">
    <cfRule type="cellIs" dxfId="66" priority="239" stopIfTrue="1" operator="equal">
      <formula>"X"</formula>
    </cfRule>
  </conditionalFormatting>
  <conditionalFormatting sqref="W9:W12">
    <cfRule type="cellIs" dxfId="65" priority="238" stopIfTrue="1" operator="equal">
      <formula>"X"</formula>
    </cfRule>
  </conditionalFormatting>
  <conditionalFormatting sqref="W14:W15">
    <cfRule type="cellIs" dxfId="64" priority="237" stopIfTrue="1" operator="equal">
      <formula>"X"</formula>
    </cfRule>
  </conditionalFormatting>
  <conditionalFormatting sqref="W17:W18">
    <cfRule type="cellIs" dxfId="63" priority="235" stopIfTrue="1" operator="equal">
      <formula>"X"</formula>
    </cfRule>
  </conditionalFormatting>
  <conditionalFormatting sqref="AB13">
    <cfRule type="cellIs" dxfId="62" priority="232" stopIfTrue="1" operator="equal">
      <formula>"X"</formula>
    </cfRule>
  </conditionalFormatting>
  <conditionalFormatting sqref="AB9:AB12">
    <cfRule type="cellIs" dxfId="61" priority="231" stopIfTrue="1" operator="equal">
      <formula>"X"</formula>
    </cfRule>
  </conditionalFormatting>
  <conditionalFormatting sqref="AB14:AB15">
    <cfRule type="cellIs" dxfId="60" priority="230" stopIfTrue="1" operator="equal">
      <formula>"X"</formula>
    </cfRule>
  </conditionalFormatting>
  <conditionalFormatting sqref="AB17:AB18">
    <cfRule type="cellIs" dxfId="59" priority="228" stopIfTrue="1" operator="equal">
      <formula>"X"</formula>
    </cfRule>
  </conditionalFormatting>
  <conditionalFormatting sqref="G17:G18">
    <cfRule type="cellIs" dxfId="58" priority="150" stopIfTrue="1" operator="equal">
      <formula>"X"</formula>
    </cfRule>
  </conditionalFormatting>
  <conditionalFormatting sqref="V14:V15">
    <cfRule type="cellIs" dxfId="57" priority="160" stopIfTrue="1" operator="equal">
      <formula>"X"</formula>
    </cfRule>
  </conditionalFormatting>
  <conditionalFormatting sqref="V17:V18">
    <cfRule type="cellIs" dxfId="56" priority="159" stopIfTrue="1" operator="equal">
      <formula>"X"</formula>
    </cfRule>
  </conditionalFormatting>
  <conditionalFormatting sqref="G14:G15">
    <cfRule type="cellIs" dxfId="55" priority="151" stopIfTrue="1" operator="equal">
      <formula>"X"</formula>
    </cfRule>
  </conditionalFormatting>
  <conditionalFormatting sqref="AA14:AA15">
    <cfRule type="cellIs" dxfId="54" priority="163" stopIfTrue="1" operator="equal">
      <formula>"X"</formula>
    </cfRule>
  </conditionalFormatting>
  <conditionalFormatting sqref="AA17:AA18">
    <cfRule type="cellIs" dxfId="53" priority="162" stopIfTrue="1" operator="equal">
      <formula>"X"</formula>
    </cfRule>
  </conditionalFormatting>
  <conditionalFormatting sqref="Q14:Q15">
    <cfRule type="cellIs" dxfId="52" priority="157" stopIfTrue="1" operator="equal">
      <formula>"X"</formula>
    </cfRule>
  </conditionalFormatting>
  <conditionalFormatting sqref="Q17:Q18">
    <cfRule type="cellIs" dxfId="51" priority="156" stopIfTrue="1" operator="equal">
      <formula>"X"</formula>
    </cfRule>
  </conditionalFormatting>
  <conditionalFormatting sqref="L14:L15">
    <cfRule type="cellIs" dxfId="50" priority="154" stopIfTrue="1" operator="equal">
      <formula>"X"</formula>
    </cfRule>
  </conditionalFormatting>
  <conditionalFormatting sqref="L17:L18">
    <cfRule type="cellIs" dxfId="49" priority="153" stopIfTrue="1" operator="equal">
      <formula>"X"</formula>
    </cfRule>
  </conditionalFormatting>
  <conditionalFormatting sqref="I9:I12">
    <cfRule type="cellIs" dxfId="48" priority="127" stopIfTrue="1" operator="equal">
      <formula>"X"</formula>
    </cfRule>
  </conditionalFormatting>
  <conditionalFormatting sqref="I14:I15">
    <cfRule type="cellIs" dxfId="47" priority="126" stopIfTrue="1" operator="equal">
      <formula>"X"</formula>
    </cfRule>
  </conditionalFormatting>
  <conditionalFormatting sqref="I17:I18">
    <cfRule type="cellIs" dxfId="46" priority="124" stopIfTrue="1" operator="equal">
      <formula>"X"</formula>
    </cfRule>
  </conditionalFormatting>
  <conditionalFormatting sqref="I13">
    <cfRule type="cellIs" dxfId="45" priority="121" stopIfTrue="1" operator="equal">
      <formula>"X"</formula>
    </cfRule>
  </conditionalFormatting>
  <conditionalFormatting sqref="I16">
    <cfRule type="cellIs" dxfId="44" priority="120" stopIfTrue="1" operator="equal">
      <formula>"X"</formula>
    </cfRule>
  </conditionalFormatting>
  <conditionalFormatting sqref="I19">
    <cfRule type="cellIs" dxfId="43" priority="118" stopIfTrue="1" operator="equal">
      <formula>"X"</formula>
    </cfRule>
  </conditionalFormatting>
  <conditionalFormatting sqref="N9 N11:N12">
    <cfRule type="cellIs" dxfId="42" priority="115" stopIfTrue="1" operator="equal">
      <formula>"X"</formula>
    </cfRule>
  </conditionalFormatting>
  <conditionalFormatting sqref="N14:N15">
    <cfRule type="cellIs" dxfId="41" priority="114" stopIfTrue="1" operator="equal">
      <formula>"X"</formula>
    </cfRule>
  </conditionalFormatting>
  <conditionalFormatting sqref="N17:N18">
    <cfRule type="cellIs" dxfId="40" priority="112" stopIfTrue="1" operator="equal">
      <formula>"X"</formula>
    </cfRule>
  </conditionalFormatting>
  <conditionalFormatting sqref="N13">
    <cfRule type="cellIs" dxfId="39" priority="109" stopIfTrue="1" operator="equal">
      <formula>"X"</formula>
    </cfRule>
  </conditionalFormatting>
  <conditionalFormatting sqref="N16">
    <cfRule type="cellIs" dxfId="38" priority="108" stopIfTrue="1" operator="equal">
      <formula>"X"</formula>
    </cfRule>
  </conditionalFormatting>
  <conditionalFormatting sqref="N19">
    <cfRule type="cellIs" dxfId="37" priority="106" stopIfTrue="1" operator="equal">
      <formula>"X"</formula>
    </cfRule>
  </conditionalFormatting>
  <conditionalFormatting sqref="S8">
    <cfRule type="cellIs" dxfId="36" priority="91" stopIfTrue="1" operator="equal">
      <formula>"X"</formula>
    </cfRule>
  </conditionalFormatting>
  <conditionalFormatting sqref="O9:O12">
    <cfRule type="cellIs" dxfId="35" priority="103" stopIfTrue="1" operator="equal">
      <formula>"X"</formula>
    </cfRule>
  </conditionalFormatting>
  <conditionalFormatting sqref="O14:O15">
    <cfRule type="cellIs" dxfId="34" priority="102" stopIfTrue="1" operator="equal">
      <formula>"X"</formula>
    </cfRule>
  </conditionalFormatting>
  <conditionalFormatting sqref="O17:O18">
    <cfRule type="cellIs" dxfId="33" priority="100" stopIfTrue="1" operator="equal">
      <formula>"X"</formula>
    </cfRule>
  </conditionalFormatting>
  <conditionalFormatting sqref="O13">
    <cfRule type="cellIs" dxfId="32" priority="97" stopIfTrue="1" operator="equal">
      <formula>"X"</formula>
    </cfRule>
  </conditionalFormatting>
  <conditionalFormatting sqref="O16">
    <cfRule type="cellIs" dxfId="31" priority="96" stopIfTrue="1" operator="equal">
      <formula>"X"</formula>
    </cfRule>
  </conditionalFormatting>
  <conditionalFormatting sqref="O19">
    <cfRule type="cellIs" dxfId="30" priority="94" stopIfTrue="1" operator="equal">
      <formula>"X"</formula>
    </cfRule>
  </conditionalFormatting>
  <conditionalFormatting sqref="X8">
    <cfRule type="cellIs" dxfId="29" priority="78" stopIfTrue="1" operator="equal">
      <formula>"X"</formula>
    </cfRule>
  </conditionalFormatting>
  <conditionalFormatting sqref="S9:S12">
    <cfRule type="cellIs" dxfId="28" priority="90" stopIfTrue="1" operator="equal">
      <formula>"X"</formula>
    </cfRule>
  </conditionalFormatting>
  <conditionalFormatting sqref="S14:S15">
    <cfRule type="cellIs" dxfId="27" priority="89" stopIfTrue="1" operator="equal">
      <formula>"X"</formula>
    </cfRule>
  </conditionalFormatting>
  <conditionalFormatting sqref="S17:S18">
    <cfRule type="cellIs" dxfId="26" priority="87" stopIfTrue="1" operator="equal">
      <formula>"X"</formula>
    </cfRule>
  </conditionalFormatting>
  <conditionalFormatting sqref="S13">
    <cfRule type="cellIs" dxfId="25" priority="84" stopIfTrue="1" operator="equal">
      <formula>"X"</formula>
    </cfRule>
  </conditionalFormatting>
  <conditionalFormatting sqref="S16">
    <cfRule type="cellIs" dxfId="24" priority="83" stopIfTrue="1" operator="equal">
      <formula>"X"</formula>
    </cfRule>
  </conditionalFormatting>
  <conditionalFormatting sqref="S19">
    <cfRule type="cellIs" dxfId="23" priority="81" stopIfTrue="1" operator="equal">
      <formula>"X"</formula>
    </cfRule>
  </conditionalFormatting>
  <conditionalFormatting sqref="AC8">
    <cfRule type="cellIs" dxfId="22" priority="65" stopIfTrue="1" operator="equal">
      <formula>"X"</formula>
    </cfRule>
  </conditionalFormatting>
  <conditionalFormatting sqref="X9:X12">
    <cfRule type="cellIs" dxfId="21" priority="77" stopIfTrue="1" operator="equal">
      <formula>"X"</formula>
    </cfRule>
  </conditionalFormatting>
  <conditionalFormatting sqref="X14:X15">
    <cfRule type="cellIs" dxfId="20" priority="76" stopIfTrue="1" operator="equal">
      <formula>"X"</formula>
    </cfRule>
  </conditionalFormatting>
  <conditionalFormatting sqref="X17:X18">
    <cfRule type="cellIs" dxfId="19" priority="74" stopIfTrue="1" operator="equal">
      <formula>"X"</formula>
    </cfRule>
  </conditionalFormatting>
  <conditionalFormatting sqref="X13">
    <cfRule type="cellIs" dxfId="18" priority="71" stopIfTrue="1" operator="equal">
      <formula>"X"</formula>
    </cfRule>
  </conditionalFormatting>
  <conditionalFormatting sqref="X16">
    <cfRule type="cellIs" dxfId="17" priority="70" stopIfTrue="1" operator="equal">
      <formula>"X"</formula>
    </cfRule>
  </conditionalFormatting>
  <conditionalFormatting sqref="X19">
    <cfRule type="cellIs" dxfId="16" priority="68" stopIfTrue="1" operator="equal">
      <formula>"X"</formula>
    </cfRule>
  </conditionalFormatting>
  <conditionalFormatting sqref="AC9:AC12">
    <cfRule type="cellIs" dxfId="15" priority="64" stopIfTrue="1" operator="equal">
      <formula>"X"</formula>
    </cfRule>
  </conditionalFormatting>
  <conditionalFormatting sqref="AC14:AC15">
    <cfRule type="cellIs" dxfId="14" priority="63" stopIfTrue="1" operator="equal">
      <formula>"X"</formula>
    </cfRule>
  </conditionalFormatting>
  <conditionalFormatting sqref="AC17:AC18">
    <cfRule type="cellIs" dxfId="13" priority="61" stopIfTrue="1" operator="equal">
      <formula>"X"</formula>
    </cfRule>
  </conditionalFormatting>
  <conditionalFormatting sqref="AC13">
    <cfRule type="cellIs" dxfId="12" priority="58" stopIfTrue="1" operator="equal">
      <formula>"X"</formula>
    </cfRule>
  </conditionalFormatting>
  <conditionalFormatting sqref="AC16">
    <cfRule type="cellIs" dxfId="11" priority="57" stopIfTrue="1" operator="equal">
      <formula>"X"</formula>
    </cfRule>
  </conditionalFormatting>
  <conditionalFormatting sqref="AC19">
    <cfRule type="cellIs" dxfId="10" priority="55" stopIfTrue="1" operator="equal">
      <formula>"X"</formula>
    </cfRule>
  </conditionalFormatting>
  <conditionalFormatting sqref="M10">
    <cfRule type="cellIs" dxfId="9" priority="13" stopIfTrue="1" operator="equal">
      <formula>"X"</formula>
    </cfRule>
  </conditionalFormatting>
  <conditionalFormatting sqref="N10">
    <cfRule type="cellIs" dxfId="8" priority="12" stopIfTrue="1" operator="equal">
      <formula>"X"</formula>
    </cfRule>
  </conditionalFormatting>
  <conditionalFormatting sqref="R16">
    <cfRule type="cellIs" dxfId="7" priority="9" stopIfTrue="1" operator="equal">
      <formula>"X"</formula>
    </cfRule>
  </conditionalFormatting>
  <conditionalFormatting sqref="W16">
    <cfRule type="cellIs" dxfId="6" priority="8" stopIfTrue="1" operator="equal">
      <formula>"X"</formula>
    </cfRule>
  </conditionalFormatting>
  <conditionalFormatting sqref="AB16">
    <cfRule type="cellIs" dxfId="5" priority="6" stopIfTrue="1" operator="equal">
      <formula>"X"</formula>
    </cfRule>
  </conditionalFormatting>
  <conditionalFormatting sqref="M19">
    <cfRule type="cellIs" dxfId="4" priority="5" stopIfTrue="1" operator="equal">
      <formula>"X"</formula>
    </cfRule>
  </conditionalFormatting>
  <conditionalFormatting sqref="R19">
    <cfRule type="cellIs" dxfId="3" priority="4" stopIfTrue="1" operator="equal">
      <formula>"X"</formula>
    </cfRule>
  </conditionalFormatting>
  <conditionalFormatting sqref="W19">
    <cfRule type="cellIs" dxfId="2" priority="3" stopIfTrue="1" operator="equal">
      <formula>"X"</formula>
    </cfRule>
  </conditionalFormatting>
  <conditionalFormatting sqref="AB19">
    <cfRule type="cellIs" dxfId="1" priority="1" stopIfTrue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8" scale="94" orientation="landscape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topLeftCell="A4" zoomScaleNormal="100" workbookViewId="0">
      <selection activeCell="F3" sqref="F3"/>
    </sheetView>
  </sheetViews>
  <sheetFormatPr defaultRowHeight="14.5" x14ac:dyDescent="0.35"/>
  <cols>
    <col min="3" max="3" width="31.81640625" customWidth="1"/>
    <col min="4" max="4" width="44.453125" customWidth="1"/>
    <col min="5" max="5" width="40.54296875" customWidth="1"/>
    <col min="6" max="6" width="10.453125" bestFit="1" customWidth="1"/>
  </cols>
  <sheetData>
    <row r="1" spans="1:6" ht="15" customHeight="1" x14ac:dyDescent="0.35">
      <c r="A1" s="190" t="s">
        <v>65</v>
      </c>
      <c r="B1" s="191"/>
      <c r="C1" s="191"/>
      <c r="D1" s="191"/>
      <c r="E1" s="191"/>
      <c r="F1" s="192"/>
    </row>
    <row r="2" spans="1:6" x14ac:dyDescent="0.35">
      <c r="A2" s="197" t="s">
        <v>0</v>
      </c>
      <c r="B2" s="197"/>
      <c r="C2" s="197"/>
      <c r="D2" s="138" t="s">
        <v>2</v>
      </c>
      <c r="E2" s="138" t="s">
        <v>3</v>
      </c>
      <c r="F2" s="138" t="s">
        <v>4</v>
      </c>
    </row>
    <row r="3" spans="1:6" ht="53.25" customHeight="1" x14ac:dyDescent="0.35">
      <c r="A3" s="177" t="s">
        <v>29</v>
      </c>
      <c r="B3" s="177"/>
      <c r="C3" s="93" t="str">
        <f>Evaluation!D9</f>
        <v>Well balanced organisational structure.</v>
      </c>
      <c r="D3" s="2" t="s">
        <v>49</v>
      </c>
      <c r="E3" s="91" t="s">
        <v>50</v>
      </c>
      <c r="F3" s="3">
        <f>Evaluation!E9</f>
        <v>0.1</v>
      </c>
    </row>
    <row r="4" spans="1:6" ht="43.5" customHeight="1" x14ac:dyDescent="0.35">
      <c r="A4" s="177"/>
      <c r="B4" s="177"/>
      <c r="C4" s="93" t="str">
        <f>Evaluation!D10</f>
        <v>Proof of approved supplier for the equipment offered or demonstrate that the Supplier is the equipment manufacturer.</v>
      </c>
      <c r="D4" s="126" t="s">
        <v>51</v>
      </c>
      <c r="E4" s="91" t="s">
        <v>52</v>
      </c>
      <c r="F4" s="3">
        <f>Evaluation!E10</f>
        <v>0.4</v>
      </c>
    </row>
    <row r="5" spans="1:6" ht="29.25" customHeight="1" x14ac:dyDescent="0.35">
      <c r="A5" s="177"/>
      <c r="B5" s="177"/>
      <c r="C5" s="93" t="str">
        <f>Evaluation!D11</f>
        <v>Relevant references of past experience related to supply of equipment offered or other RP Equipment.</v>
      </c>
      <c r="D5" s="126" t="s">
        <v>30</v>
      </c>
      <c r="E5" s="92" t="s">
        <v>31</v>
      </c>
      <c r="F5" s="3">
        <f>Evaluation!E11</f>
        <v>0.3</v>
      </c>
    </row>
    <row r="6" spans="1:6" ht="33.75" customHeight="1" x14ac:dyDescent="0.35">
      <c r="A6" s="177"/>
      <c r="B6" s="177"/>
      <c r="C6" s="198" t="str">
        <f>Evaluation!D12</f>
        <v>Proof of personnel technical skill to supply equipment, testing, training of Purchaser and able resolve technical defects and issues.</v>
      </c>
      <c r="D6" s="200" t="s">
        <v>54</v>
      </c>
      <c r="E6" s="188" t="s">
        <v>53</v>
      </c>
      <c r="F6" s="202">
        <f>Evaluation!E12</f>
        <v>0.2</v>
      </c>
    </row>
    <row r="7" spans="1:6" x14ac:dyDescent="0.35">
      <c r="A7" s="177"/>
      <c r="B7" s="177"/>
      <c r="C7" s="199"/>
      <c r="D7" s="201"/>
      <c r="E7" s="189"/>
      <c r="F7" s="203"/>
    </row>
    <row r="8" spans="1:6" x14ac:dyDescent="0.35">
      <c r="A8" s="177"/>
      <c r="B8" s="177"/>
      <c r="C8" s="106" t="str">
        <f>Evaluation!D13</f>
        <v>TOTAL WEIGHTING</v>
      </c>
      <c r="D8" s="103"/>
      <c r="E8" s="104"/>
      <c r="F8" s="100">
        <f>SUM(F3:F7)</f>
        <v>1</v>
      </c>
    </row>
    <row r="9" spans="1:6" ht="27.75" customHeight="1" x14ac:dyDescent="0.35">
      <c r="A9" s="177" t="str">
        <f>Evaluation!B14</f>
        <v>TECHNICAL SPECIFICATIONS</v>
      </c>
      <c r="B9" s="177"/>
      <c r="C9" s="93" t="str">
        <f>Evaluation!D14</f>
        <v>Equipment offered complies with the technical specifications.</v>
      </c>
      <c r="D9" s="2" t="s">
        <v>55</v>
      </c>
      <c r="E9" s="94" t="s">
        <v>56</v>
      </c>
      <c r="F9" s="3">
        <f>Evaluation!E14</f>
        <v>0.8</v>
      </c>
    </row>
    <row r="10" spans="1:6" ht="38.25" customHeight="1" x14ac:dyDescent="0.35">
      <c r="A10" s="177"/>
      <c r="B10" s="177"/>
      <c r="C10" s="93" t="str">
        <f>Evaluation!D15</f>
        <v>Proof that equipment has been successfully used in support of Radiation Protection, in South Africa or elsewhere before.</v>
      </c>
      <c r="D10" s="1" t="s">
        <v>57</v>
      </c>
      <c r="E10" s="92" t="s">
        <v>58</v>
      </c>
      <c r="F10" s="3">
        <f>Evaluation!E15</f>
        <v>0.2</v>
      </c>
    </row>
    <row r="11" spans="1:6" x14ac:dyDescent="0.35">
      <c r="A11" s="177"/>
      <c r="B11" s="177"/>
      <c r="C11" s="106" t="str">
        <f>Evaluation!D16</f>
        <v>TOTAL WEIGHTING</v>
      </c>
      <c r="D11" s="103"/>
      <c r="E11" s="104"/>
      <c r="F11" s="100">
        <f>SUM(F9:F10)</f>
        <v>1</v>
      </c>
    </row>
    <row r="12" spans="1:6" ht="36.75" customHeight="1" x14ac:dyDescent="0.35">
      <c r="A12" s="161" t="s">
        <v>27</v>
      </c>
      <c r="B12" s="161"/>
      <c r="C12" s="93" t="str">
        <f>Evaluation!D17</f>
        <v>Preliminary schedule supplied is realistic</v>
      </c>
      <c r="D12" s="95" t="s">
        <v>59</v>
      </c>
      <c r="E12" s="90" t="s">
        <v>60</v>
      </c>
      <c r="F12" s="3">
        <f>Evaluation!E17</f>
        <v>0.6</v>
      </c>
    </row>
    <row r="13" spans="1:6" ht="29.25" customHeight="1" x14ac:dyDescent="0.35">
      <c r="A13" s="161"/>
      <c r="B13" s="161"/>
      <c r="C13" s="93" t="str">
        <f>Evaluation!D18</f>
        <v>Supplier delivery date in line with required date</v>
      </c>
      <c r="D13" s="85" t="s">
        <v>61</v>
      </c>
      <c r="E13" s="90" t="s">
        <v>62</v>
      </c>
      <c r="F13" s="3">
        <f>Evaluation!E18</f>
        <v>0.4</v>
      </c>
    </row>
    <row r="14" spans="1:6" x14ac:dyDescent="0.35">
      <c r="A14" s="161"/>
      <c r="B14" s="161"/>
      <c r="C14" s="106" t="str">
        <f>Evaluation!D19</f>
        <v>TOTAL WEIGHTING</v>
      </c>
      <c r="D14" s="103"/>
      <c r="E14" s="104"/>
      <c r="F14" s="100">
        <f>SUM(F12:F13)</f>
        <v>1</v>
      </c>
    </row>
    <row r="15" spans="1:6" ht="7.5" customHeight="1" x14ac:dyDescent="0.35">
      <c r="A15" s="195"/>
      <c r="B15" s="196"/>
      <c r="C15" s="196"/>
      <c r="D15" s="196"/>
      <c r="E15" s="196"/>
      <c r="F15" s="196"/>
    </row>
    <row r="16" spans="1:6" x14ac:dyDescent="0.35">
      <c r="A16" s="139"/>
      <c r="B16" s="83"/>
      <c r="C16" s="73"/>
      <c r="D16" s="74"/>
      <c r="E16" s="193" t="s">
        <v>17</v>
      </c>
      <c r="F16" s="194"/>
    </row>
    <row r="17" spans="1:6" x14ac:dyDescent="0.35">
      <c r="A17" s="139"/>
      <c r="B17" s="83"/>
      <c r="C17" s="73"/>
      <c r="D17" s="74"/>
      <c r="E17" s="105" t="str">
        <f>Evaluation!B22</f>
        <v>COMPANY PROFILE</v>
      </c>
      <c r="F17" s="34">
        <f>Evaluation!E22</f>
        <v>0.15</v>
      </c>
    </row>
    <row r="18" spans="1:6" ht="36" customHeight="1" x14ac:dyDescent="0.35">
      <c r="A18" s="139"/>
      <c r="B18" s="83"/>
      <c r="C18" s="73"/>
      <c r="D18" s="74"/>
      <c r="E18" s="105" t="str">
        <f>Evaluation!B23</f>
        <v>TECHNICAL SPECIFICATIONS</v>
      </c>
      <c r="F18" s="34">
        <f>Evaluation!E23</f>
        <v>0.65</v>
      </c>
    </row>
    <row r="19" spans="1:6" ht="15" customHeight="1" x14ac:dyDescent="0.35">
      <c r="A19" s="185" t="s">
        <v>64</v>
      </c>
      <c r="B19" s="186"/>
      <c r="C19" s="186"/>
      <c r="D19" s="187"/>
      <c r="E19" s="105" t="str">
        <f>Evaluation!B24</f>
        <v>PLANNING</v>
      </c>
      <c r="F19" s="34">
        <f>Evaluation!E24</f>
        <v>0.2</v>
      </c>
    </row>
    <row r="20" spans="1:6" ht="81" customHeight="1" x14ac:dyDescent="0.35">
      <c r="A20" s="185"/>
      <c r="B20" s="186"/>
      <c r="C20" s="186"/>
      <c r="D20" s="187"/>
      <c r="E20" s="105"/>
      <c r="F20" s="34"/>
    </row>
    <row r="21" spans="1:6" ht="71.25" customHeight="1" x14ac:dyDescent="0.35">
      <c r="A21" s="184" t="s">
        <v>63</v>
      </c>
      <c r="B21" s="184"/>
      <c r="C21" s="184"/>
      <c r="D21" s="184"/>
      <c r="E21" s="102" t="s">
        <v>18</v>
      </c>
      <c r="F21" s="101">
        <f>SUM(F17:F20)</f>
        <v>1</v>
      </c>
    </row>
    <row r="22" spans="1:6" ht="15" customHeight="1" x14ac:dyDescent="0.35"/>
  </sheetData>
  <mergeCells count="13">
    <mergeCell ref="A21:D21"/>
    <mergeCell ref="A19:D20"/>
    <mergeCell ref="E6:E7"/>
    <mergeCell ref="A1:F1"/>
    <mergeCell ref="E16:F16"/>
    <mergeCell ref="A15:F15"/>
    <mergeCell ref="A12:B14"/>
    <mergeCell ref="A2:C2"/>
    <mergeCell ref="A3:B8"/>
    <mergeCell ref="A9:B11"/>
    <mergeCell ref="C6:C7"/>
    <mergeCell ref="D6:D7"/>
    <mergeCell ref="F6:F7"/>
  </mergeCells>
  <conditionalFormatting sqref="D12">
    <cfRule type="cellIs" dxfId="0" priority="33" stopIfTrue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activeCell="D4" sqref="D4"/>
    </sheetView>
  </sheetViews>
  <sheetFormatPr defaultRowHeight="14.5" x14ac:dyDescent="0.35"/>
  <cols>
    <col min="3" max="3" width="9.1796875" customWidth="1"/>
  </cols>
  <sheetData>
    <row r="1" spans="1:6" x14ac:dyDescent="0.35">
      <c r="A1" s="87" t="s">
        <v>6</v>
      </c>
      <c r="B1" s="6"/>
      <c r="C1" s="6" t="s">
        <v>7</v>
      </c>
      <c r="D1" s="78">
        <v>0</v>
      </c>
      <c r="E1" s="78">
        <v>0.5</v>
      </c>
      <c r="F1" s="6" t="s">
        <v>8</v>
      </c>
    </row>
    <row r="2" spans="1:6" x14ac:dyDescent="0.35">
      <c r="A2" s="88">
        <v>0</v>
      </c>
      <c r="B2" s="63">
        <v>0</v>
      </c>
      <c r="C2" s="6" t="s">
        <v>5</v>
      </c>
      <c r="D2" s="78">
        <v>0.51</v>
      </c>
      <c r="E2" s="78">
        <v>0.75</v>
      </c>
      <c r="F2" s="6" t="s">
        <v>10</v>
      </c>
    </row>
    <row r="3" spans="1:6" x14ac:dyDescent="0.35">
      <c r="A3" s="88">
        <v>0.75</v>
      </c>
      <c r="B3" s="63">
        <v>1</v>
      </c>
      <c r="C3" s="6" t="s">
        <v>9</v>
      </c>
      <c r="D3" s="78">
        <v>0.76</v>
      </c>
      <c r="E3" s="78">
        <v>1</v>
      </c>
      <c r="F3" s="6" t="s">
        <v>12</v>
      </c>
    </row>
    <row r="4" spans="1:6" x14ac:dyDescent="0.35">
      <c r="A4" s="88">
        <v>1</v>
      </c>
      <c r="B4" s="63">
        <v>2</v>
      </c>
      <c r="C4" s="6" t="s">
        <v>11</v>
      </c>
      <c r="D4" s="78">
        <v>1.01</v>
      </c>
      <c r="E4" s="6">
        <v>110</v>
      </c>
      <c r="F4" s="6" t="s">
        <v>14</v>
      </c>
    </row>
    <row r="5" spans="1:6" x14ac:dyDescent="0.35">
      <c r="A5" s="88">
        <v>1.1000000000000001</v>
      </c>
      <c r="B5" s="63">
        <v>3</v>
      </c>
      <c r="C5" s="6" t="s">
        <v>13</v>
      </c>
      <c r="D5" s="6"/>
      <c r="E5" s="6"/>
      <c r="F5" s="6"/>
    </row>
    <row r="6" spans="1:6" x14ac:dyDescent="0.35">
      <c r="A6" s="88">
        <v>1</v>
      </c>
      <c r="B6" s="63" t="s">
        <v>15</v>
      </c>
      <c r="C6" s="6" t="s">
        <v>7</v>
      </c>
      <c r="D6" s="6"/>
      <c r="E6" s="6"/>
      <c r="F6" s="6"/>
    </row>
    <row r="21" spans="5:5" x14ac:dyDescent="0.35">
      <c r="E21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C2866102197043941391604A5FB4A4" ma:contentTypeVersion="7" ma:contentTypeDescription="Create a new document." ma:contentTypeScope="" ma:versionID="4fafb43538e3de95766355e864eb0828">
  <xsd:schema xmlns:xsd="http://www.w3.org/2001/XMLSchema" xmlns:xs="http://www.w3.org/2001/XMLSchema" xmlns:p="http://schemas.microsoft.com/office/2006/metadata/properties" xmlns:ns3="99ecca86-1491-4d54-bdc1-874e6d86931e" xmlns:ns4="1b2042c9-de4d-48dc-b91d-cd5333993f63" targetNamespace="http://schemas.microsoft.com/office/2006/metadata/properties" ma:root="true" ma:fieldsID="b650675c40a9876bdab22298888d44d4" ns3:_="" ns4:_="">
    <xsd:import namespace="99ecca86-1491-4d54-bdc1-874e6d86931e"/>
    <xsd:import namespace="1b2042c9-de4d-48dc-b91d-cd5333993f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cca86-1491-4d54-bdc1-874e6d8693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042c9-de4d-48dc-b91d-cd5333993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169ED5-E4FF-4E60-8DBE-767781558BD7}">
  <ds:schemaRefs>
    <ds:schemaRef ds:uri="http://purl.org/dc/elements/1.1/"/>
    <ds:schemaRef ds:uri="99ecca86-1491-4d54-bdc1-874e6d86931e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b2042c9-de4d-48dc-b91d-cd5333993f6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2677AB-A406-4F86-A3E7-CD9CFEED7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cca86-1491-4d54-bdc1-874e6d86931e"/>
    <ds:schemaRef ds:uri="1b2042c9-de4d-48dc-b91d-cd5333993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0F17CA-4A23-4A22-B6F3-547585BC5A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Evaluation</vt:lpstr>
      <vt:lpstr>Requirements</vt:lpstr>
      <vt:lpstr>Sheet1</vt:lpstr>
      <vt:lpstr>Evaluation!Print_Area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Evaluation Criteria Floor Monitor</dc:title>
  <dc:creator>L Patience</dc:creator>
  <cp:lastModifiedBy>Gail Gee</cp:lastModifiedBy>
  <cp:lastPrinted>2023-08-16T14:02:28Z</cp:lastPrinted>
  <dcterms:created xsi:type="dcterms:W3CDTF">2014-06-23T07:58:19Z</dcterms:created>
  <dcterms:modified xsi:type="dcterms:W3CDTF">2023-11-08T06:42:17Z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0x01010078C2866102197043941391604A5FB4A4</vt:lpwstr>
  </property>
  <property fmtid="{D5CDD505-2E9C-101B-9397-08002B2CF9AE}" pid="3" name="TBCO_ScreenResolution">
    <vt:lpwstr>120 120 1600 900</vt:lpwstr>
  </property>
</Properties>
</file>