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skom-my.sharepoint.com/personal/silimetm_ntcsa_co_za/Documents/Documents/TRANSMISSION PROJECTS/THENDO' PROJECTS/Refurbishment Simmerpan-Saki/Documents to issue/"/>
    </mc:Choice>
  </mc:AlternateContent>
  <xr:revisionPtr revIDLastSave="2" documentId="13_ncr:1_{EFF95A0A-FB52-4A0F-B53B-CAE7DFEF87D7}" xr6:coauthVersionLast="47" xr6:coauthVersionMax="47" xr10:uidLastSave="{CB3B1946-8B04-4D8D-98D5-7CB50331DB29}"/>
  <bookViews>
    <workbookView xWindow="-110" yWindow="-110" windowWidth="19420" windowHeight="10300" activeTab="4" xr2:uid="{B5F215AC-535B-440B-BD1B-7EFB84D6900B}"/>
  </bookViews>
  <sheets>
    <sheet name="0.Summary" sheetId="18" r:id="rId1"/>
    <sheet name="1.P&amp;Gs" sheetId="32" r:id="rId2"/>
    <sheet name="2.SHEQ" sheetId="33" r:id="rId3"/>
    <sheet name="ALTERATIONS" sheetId="31" r:id="rId4"/>
    <sheet name="BUILDING BOQ" sheetId="29" r:id="rId5"/>
    <sheet name="PLUMBING AND DRAINAGE BOQ" sheetId="30" r:id="rId6"/>
    <sheet name="ELECTRICAL" sheetId="26" r:id="rId7"/>
    <sheet name="HVAC" sheetId="16" r:id="rId8"/>
    <sheet name="FIRE PROTECTION" sheetId="28" r:id="rId9"/>
    <sheet name="FURNITUTE" sheetId="34" r:id="rId10"/>
  </sheets>
  <externalReferences>
    <externalReference r:id="rId11"/>
    <externalReference r:id="rId12"/>
    <externalReference r:id="rId13"/>
    <externalReference r:id="rId14"/>
    <externalReference r:id="rId15"/>
    <externalReference r:id="rId16"/>
  </externalReferences>
  <definedNames>
    <definedName name="\a">#N/A</definedName>
    <definedName name="\d">#N/A</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9">'[1]9'!$F$71:$F$122</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xlnm._FilterDatabase" localSheetId="3" hidden="1">ALTERATIONS!$F$1:$F$107</definedName>
    <definedName name="_xlnm._FilterDatabase" localSheetId="4" hidden="1">'BUILDING BOQ'!$F$1:$F$527</definedName>
    <definedName name="_xlnm._FilterDatabase" localSheetId="8" hidden="1">'FIRE PROTECTION'!$A$1:$A$166</definedName>
    <definedName name="_xlnm._FilterDatabase" localSheetId="9" hidden="1">FURNITUTE!$A$1:$A$155</definedName>
    <definedName name="_xlnm._FilterDatabase" localSheetId="5" hidden="1">'PLUMBING AND DRAINAGE BOQ'!$F$1:$F$223</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BPL">[2]Re!$D$293:$D$314</definedName>
    <definedName name="CCC">#REF!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ear_CAST_Price_Summary">[0]!Clear_CAST_Price_Summary</definedName>
    <definedName name="CR">#REF!</definedName>
    <definedName name="Cwvu.summary." hidden="1">#REF!</definedName>
    <definedName name="CXXX">'[1]10'!$F$175:$F$182</definedName>
    <definedName name="data">#REF!</definedName>
    <definedName name="DATA1">'[3]Unit 1'!$I$18:$P$37,'[3]Unit 1'!$I$41:$P$60,'[3]Unit 1'!$I$64:$P$83,'[3]Unit 1'!$I$87:$P$106,'[3]Unit 1'!$I$110:$P$135,'[3]Unit 1'!$I$139:$P$158,'[3]Unit 1'!$I$162:$P$181</definedName>
    <definedName name="DATA10">'[3]Unit 5'!$I$274:$P$293,'[3]Unit 5'!$I$298:$O$298,'[3]Unit 5'!$P$298:$P$312,'[3]Unit 5'!$I$298:$P$477,'[3]Unit 5'!$I$481:$P$500,'[3]Unit 5'!$I$504:$P$871,'[3]Unit 5'!$I$875:$P$888</definedName>
    <definedName name="DATA11">'[3]Unit 6'!$I$18:$P$37,'[3]Unit 6'!$I$41:$P$60,'[3]Unit 6'!$I$64:$P$83,'[3]Unit 6'!$I$87:$P$106,'[3]Unit 6'!$I$110:$P$135,'[3]Unit 6'!$I$139:$K$139,'[3]Unit 6'!$K$139:$P$158,'[3]Unit 6'!$I$139:$P$158,'[3]Unit 6'!$I$162:$N$162,'[3]Unit 6'!$P$163,'[3]Unit 6'!$I$162:$P$181</definedName>
    <definedName name="DATA12">'[3]Unit 6'!$I$274:$P$293,'[3]Unit 6'!$I$298:$P$477,'[3]Unit 6'!$I$481:$P$500,'[3]Unit 6'!$I$504:$P$871,'[3]Unit 6'!$I$875:$P$888</definedName>
    <definedName name="DATA13">'[3]Common Plant'!$I$18:$P$37,'[3]Common Plant'!$I$41:$P$60,'[3]Common Plant'!$I$64:$P$83,'[3]Common Plant'!$I$87:$P$106,'[3]Common Plant'!$I$110:$P$135,'[3]Common Plant'!$I$139:$P$158,'[3]Common Plant'!$I$162:$P$181,'[3]Common Plant'!$I$185:$P$210</definedName>
    <definedName name="DATA14">'[3]Common Plant'!$I$214:$P$237,'[3]Common Plant'!$I$241:$P$270,'[3]Common Plant'!$I$274:$P$293,'[3]Common Plant'!$I$298:$P$477,'[3]Common Plant'!$I$481:$P$500,'[3]Common Plant'!$I$504:$P$871,'[3]Common Plant'!$I$875:$P$888</definedName>
    <definedName name="DATA2">'[3]Unit 1'!$I$185:$P$210,'[3]Unit 1'!$I$214:$P$237,'[3]Unit 1'!$I$241:$P$270,'[3]Unit 1'!$I$274:$P$293,'[3]Unit 1'!$I$298:$P$477,'[3]Unit 1'!$I$481:$P$500,'[3]Unit 1'!$I$504:$P$871,'[3]Unit 1'!$I$875:$P$888</definedName>
    <definedName name="DATA3">'[3]Unit 2'!$I$18:$P$37,'[3]Unit 2'!$I$41:$P$60,'[3]Unit 2'!$I$64:$P$83,'[3]Unit 2'!$I$87:$P$106,'[3]Unit 2'!$I$110:$P$135,'[3]Unit 2'!$I$139:$P$158,'[3]Unit 2'!$I$162:$P$181,'[3]Unit 2'!$I$185:$P$210,'[3]Unit 2'!$I$214:$P$237,'[3]Unit 2'!$I$241:$P$270</definedName>
    <definedName name="DATA4">'[3]Unit 2'!$I$274:$P$293,'[3]Unit 2'!$I$298:$P$477,'[3]Unit 2'!$I$481:$P$500,'[3]Unit 2'!$I$504:$P$871,'[3]Unit 2'!$I$875:$P$888</definedName>
    <definedName name="DATA5">'[3]Unit 3'!$I$18:$P$37,'[3]Unit 3'!$I$41:$P$60,'[3]Unit 3'!$I$64:$P$83,'[3]Unit 3'!$I$87:$P$106,'[3]Unit 3'!$I$110:$P$135,'[3]Unit 3'!$I$139:$P$158,'[3]Unit 3'!$I$162:$P$181,'[3]Unit 3'!$I$185:$P$210,'[3]Unit 3'!$I$214:$P$237,'[3]Unit 3'!$I$241:$P$270</definedName>
    <definedName name="DATA6">'[3]Unit 3'!$I$274:$P$293,'[3]Unit 3'!$I$298:$P$477,'[3]Unit 3'!$I$481:$P$500,'[3]Unit 3'!$I$504:$P$871,'[3]Unit 3'!$I$875:$P$888</definedName>
    <definedName name="DATA7">'[3]Unit 4'!$I$18:$P$37,'[3]Unit 4'!$I$41:$P$60,'[3]Unit 4'!$I$64:$P$83,'[3]Unit 4'!$I$87:$P$106,'[3]Unit 4'!$I$110:$P$135,'[3]Unit 4'!$I$139:$P$158,'[3]Unit 4'!$I$162:$P$181,'[3]Unit 4'!$I$185:$P$210,'[3]Unit 4'!$I$214:$P$237,'[3]Unit 4'!$I$241:$P$270</definedName>
    <definedName name="DATA8">'[3]Unit 4'!$I$274:$P$293,'[3]Unit 4'!$I$298:$P$477,'[3]Unit 4'!$I$481:$P$500,'[3]Unit 4'!$I$504:$P$871,'[3]Unit 4'!$I$875:$P$888</definedName>
    <definedName name="DATA9">'[3]Unit 5'!$I$18:$P$37,'[3]Unit 5'!$I$41:$P$60,'[3]Unit 5'!$I$64:$P$83,'[3]Unit 5'!$I$87:$P$106,'[3]Unit 5'!$I$110:$P$135,'[3]Unit 5'!$I$139:$P$158,'[3]Unit 5'!$I$162:$P$181,'[3]Unit 5'!$I$185:$P$210,'[3]Unit 5'!$I$214:$P$237,'[3]Unit 5'!$I$241:$P$270</definedName>
    <definedName name="Dls">[1]Ein!$C$1143:$C$1162</definedName>
    <definedName name="DUC">#REF!</definedName>
    <definedName name="EEE">[1]E!#REF!</definedName>
    <definedName name="ELC">[4]Qm!#REF!</definedName>
    <definedName name="ELE">[4]Qm!#REF!</definedName>
    <definedName name="ELM">[4]Qm!#REF!</definedName>
    <definedName name="ELS">[4]Qm!#REF!</definedName>
    <definedName name="END_of_PRICE_FIX_SUMMARY">#REF!</definedName>
    <definedName name="Ennd">#REF!</definedName>
    <definedName name="ER">#REF!</definedName>
    <definedName name="EUR">'[5]Cover SHT'!$B$2</definedName>
    <definedName name="Excel_BuiltIn_Print_Area_7">#REF!</definedName>
    <definedName name="EXXX">'[1]10'!$F$129:$F$168</definedName>
    <definedName name="fakt">[6]Activities!#REF!</definedName>
    <definedName name="Fees">SUM(#REF!)</definedName>
    <definedName name="Fuel">#REF!</definedName>
    <definedName name="GBP">'[5]Cover SHT'!$B$1</definedName>
    <definedName name="gdfbgbg">#REF!</definedName>
    <definedName name="GENERAL">#REF!</definedName>
    <definedName name="GENERAL_SETTINGS_AND_CONVEYOR__INFORMATION">#REF!</definedName>
    <definedName name="GenSetConInfo">#REF!</definedName>
    <definedName name="HBL">[2]Re!$D$250:$D$291</definedName>
    <definedName name="HSC">[2]Re!$D$94:$D$145</definedName>
    <definedName name="Impact_Codes">#REF!</definedName>
    <definedName name="LSC">[2]Re!$D$237:$D$248</definedName>
    <definedName name="MMM">#REF!</definedName>
    <definedName name="Module1.CF_Data">[0]!Module1.CF_Data</definedName>
    <definedName name="Module1.Collect_Data">[0]!Module1.Collect_Data</definedName>
    <definedName name="MotorLocalCost">#REF!</definedName>
    <definedName name="MXXX">'[1]10'!$F$13:$F$64</definedName>
    <definedName name="Operating_Instructions">#REF!</definedName>
    <definedName name="OpInst">#REF!</definedName>
    <definedName name="oppps">#REF!</definedName>
    <definedName name="PAGE1">#N/A</definedName>
    <definedName name="PR">#REF!</definedName>
    <definedName name="_xlnm.Print_Area" localSheetId="0">'0.Summary'!$A$1:$C$29</definedName>
    <definedName name="_xlnm.Print_Area" localSheetId="1">'1.P&amp;Gs'!$A$1:$H$69</definedName>
    <definedName name="_xlnm.Print_Area" localSheetId="4">'BUILDING BOQ'!$A$1:$F$515</definedName>
    <definedName name="_xlnm.Print_Area" localSheetId="8">'FIRE PROTECTION'!$A$1:$F$23</definedName>
    <definedName name="_xlnm.Print_Area" localSheetId="9">FURNITUTE!$A$1:$F$12</definedName>
    <definedName name="_xlnm.Print_Area" localSheetId="5">'PLUMBING AND DRAINAGE BOQ'!$A$1:$F$50</definedName>
    <definedName name="Print_Area_MI">#REF!</definedName>
    <definedName name="_xlnm.Print_Titles" localSheetId="3">ALTERATIONS!$1:$1</definedName>
    <definedName name="_xlnm.Print_Titles" localSheetId="4">'BUILDING BOQ'!$1:$1</definedName>
    <definedName name="_xlnm.Print_Titles" localSheetId="8">'FIRE PROTECTION'!$1:$1</definedName>
    <definedName name="_xlnm.Print_Titles" localSheetId="9">FURNITUTE!$1:$1</definedName>
    <definedName name="_xlnm.Print_Titles" localSheetId="5">'PLUMBING AND DRAINAGE BOQ'!$1:$1</definedName>
    <definedName name="Prof_fees">#REF!</definedName>
    <definedName name="prot4">[0]!prot4</definedName>
    <definedName name="prot5">[0]!prot5</definedName>
    <definedName name="RBL">[2]Re!$D$147:$D$182</definedName>
    <definedName name="RED">[2]Re!$D$184:$D$235</definedName>
    <definedName name="Ref">#REF!</definedName>
    <definedName name="Ress">#REF!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[1]M!#REF!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R">#REF!</definedName>
    <definedName name="SSS">[1]S!#REF!</definedName>
    <definedName name="SUBTOTALS">#REF!</definedName>
    <definedName name="SumFixEnd">#REF!</definedName>
    <definedName name="Swvu.all." hidden="1">#REF!</definedName>
    <definedName name="Swvu.prices." hidden="1">#REF!</definedName>
    <definedName name="Swvu.summary." hidden="1">#REF!</definedName>
    <definedName name="SXXX">'[1]10'!$F$71:$F$122</definedName>
    <definedName name="TRANSFER">#REF!</definedName>
    <definedName name="UNIT_1">#REF!</definedName>
    <definedName name="UNIT_2">#REF!</definedName>
    <definedName name="UNIT_3">#REF!</definedName>
    <definedName name="UNIT_4">#REF!</definedName>
    <definedName name="UNIT_7">#REF!</definedName>
    <definedName name="UNIT_8">#REF!</definedName>
    <definedName name="unprot4">[0]!unprot4</definedName>
    <definedName name="update2">[0]!update2</definedName>
    <definedName name="USD_Rate">#REF!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598ACD8_EE0E_412E_8EC9_3351AE21874F_.wvu.FilterData" localSheetId="3" hidden="1">ALTERATIONS!$F$1:$F$107</definedName>
    <definedName name="Z_7598ACD8_EE0E_412E_8EC9_3351AE21874F_.wvu.FilterData" localSheetId="4" hidden="1">'BUILDING BOQ'!$F$1:$F$527</definedName>
    <definedName name="Z_7598ACD8_EE0E_412E_8EC9_3351AE21874F_.wvu.FilterData" localSheetId="8" hidden="1">'FIRE PROTECTION'!$A$1:$A$166</definedName>
    <definedName name="Z_7598ACD8_EE0E_412E_8EC9_3351AE21874F_.wvu.FilterData" localSheetId="9" hidden="1">FURNITUTE!$A$1:$A$155</definedName>
    <definedName name="Z_7598ACD8_EE0E_412E_8EC9_3351AE21874F_.wvu.FilterData" localSheetId="5" hidden="1">'PLUMBING AND DRAINAGE BOQ'!$F$1:$F$223</definedName>
    <definedName name="Z_7598ACD8_EE0E_412E_8EC9_3351AE21874F_.wvu.PrintArea" localSheetId="3" hidden="1">ALTERATIONS!$A$1:$F$107</definedName>
    <definedName name="Z_7598ACD8_EE0E_412E_8EC9_3351AE21874F_.wvu.PrintArea" localSheetId="4" hidden="1">'BUILDING BOQ'!$A$1:$F$515</definedName>
    <definedName name="Z_7598ACD8_EE0E_412E_8EC9_3351AE21874F_.wvu.PrintArea" localSheetId="8" hidden="1">'FIRE PROTECTION'!$A$1:$F$23</definedName>
    <definedName name="Z_7598ACD8_EE0E_412E_8EC9_3351AE21874F_.wvu.PrintArea" localSheetId="9" hidden="1">FURNITUTE!$A$1:$F$12</definedName>
    <definedName name="Z_7598ACD8_EE0E_412E_8EC9_3351AE21874F_.wvu.PrintArea" localSheetId="5" hidden="1">'PLUMBING AND DRAINAGE BOQ'!$A$1:$F$49</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4" i="29" l="1"/>
  <c r="F9" i="34"/>
  <c r="F447" i="29"/>
  <c r="F448" i="29"/>
  <c r="F449" i="29"/>
  <c r="F450" i="29"/>
  <c r="F446" i="29"/>
  <c r="F437" i="29"/>
  <c r="F438" i="29"/>
  <c r="F439" i="29"/>
  <c r="F440" i="29"/>
  <c r="F436" i="29"/>
  <c r="F336" i="29"/>
  <c r="F337" i="29"/>
  <c r="F338" i="29"/>
  <c r="F339" i="29"/>
  <c r="F340" i="29"/>
  <c r="F341" i="29"/>
  <c r="F342" i="29"/>
  <c r="F343" i="29"/>
  <c r="F344" i="29"/>
  <c r="F345" i="29"/>
  <c r="F346" i="29"/>
  <c r="F347" i="29"/>
  <c r="F348" i="29"/>
  <c r="F349" i="29"/>
  <c r="F350" i="29"/>
  <c r="F351" i="29"/>
  <c r="F352" i="29"/>
  <c r="F353" i="29"/>
  <c r="F128" i="29"/>
  <c r="F126" i="29"/>
  <c r="F199" i="29"/>
  <c r="F58" i="31"/>
  <c r="F12" i="34" l="1"/>
  <c r="C21" i="18" s="1"/>
  <c r="F80" i="31" l="1"/>
  <c r="F20" i="28"/>
  <c r="F81" i="26"/>
  <c r="F48" i="30"/>
  <c r="F401" i="29"/>
  <c r="F101" i="33"/>
  <c r="F99" i="33"/>
  <c r="F95" i="33"/>
  <c r="F93" i="33"/>
  <c r="F91" i="33"/>
  <c r="F89" i="33"/>
  <c r="F86" i="33"/>
  <c r="F85" i="33"/>
  <c r="F83" i="33"/>
  <c r="F82" i="33"/>
  <c r="F79" i="33"/>
  <c r="F73" i="33"/>
  <c r="F69" i="33"/>
  <c r="F66" i="33"/>
  <c r="F65" i="33"/>
  <c r="F63" i="33"/>
  <c r="F62" i="33"/>
  <c r="F61" i="33"/>
  <c r="F59" i="33"/>
  <c r="F58" i="33"/>
  <c r="F57" i="33"/>
  <c r="F56" i="33"/>
  <c r="F53" i="33"/>
  <c r="F52" i="33"/>
  <c r="F50" i="33"/>
  <c r="F49" i="33"/>
  <c r="F47" i="33"/>
  <c r="F45" i="33"/>
  <c r="F43" i="33"/>
  <c r="F41" i="33"/>
  <c r="F39" i="33"/>
  <c r="F37" i="33"/>
  <c r="F36" i="33"/>
  <c r="F33" i="33"/>
  <c r="F31" i="33"/>
  <c r="F29" i="33"/>
  <c r="F27" i="33"/>
  <c r="F25" i="33"/>
  <c r="F23" i="33"/>
  <c r="F21" i="33"/>
  <c r="F19" i="33"/>
  <c r="F17" i="33"/>
  <c r="F15" i="33"/>
  <c r="F13" i="33"/>
  <c r="F12" i="33"/>
  <c r="G66" i="32"/>
  <c r="G64" i="32"/>
  <c r="G62" i="32"/>
  <c r="G60" i="32"/>
  <c r="G58" i="32"/>
  <c r="G56" i="32"/>
  <c r="G54" i="32"/>
  <c r="G52" i="32"/>
  <c r="G48" i="32"/>
  <c r="G46" i="32"/>
  <c r="G44" i="32"/>
  <c r="G42" i="32"/>
  <c r="G40" i="32"/>
  <c r="G38" i="32"/>
  <c r="G36" i="32"/>
  <c r="G34" i="32"/>
  <c r="G30" i="32"/>
  <c r="G28" i="32"/>
  <c r="G22" i="32"/>
  <c r="G20" i="32"/>
  <c r="G18" i="32"/>
  <c r="G16" i="32"/>
  <c r="G68" i="32" l="1"/>
  <c r="C5" i="18" s="1"/>
  <c r="F77" i="33"/>
  <c r="F104" i="33" s="1"/>
  <c r="C7" i="18" s="1"/>
  <c r="F46" i="30" l="1"/>
  <c r="F42" i="30"/>
  <c r="F50" i="30" s="1"/>
  <c r="C13" i="18" s="1"/>
  <c r="F399" i="29"/>
  <c r="F511" i="29"/>
  <c r="F495" i="29"/>
  <c r="F335" i="29"/>
  <c r="F288" i="29"/>
  <c r="F258" i="29"/>
  <c r="F256" i="29"/>
  <c r="F248" i="29"/>
  <c r="F242" i="29"/>
  <c r="F197" i="29"/>
  <c r="F107" i="29"/>
  <c r="F101" i="29"/>
  <c r="F95" i="29"/>
  <c r="F91" i="29"/>
  <c r="F89" i="29"/>
  <c r="F83" i="29"/>
  <c r="F54" i="29"/>
  <c r="F48" i="29"/>
  <c r="F40" i="29"/>
  <c r="F72" i="31"/>
  <c r="F78" i="31"/>
  <c r="F70" i="31"/>
  <c r="F103" i="31"/>
  <c r="F97" i="31"/>
  <c r="F91" i="31"/>
  <c r="F85" i="31"/>
  <c r="F64" i="31"/>
  <c r="F52" i="31"/>
  <c r="F48" i="31"/>
  <c r="F106" i="31" l="1"/>
  <c r="C9" i="18" s="1"/>
  <c r="F411" i="29" l="1"/>
  <c r="D205" i="29"/>
  <c r="F205" i="29" s="1"/>
  <c r="D509" i="29"/>
  <c r="F509" i="29" s="1"/>
  <c r="D503" i="29"/>
  <c r="F503" i="29" s="1"/>
  <c r="D501" i="29"/>
  <c r="F501" i="29" s="1"/>
  <c r="D116" i="29" l="1"/>
  <c r="F116" i="29" s="1"/>
  <c r="D114" i="29"/>
  <c r="F114" i="29" s="1"/>
  <c r="D122" i="29"/>
  <c r="F122" i="29" s="1"/>
  <c r="C11" i="18" l="1"/>
  <c r="F12" i="28"/>
  <c r="F14" i="28"/>
  <c r="F16" i="28"/>
  <c r="F18" i="28"/>
  <c r="F10" i="28"/>
  <c r="F23" i="28" s="1"/>
  <c r="C19" i="18" s="1"/>
  <c r="F76" i="26" l="1"/>
  <c r="F25" i="16"/>
  <c r="F24" i="16"/>
  <c r="D21" i="26"/>
  <c r="F21" i="26" s="1"/>
  <c r="D73" i="26"/>
  <c r="F73" i="26" s="1"/>
  <c r="D69" i="26"/>
  <c r="F69" i="26" s="1"/>
  <c r="D23" i="26"/>
  <c r="F23" i="26" s="1"/>
  <c r="F19" i="26"/>
  <c r="F55" i="26"/>
  <c r="F54" i="26"/>
  <c r="F52" i="26"/>
  <c r="F51" i="26"/>
  <c r="F45" i="26"/>
  <c r="F43" i="26"/>
  <c r="F42" i="26"/>
  <c r="F40" i="26"/>
  <c r="F38" i="26"/>
  <c r="F37" i="26"/>
  <c r="F34" i="26"/>
  <c r="F30" i="26"/>
  <c r="F28" i="26"/>
  <c r="F27" i="26"/>
  <c r="F25" i="26"/>
  <c r="F15" i="26"/>
  <c r="F9" i="26"/>
  <c r="F14" i="26"/>
  <c r="F13" i="26"/>
  <c r="F9" i="16"/>
  <c r="F20" i="16"/>
  <c r="F21" i="16"/>
  <c r="F22" i="16"/>
  <c r="F23" i="16"/>
  <c r="F19" i="16"/>
  <c r="F10" i="16"/>
  <c r="F11" i="16"/>
  <c r="F12" i="16"/>
  <c r="D36" i="26" l="1"/>
  <c r="F36" i="26" s="1"/>
  <c r="F7" i="26"/>
  <c r="F8" i="26"/>
  <c r="F83" i="26" l="1"/>
  <c r="C15" i="18"/>
  <c r="F18" i="16"/>
  <c r="F8" i="16"/>
  <c r="F27" i="16" s="1"/>
  <c r="C17" i="18" s="1"/>
  <c r="C23" i="18" l="1"/>
  <c r="A27" i="18" s="1"/>
  <c r="C25" i="18" l="1"/>
  <c r="C27"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tc={1D579F27-12F7-44FF-9F22-C9C7E6CA2592}</author>
    <author>tc={DB07701B-9B4C-4C05-86F8-86097CA4B2EB}</author>
  </authors>
  <commentList>
    <comment ref="B27" authorId="0" shapeId="0" xr:uid="{1D579F27-12F7-44FF-9F22-C9C7E6CA2592}">
      <text>
        <t>[Threaded comment]
Your version of Excel allows you to read this threaded comment; however, any edits to it will get removed if the file is opened in a newer version of Excel. Learn more: https://go.microsoft.com/fwlink/?linkid=870924
Comment:
    Full name</t>
      </text>
    </comment>
    <comment ref="B28" authorId="1" shapeId="0" xr:uid="{DB07701B-9B4C-4C05-86F8-86097CA4B2EB}">
      <text>
        <t>[Threaded comment]
Your version of Excel allows you to read this threaded comment; however, any edits to it will get removed if the file is opened in a newer version of Excel. Learn more: https://go.microsoft.com/fwlink/?linkid=870924
Comment:
    Full name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<sst xmlns="http://schemas.openxmlformats.org/spreadsheetml/2006/main" count="889" uniqueCount="557">
  <si>
    <t>m</t>
  </si>
  <si>
    <t>DESCRIPTION</t>
  </si>
  <si>
    <t>UNIT</t>
  </si>
  <si>
    <t>QTY</t>
  </si>
  <si>
    <t>AMOUNT</t>
  </si>
  <si>
    <t>m²</t>
  </si>
  <si>
    <t>ITEM</t>
  </si>
  <si>
    <t>no.</t>
  </si>
  <si>
    <t>no</t>
  </si>
  <si>
    <t>INSTALLATION OF CABLING, GLANDS AND TERMINATION</t>
  </si>
  <si>
    <t>1</t>
  </si>
  <si>
    <t>2</t>
  </si>
  <si>
    <t>3</t>
  </si>
  <si>
    <t>4</t>
  </si>
  <si>
    <t>5</t>
  </si>
  <si>
    <t>6</t>
  </si>
  <si>
    <t>7</t>
  </si>
  <si>
    <t>8</t>
  </si>
  <si>
    <t>9</t>
  </si>
  <si>
    <t>10</t>
  </si>
  <si>
    <t>11</t>
  </si>
  <si>
    <t>12</t>
  </si>
  <si>
    <t>13</t>
  </si>
  <si>
    <t>14</t>
  </si>
  <si>
    <t>SUPPLY OF LUMINAIRES</t>
  </si>
  <si>
    <t>INSTALLATION OF LUMINAIRES</t>
  </si>
  <si>
    <t>Ciruit Breakers (SP10A)</t>
  </si>
  <si>
    <t>Ciruit Breakers (TP40A)</t>
  </si>
  <si>
    <t>Ciruit Breakers (SP20A)</t>
  </si>
  <si>
    <t>Ciruit Breakers (TP20A)</t>
  </si>
  <si>
    <t>Ciruit Breakers (SP5A)</t>
  </si>
  <si>
    <t>No</t>
  </si>
  <si>
    <t>BILL OF QUANTITIES</t>
  </si>
  <si>
    <t>ITEM NO.</t>
  </si>
  <si>
    <t>BILL 01: PRELIMINARIES AND GENERAL</t>
  </si>
  <si>
    <t>PAY REFERENCE</t>
  </si>
  <si>
    <t>QUANTITY</t>
  </si>
  <si>
    <t>RATE</t>
  </si>
  <si>
    <t>SABS 1200A</t>
  </si>
  <si>
    <t>SABS 1200A.8.3</t>
  </si>
  <si>
    <t>FIXED CHARGE ITEMS</t>
  </si>
  <si>
    <t>The sums stated for items under this heading shall cover the cost of providing, establishing and commissioning on the site the facilities adequately equipped to enable all the work to commence and to proceed to completion as required in terms of the contract.</t>
  </si>
  <si>
    <t>1.1</t>
  </si>
  <si>
    <t>SABS 1200A.8.3.1</t>
  </si>
  <si>
    <t>Contractual Requirements (Specify)</t>
  </si>
  <si>
    <t>1.1.1</t>
  </si>
  <si>
    <t>SABS 1200A.8.3.1a</t>
  </si>
  <si>
    <t>1.1.2</t>
  </si>
  <si>
    <t>SABS 1200A.8.3.1b</t>
  </si>
  <si>
    <t>1.1.3</t>
  </si>
  <si>
    <t>SABS 1200A.8.3.1c</t>
  </si>
  <si>
    <t>1.2</t>
  </si>
  <si>
    <t>SABS 1200A.8.3.2</t>
  </si>
  <si>
    <t>Establishment of Facilities on the Site</t>
  </si>
  <si>
    <t>1.2.1</t>
  </si>
  <si>
    <t>SABS 1200A.8.3.2.1</t>
  </si>
  <si>
    <t>Facilities for the Engineer</t>
  </si>
  <si>
    <t>1.2.1.1.</t>
  </si>
  <si>
    <t>SABS 1200A.8.3.2.1a</t>
  </si>
  <si>
    <t>Nameboards</t>
  </si>
  <si>
    <t>1.2.1.2</t>
  </si>
  <si>
    <t>SABS 1200A.8.3.2.1b</t>
  </si>
  <si>
    <t>Construction and setting out.</t>
  </si>
  <si>
    <t>1.3</t>
  </si>
  <si>
    <t>SABS 1200A.8.3.2.2</t>
  </si>
  <si>
    <t xml:space="preserve">Facilities for Contractor </t>
  </si>
  <si>
    <t>1.3.1</t>
  </si>
  <si>
    <t>SABS 1200A.8.3.2.2a</t>
  </si>
  <si>
    <t>Offices and Storage sheds</t>
  </si>
  <si>
    <t>1.3.2</t>
  </si>
  <si>
    <t>SABS 1200A.8.3.2.2b</t>
  </si>
  <si>
    <t>Tools and equipment</t>
  </si>
  <si>
    <t>1.3.3</t>
  </si>
  <si>
    <t>SABS 1200A.8.3.2.2c</t>
  </si>
  <si>
    <t>Plant</t>
  </si>
  <si>
    <t>1.4</t>
  </si>
  <si>
    <t>SABS 1200A. 8.3.3</t>
  </si>
  <si>
    <t>Other fixed charge obligations (Specify)</t>
  </si>
  <si>
    <t>1.4.1</t>
  </si>
  <si>
    <t>SABS 1200A. 8.3.3a</t>
  </si>
  <si>
    <t>1.4.2</t>
  </si>
  <si>
    <t>SABS 1200A. 8.3.3b</t>
  </si>
  <si>
    <t>1.4.3</t>
  </si>
  <si>
    <t>SABS 1200A. 8.3.3c</t>
  </si>
  <si>
    <t>1.5</t>
  </si>
  <si>
    <t>SABS 1200A. 8.3.4</t>
  </si>
  <si>
    <t>Removal of site establishment</t>
  </si>
  <si>
    <t>SABS 1200A.8.4</t>
  </si>
  <si>
    <t>TIME RELATED ITEMS</t>
  </si>
  <si>
    <t>1.6.1</t>
  </si>
  <si>
    <t>SABS 1200A.8.4.1</t>
  </si>
  <si>
    <t>SABS 1200A.8.4.2</t>
  </si>
  <si>
    <t xml:space="preserve">Operate and maintain facilities for the contractor on site for the duration of construction. </t>
  </si>
  <si>
    <t>1.7.1</t>
  </si>
  <si>
    <t>SABS 1200A.8.4.2a</t>
  </si>
  <si>
    <t>1.7.2</t>
  </si>
  <si>
    <t>SABS 1200A.8.4.2b</t>
  </si>
  <si>
    <t>1.7.3</t>
  </si>
  <si>
    <t>SABS 1200A.8.4.2c</t>
  </si>
  <si>
    <t>Plant incl. scaffolding, etc</t>
  </si>
  <si>
    <t>1.7.4</t>
  </si>
  <si>
    <t>SABS 1200A.8.4.2d</t>
  </si>
  <si>
    <t>Other time related charge obligations (specify)</t>
  </si>
  <si>
    <t>1.7.5</t>
  </si>
  <si>
    <t>SABS 1200A.8.4.2e</t>
  </si>
  <si>
    <t>Supervision for duration of construction</t>
  </si>
  <si>
    <t>1.7.6</t>
  </si>
  <si>
    <t>SABS 1200A.8.4.2f</t>
  </si>
  <si>
    <t>Company and head office overhead costs  for the duration of the contract</t>
  </si>
  <si>
    <t>SUB-TOTAL CARRIED TO SUMMARY</t>
  </si>
  <si>
    <t>BILL 01:SHE SCHEDULE</t>
  </si>
  <si>
    <t>TIME RELATED</t>
  </si>
  <si>
    <t>Steel toe capped safety boots .</t>
  </si>
  <si>
    <t>Sum</t>
  </si>
  <si>
    <t>Overall - 2 piece suit with luminous strap.</t>
  </si>
  <si>
    <t>Gloves.</t>
  </si>
  <si>
    <t>Hard hats with adjustable 3 point webbing chin strap as per SANS 1397.</t>
  </si>
  <si>
    <t>1.6</t>
  </si>
  <si>
    <r>
      <t xml:space="preserve">Ear protection (earplugs, </t>
    </r>
    <r>
      <rPr>
        <sz val="10"/>
        <color rgb="FFFF0000"/>
        <rFont val="Calibri"/>
        <family val="2"/>
        <scheme val="minor"/>
      </rPr>
      <t>ear muffs</t>
    </r>
    <r>
      <rPr>
        <sz val="10"/>
        <color theme="1"/>
        <rFont val="Calibri"/>
        <family val="2"/>
        <scheme val="minor"/>
      </rPr>
      <t xml:space="preserve"> etc.)</t>
    </r>
  </si>
  <si>
    <t>1.7</t>
  </si>
  <si>
    <t>Eye protection appropriate to task performed</t>
  </si>
  <si>
    <t>1.8</t>
  </si>
  <si>
    <t>Dust Mask.</t>
  </si>
  <si>
    <t>COVID-19 related supplies</t>
  </si>
  <si>
    <t>1.9</t>
  </si>
  <si>
    <t>Induction tags/cards</t>
  </si>
  <si>
    <t>1.10</t>
  </si>
  <si>
    <t>Luminous high visibility safety vests</t>
  </si>
  <si>
    <t xml:space="preserve">SHE training incl first aider level 2, fire warden,HIRA, RCAT,Fall protection developer, Scaffold erector,dismantle and inspection, Working at heights etc </t>
  </si>
  <si>
    <t>Supply and provision of Equipment for working at Heights &amp; ensure use thereof for full compliance to OHS ACT and Eskom's SHE spec</t>
  </si>
  <si>
    <r>
      <t xml:space="preserve">FALL ARREST SYSTEM (An approved Fall Arrest System,  together with training is to be supplied and installed by the </t>
    </r>
    <r>
      <rPr>
        <i/>
        <sz val="10"/>
        <color theme="1"/>
        <rFont val="Calibri"/>
        <family val="2"/>
        <scheme val="minor"/>
      </rPr>
      <t>Contractor.</t>
    </r>
    <r>
      <rPr>
        <sz val="10"/>
        <color theme="1"/>
        <rFont val="Calibri"/>
        <family val="2"/>
        <scheme val="minor"/>
      </rPr>
      <t xml:space="preserve"> The </t>
    </r>
    <r>
      <rPr>
        <i/>
        <sz val="10"/>
        <color theme="1"/>
        <rFont val="Calibri"/>
        <family val="2"/>
        <scheme val="minor"/>
      </rPr>
      <t>Contractor</t>
    </r>
    <r>
      <rPr>
        <sz val="10"/>
        <color theme="1"/>
        <rFont val="Calibri"/>
        <family val="2"/>
        <scheme val="minor"/>
      </rPr>
      <t xml:space="preserve"> is to supply sufficient climbing attachment units for his workforce and ensure training by the Supplier before use. It is mandatory for the </t>
    </r>
    <r>
      <rPr>
        <i/>
        <sz val="10"/>
        <color theme="1"/>
        <rFont val="Calibri"/>
        <family val="2"/>
        <scheme val="minor"/>
      </rPr>
      <t>Contractor</t>
    </r>
    <r>
      <rPr>
        <sz val="10"/>
        <color theme="1"/>
        <rFont val="Calibri"/>
        <family val="2"/>
        <scheme val="minor"/>
      </rPr>
      <t xml:space="preserve"> to use the system once installed). The </t>
    </r>
    <r>
      <rPr>
        <i/>
        <sz val="10"/>
        <color theme="1"/>
        <rFont val="Calibri"/>
        <family val="2"/>
        <scheme val="minor"/>
      </rPr>
      <t>Contractor</t>
    </r>
    <r>
      <rPr>
        <sz val="10"/>
        <color theme="1"/>
        <rFont val="Calibri"/>
        <family val="2"/>
        <scheme val="minor"/>
      </rPr>
      <t xml:space="preserve"> will take ownership of the fall arrest system and it must be removed after use. </t>
    </r>
  </si>
  <si>
    <t>Fall Protection Equipment and fall protection plan incl risk assessment.</t>
  </si>
  <si>
    <t>Fall Arrest System (FAS) - Double lanyard harness</t>
  </si>
  <si>
    <t>Evaluation of physical and psychological fitness of personnel working at heights</t>
  </si>
  <si>
    <t>Portable Ladders</t>
  </si>
  <si>
    <t>Scaffold access ladders</t>
  </si>
  <si>
    <t>Rescue personel</t>
  </si>
  <si>
    <t>Barricading</t>
  </si>
  <si>
    <t>Transport</t>
  </si>
  <si>
    <t>Transportation of employees in compliance with the Transportation of employees procedure and any other legislative or regulated requirements.</t>
  </si>
  <si>
    <r>
      <t>Other - (</t>
    </r>
    <r>
      <rPr>
        <i/>
        <sz val="10"/>
        <color theme="1"/>
        <rFont val="Calibri"/>
        <family val="2"/>
        <scheme val="minor"/>
      </rPr>
      <t>Contractor</t>
    </r>
    <r>
      <rPr>
        <sz val="10"/>
        <color theme="1"/>
        <rFont val="Calibri"/>
        <family val="2"/>
        <scheme val="minor"/>
      </rPr>
      <t xml:space="preserve"> to Specify)                                                            </t>
    </r>
  </si>
  <si>
    <t>Compliance</t>
  </si>
  <si>
    <r>
      <t>Provision of all signage in terms of latest legislation/</t>
    </r>
    <r>
      <rPr>
        <sz val="10"/>
        <rFont val="Calibri"/>
        <family val="2"/>
        <scheme val="minor"/>
      </rPr>
      <t>SANS 1186 code</t>
    </r>
  </si>
  <si>
    <t>Preparation and Submission of safety file</t>
  </si>
  <si>
    <t>Human Resources</t>
  </si>
  <si>
    <t>Appointment of SHEQ OFFICER FULL TIME ON SITE WITH MINIMUM NATIONAL DIPLOMA (SACPCMP registration) Costs associated with the appointment of Safety personel and actual time spent on implementation, managing, documenting, monitoring, reviewing, internal  and external audits, incident investigations and mitigating safety related impacts.</t>
  </si>
  <si>
    <t>OHS Risk Assessment</t>
  </si>
  <si>
    <t>Baseline risk assessment for the scope of works</t>
  </si>
  <si>
    <t>Occupational Health</t>
  </si>
  <si>
    <t>Pre-employment medical screening</t>
  </si>
  <si>
    <t>Exit Medical Screening</t>
  </si>
  <si>
    <t>Environmental Measurement and Payment as per the Site Information</t>
  </si>
  <si>
    <t>Environmental management plan</t>
  </si>
  <si>
    <t>Fire management and control measures</t>
  </si>
  <si>
    <t>Waste Management  ( Costs associated with the management of general, hazardous waste, etc.)</t>
  </si>
  <si>
    <t>Waste Bins, skips &amp; lids and covers</t>
  </si>
  <si>
    <t>General waste collection and disposal at a registered dumping site</t>
  </si>
  <si>
    <t>Hazardous waste transportation and disposal at a registered facility</t>
  </si>
  <si>
    <t>Waste Management plan</t>
  </si>
  <si>
    <t>Oil Management</t>
  </si>
  <si>
    <t>Oil spill kits</t>
  </si>
  <si>
    <t>Drip trays</t>
  </si>
  <si>
    <t>PRELIMINARIES AND GENERAL</t>
  </si>
  <si>
    <t>SHEQ</t>
  </si>
  <si>
    <t>TOTAL CARRIED TO SUMMARY</t>
  </si>
  <si>
    <t>2.1</t>
  </si>
  <si>
    <t>2.2</t>
  </si>
  <si>
    <t>2.3</t>
  </si>
  <si>
    <t>3.1</t>
  </si>
  <si>
    <t>3.2</t>
  </si>
  <si>
    <t>3.3</t>
  </si>
  <si>
    <t>4.1</t>
  </si>
  <si>
    <t>4.6</t>
  </si>
  <si>
    <t>4.9</t>
  </si>
  <si>
    <t>5.1</t>
  </si>
  <si>
    <t>5.2</t>
  </si>
  <si>
    <t>5.3</t>
  </si>
  <si>
    <t>5.4</t>
  </si>
  <si>
    <t>5.5</t>
  </si>
  <si>
    <t>5.6</t>
  </si>
  <si>
    <t>5.7</t>
  </si>
  <si>
    <t>5.8</t>
  </si>
  <si>
    <t>BVX 3 ECV   (Termination incl gland)</t>
  </si>
  <si>
    <t>6.6</t>
  </si>
  <si>
    <t>6.7</t>
  </si>
  <si>
    <t>6.8</t>
  </si>
  <si>
    <t>6.11</t>
  </si>
  <si>
    <t>4.10</t>
  </si>
  <si>
    <t>4.13</t>
  </si>
  <si>
    <t>4.14</t>
  </si>
  <si>
    <t>4.15</t>
  </si>
  <si>
    <t>TRUNKING</t>
  </si>
  <si>
    <t>Supply and Install Trunking 41.3 x 41.3 with clip on white pvc cover</t>
  </si>
  <si>
    <t>20 PVC Conduits (Supply and install )</t>
  </si>
  <si>
    <t>Neutral Terminal Bar</t>
  </si>
  <si>
    <t>Earth Terminal Bar</t>
  </si>
  <si>
    <t>7.1</t>
  </si>
  <si>
    <t>PRICE</t>
  </si>
  <si>
    <t>TOTAL OF PRICES</t>
  </si>
  <si>
    <t>TOTAL OF PRICES excl VAT</t>
  </si>
  <si>
    <t>PRICES</t>
  </si>
  <si>
    <t>SUPPLY OF MCCB (DISTRIBUTION BOARD EQUIPMENTS)</t>
  </si>
  <si>
    <t xml:space="preserve">INSTALLATION OF MCCB  (DISTRIBUTION BOARD EQUIPMENTS) </t>
  </si>
  <si>
    <t>No.</t>
  </si>
  <si>
    <t>6.5</t>
  </si>
  <si>
    <t>A</t>
  </si>
  <si>
    <t>B</t>
  </si>
  <si>
    <t>Surface mounted LED Luminaire for exposed T-ceiling size 1200x 600. Power 60W  LED Colour; 4000k. Lacon lighting, LBP-24-60W</t>
  </si>
  <si>
    <t>Surface mounted LED Luminaire for exposed T-ceiling size 1200x 600. Power 60W  LED Colour; 4000k. Lacon lighting, LBP-24-60W/EMG</t>
  </si>
  <si>
    <t>LED bulkhead Luminaire, aluminium die-cast black housing with 23.4W LED  Colour: 4000k TEMPBut converted to Emergency mode with inventer and battery pack for 1 hour. Lascon lighting..( ROMA-21W-LED)</t>
  </si>
  <si>
    <t>Ciruit Breakers (TP80A)</t>
  </si>
  <si>
    <t>Earth Leakage Unit(DP20A)</t>
  </si>
  <si>
    <t>BVX 2 ECV  (Supply and Install New cable)</t>
  </si>
  <si>
    <t>BVX 4 HCV  (Supply and Install New cable)</t>
  </si>
  <si>
    <t>BVX 4 HCV  (Termination incl gland)</t>
  </si>
  <si>
    <t>Ciruit Breakers (TP125A)</t>
  </si>
  <si>
    <t>n0</t>
  </si>
  <si>
    <t>Earth Leakage Unit(DP10A)</t>
  </si>
  <si>
    <t>Remove existing Outdoor units</t>
  </si>
  <si>
    <t>Remove Existing underceiling in door units</t>
  </si>
  <si>
    <t>Remove existing difusers &amp;return grills</t>
  </si>
  <si>
    <t>Remove  old chiller plant</t>
  </si>
  <si>
    <t>Remove old extractor fan</t>
  </si>
  <si>
    <t xml:space="preserve">Presurisation fan filter unit with washable primary and secondary filters and access doors , unit body: 3cr12 and epoxy matt black finish capacity: 1m3/s, motor: ip20 230v ac speed control unit. </t>
  </si>
  <si>
    <t>Powder coated fan. 145w 220v ac, 0.56m3/s motor with a size:331dia with weather louvres</t>
  </si>
  <si>
    <t>REMOVAL OF EQUIPMENTS</t>
  </si>
  <si>
    <t>SUPPLY AND INSTALL OF EQUIPMENTS</t>
  </si>
  <si>
    <t>Mitsubishi  14 KW under ceiling unit type</t>
  </si>
  <si>
    <t>Mitsubishi  7.1 kW under ceiling unit type</t>
  </si>
  <si>
    <t>BC controller with 8 brabch points</t>
  </si>
  <si>
    <t>VRF outdoor unit R2 SERIES 101KW© 103KW(H)</t>
  </si>
  <si>
    <t xml:space="preserve">Supply 13.6kW Mitsubishi  inventer ceiling suspended system unit with wired remote control and a cop of 3.1 fixed speed </t>
  </si>
  <si>
    <t>(including Refrigerant piping (Copper + Insulation), Condensate drain piping,Control cabling &amp; interconnecting wiring,Mounting brackets, supports, anchors,Refrigerant gas charge , e.t.c)</t>
  </si>
  <si>
    <t>Testing, Commissioning &amp; Issuing COC</t>
  </si>
  <si>
    <t>COC</t>
  </si>
  <si>
    <t>Testing and Issuing of COC per DB</t>
  </si>
  <si>
    <t>Item</t>
  </si>
  <si>
    <t>Unit</t>
  </si>
  <si>
    <t>Qty</t>
  </si>
  <si>
    <t>Rate</t>
  </si>
  <si>
    <t>Amount</t>
  </si>
  <si>
    <t>SUPPLEMENTARY PREAMBLES</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</si>
  <si>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</si>
  <si>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</si>
  <si>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Rate Approvals:</t>
  </si>
  <si>
    <t>The tenderer is advised that any rate that is required for new work must include the following breakdown:</t>
  </si>
  <si>
    <t>Material, labour, plant, wastage, transport and profit.</t>
  </si>
  <si>
    <t>Rate approvals must be authorised by the Eskom GOU Properties Official prior to work being carried out.</t>
  </si>
  <si>
    <t>FIRE APPLIANCES, ETC.</t>
  </si>
  <si>
    <t>PREAMBLES</t>
  </si>
  <si>
    <t>FIRE PROTECTION</t>
  </si>
  <si>
    <t>9kg Dry chemical powder fire extinguisher</t>
  </si>
  <si>
    <t>SUPPLY AND INSTALLATION</t>
  </si>
  <si>
    <t>9kg Carbon-dioxide (CO2) fire extinguisher</t>
  </si>
  <si>
    <t>Fire Extinguisher location sign</t>
  </si>
  <si>
    <t>Fire Escape Sign</t>
  </si>
  <si>
    <t>25mm nominal thickness hardwood backing board with chanfered board, plugged and screwed to wall</t>
  </si>
  <si>
    <t>SECTION NO. 3 : BUILDING WORKS</t>
  </si>
  <si>
    <t>BILL NO.1 : EARTHWORKS</t>
  </si>
  <si>
    <t>The Tenderer is referred to the relevant clauses in the latest edition of the Model Preambles for Trades and to the Supplementary Preambles.</t>
  </si>
  <si>
    <t>Rate approvals:</t>
  </si>
  <si>
    <t>Nature of ground:</t>
  </si>
  <si>
    <t>The Tenderer must acquaint himself with the nature of the material to be excavated.</t>
  </si>
  <si>
    <t>The nature of the ground is assumed to be medium, dense and very dense material, therefore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</si>
  <si>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</si>
  <si>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</si>
  <si>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</si>
  <si>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EXCAVATIONS OTHER THAN BULK</t>
  </si>
  <si>
    <t>Excavation in earth not exceeding 2m deep and stock pile on site:</t>
  </si>
  <si>
    <t>m³</t>
  </si>
  <si>
    <t>COMPACTION</t>
  </si>
  <si>
    <t>Compaction of surfaces:</t>
  </si>
  <si>
    <t>Filling with approved G6 material in accordance with SANS 1200DM supplied and carted onto site by the contractor, compacted in 150mm layers to a density of at least 90% Mod. AASHTO maximum density:</t>
  </si>
  <si>
    <t>Under floors etc</t>
  </si>
  <si>
    <t>SOIL POISONING</t>
  </si>
  <si>
    <t>Approved brand of anti-termite soil poison applied by a Registered Pest Control company and guaranteed against termite infestation for ten years</t>
  </si>
  <si>
    <t>35</t>
  </si>
  <si>
    <t>Under concrete slab, etc., including forming and poisoning shallow furrows against foundation walls, etc., filling in furrows and ramming (aprons and yard)</t>
  </si>
  <si>
    <t>36</t>
  </si>
  <si>
    <t>37</t>
  </si>
  <si>
    <t>38</t>
  </si>
  <si>
    <t>39</t>
  </si>
  <si>
    <t>40</t>
  </si>
  <si>
    <t>BILL NO.2 : CONCRETE, FORMWORK AND REINFORCEMENT (PROVISIONAL)</t>
  </si>
  <si>
    <t>The Tenderer is referred to the relevant clauses in the latest edition of the Model Preambles for Trades and to the Supplementary Preambles</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</si>
  <si>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</si>
  <si>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</si>
  <si>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</si>
  <si>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</si>
  <si>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</si>
  <si>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</si>
  <si>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</si>
  <si>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Holding down bolts:</t>
  </si>
  <si>
    <t>Holding down bolts are to be handed over from steel fabricator to the contractor to be bedded into concrete.</t>
  </si>
  <si>
    <t>UNREINFORCED CONCRETE CAST AGAINST EXCAVATED SURFACES</t>
  </si>
  <si>
    <t>Class 15 MPa/19mm concrete:</t>
  </si>
  <si>
    <t xml:space="preserve">Surface blinding under footings and bases. </t>
  </si>
  <si>
    <t>Class 25MPa/19mm concrete:</t>
  </si>
  <si>
    <t>Ramps</t>
  </si>
  <si>
    <t>VIBRATED REINFORCED CONCRETE</t>
  </si>
  <si>
    <t>24</t>
  </si>
  <si>
    <t>25</t>
  </si>
  <si>
    <t>29</t>
  </si>
  <si>
    <t>Test blocks:</t>
  </si>
  <si>
    <t>Allow for all necessary concrete test cubes size 150mm x 150mm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GOU Properties Official.</t>
  </si>
  <si>
    <t>FINISHING TOP SURFACE OF CONCRETE</t>
  </si>
  <si>
    <t>Ramps to falls</t>
  </si>
  <si>
    <t>MOVEMENT JOINTS ETC</t>
  </si>
  <si>
    <t>Expansion joints with Bitumen impregnated softboard between vertical concrete and brick surfaces</t>
  </si>
  <si>
    <t>10mm Joints not exceeding 300mm high</t>
  </si>
  <si>
    <t>FORMWORK</t>
  </si>
  <si>
    <t>Smooth Formwork (Degree of Accuracy II) to sides:</t>
  </si>
  <si>
    <t>REINFORCEMENT</t>
  </si>
  <si>
    <t>High tensile steel reinforcement to structural concrete work:</t>
  </si>
  <si>
    <t>Various diameter bars.</t>
  </si>
  <si>
    <t>Tonnes</t>
  </si>
  <si>
    <t>Fabric reinforcement</t>
  </si>
  <si>
    <t>Type 617 fabric reinforcement in concrete surface beds, slabs, etc.</t>
  </si>
  <si>
    <t>BILL NO.4 : MASONRY</t>
  </si>
  <si>
    <t>Rate approval:</t>
  </si>
  <si>
    <t>Descriptions:</t>
  </si>
  <si>
    <t>Where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</si>
  <si>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</si>
  <si>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Descriptions of brickwork shall be deemed to include for steel reinforcing fabric as specified every fourth course in superstructure and every course in foundations.  Additional reinforcement in lintels, etc are measured separately.</t>
  </si>
  <si>
    <t>Bricks shall be ordered timeously to obtain uniformity in size and colour.</t>
  </si>
  <si>
    <t>Descriptions of recessed pointing to fair face brickwork and face brickwork shall be deemed to include square recessed, hollow recessed, weathered pointing, etc.</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</si>
  <si>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</si>
  <si>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</si>
  <si>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</si>
  <si>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</si>
  <si>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</si>
  <si>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</si>
  <si>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</si>
  <si>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</si>
  <si>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Face Bricks:</t>
  </si>
  <si>
    <t>Bricks shall be ordered timeously to obtain uniformity in size and colour, no delay claims will be entertained for late delivery of face bricks.</t>
  </si>
  <si>
    <t>Pointing:</t>
  </si>
  <si>
    <t>Descriptions of "recessed" pointing to face brickwork shall be deemed to include polished, square recessed, weathered pointing, etc.</t>
  </si>
  <si>
    <t>Selection of face bricks:</t>
  </si>
  <si>
    <t>The contractor must allow for in his pricing to select the face bricks so that there is no colour variance in the works.</t>
  </si>
  <si>
    <t>General:</t>
  </si>
  <si>
    <t>The contractor must allow for in his pricing to thoroughly clean all brickwork with approved detergent and Jet sprayed on completion of the works.</t>
  </si>
  <si>
    <t>BRICKWORK IN SUPERSTRUCTURE</t>
  </si>
  <si>
    <t>Brickwork of NFP bricks (14 MPa nominal compressive strength) in Class II mortar:</t>
  </si>
  <si>
    <t>FACE BRICKWORK</t>
  </si>
  <si>
    <t>"Agate Travertine Imperial FBX" or other approved  face brickwork in stretcher bond with recessed polished horizontal and vertical joints:</t>
  </si>
  <si>
    <t>SUPPLEMENTARY PREAMBLES:</t>
  </si>
  <si>
    <t>BILL NO.7 : CARPENTRY AND JOINERY</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</si>
  <si>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</si>
  <si>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</si>
  <si>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</si>
  <si>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</si>
  <si>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</si>
  <si>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</si>
  <si>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DOORS ETC</t>
  </si>
  <si>
    <t>Semi-solid flush panel doors with sapele veneer suitable for painting on both sides and including hardwood edge strips all round hung to timber frames.</t>
  </si>
  <si>
    <t xml:space="preserve">44mm Double door 1612mm x 2032mm high. </t>
  </si>
  <si>
    <t>PARTITIONING, ETC</t>
  </si>
  <si>
    <t>ACCESS FLOORING</t>
  </si>
  <si>
    <t>BILL NO.9 : FLOOR COVERINGS</t>
  </si>
  <si>
    <t>PREAMBLES:</t>
  </si>
  <si>
    <t>Floor and Wall Coverings:</t>
  </si>
  <si>
    <t>All floor coverings and wall linings are to be installed strictly in accordance with the manufacturer's detailed instructions by an approved installation company.</t>
  </si>
  <si>
    <t>BILL NO.10 : IRONMONGERY</t>
  </si>
  <si>
    <t>Fixing of ironmongery:</t>
  </si>
  <si>
    <t>Screws, bolts, etc for fixing of ironmongery shall be of matching metal and finish, except for aluminium ironmongery or ironmongery fixed to aluminium in which cases stainless steel screws must be used.</t>
  </si>
  <si>
    <t>Finishes to ironmongery:</t>
  </si>
  <si>
    <t xml:space="preserve">Where applicable finishes to ironmongery are indicated by suffixes in accordance with the following list: </t>
  </si>
  <si>
    <t xml:space="preserve">BS Satin bronze lacquered </t>
  </si>
  <si>
    <t xml:space="preserve">CH Chromium plated </t>
  </si>
  <si>
    <t xml:space="preserve">SC Satin chromium plated </t>
  </si>
  <si>
    <t xml:space="preserve">SE Silver enamelled </t>
  </si>
  <si>
    <t xml:space="preserve">GE Grey enamelled </t>
  </si>
  <si>
    <t xml:space="preserve">AS Anodized silver </t>
  </si>
  <si>
    <t xml:space="preserve">AB Anodized bronze </t>
  </si>
  <si>
    <t xml:space="preserve">AG Anodized gold </t>
  </si>
  <si>
    <t xml:space="preserve">ABL Anodized black </t>
  </si>
  <si>
    <t xml:space="preserve">PB Polished brass </t>
  </si>
  <si>
    <t xml:space="preserve">PL Polished and lacquered </t>
  </si>
  <si>
    <t xml:space="preserve">PT Epoxy coated </t>
  </si>
  <si>
    <t>SD Sanded</t>
  </si>
  <si>
    <t>SS Stainless steel</t>
  </si>
  <si>
    <t>Stainless steel door stop plugged.</t>
  </si>
  <si>
    <t>BILL NO.11 : METALWORK</t>
  </si>
  <si>
    <t>Shop Drawings:</t>
  </si>
  <si>
    <t>As a general rule all work related to this trade must have shop drawings prepared and approved by the Eskom Eskom GOU Properties Official prior to fabrication. Where there is reference to design and supply, it must be designed by a professionally registered engineer.</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</si>
  <si>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</si>
  <si>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</si>
  <si>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</si>
  <si>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</si>
  <si>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Steelwork, where galvanised, is to be hot dipped galvanised to ISO 1461-1999</t>
  </si>
  <si>
    <t>Contractor to supply product guarantee and slips to architect. All goods to comply with SANS.</t>
  </si>
  <si>
    <t>Hot dipped galvanised and epoxy powder coated to approved colour by specialists mild steel gates.</t>
  </si>
  <si>
    <t>GALVANIZED STEEL HANDRAILS, BALUSTRADES, ETC</t>
  </si>
  <si>
    <t>The following Preambles shall apply to aluminium windows, doors, etc in all respects in so far as they are applicable.</t>
  </si>
  <si>
    <t>BILL NO.15 : PAINTWORK</t>
  </si>
  <si>
    <t>Manufacturer's Details:</t>
  </si>
  <si>
    <t>The following paints are to be manufactured/supplied by approved manufacturer and applied in strict accordance with the manufacturer/supplier's specification.</t>
  </si>
  <si>
    <t>Supplementary Preambles:</t>
  </si>
  <si>
    <t xml:space="preserve">All work to be executed in strict accordance with the specifications of manufacturer </t>
  </si>
  <si>
    <t>Primers and first coats may be thinned in accordance with the paint specifications of the manufacturer to aid the absorption of the paint.</t>
  </si>
  <si>
    <t>All surfaces must be sound, clean and have a moisture content of less than 8% for walls generally and 3% for slabs/screeds etc.</t>
  </si>
  <si>
    <t>Where surfaces of plaster etc are sandy / friable, the first coat must be replaced with plaster primer thinned 10% with turpentine.</t>
  </si>
  <si>
    <t>Paint Colours:</t>
  </si>
  <si>
    <t>The Tenderer is to note the following colour specifications and their application:</t>
  </si>
  <si>
    <t>ON FLOATED PLASTER</t>
  </si>
  <si>
    <t>On interior walls.</t>
  </si>
  <si>
    <t>ON WOOD</t>
  </si>
  <si>
    <t>On doors.</t>
  </si>
  <si>
    <t>On door frames.</t>
  </si>
  <si>
    <t>TOTAL CARRIED TO FINAL SUMMARY</t>
  </si>
  <si>
    <t>Sloping and stepped outer edge of ramp 500mm high extreme</t>
  </si>
  <si>
    <t>20x 20  chamfer edges around the ramp sides</t>
  </si>
  <si>
    <t>Finishing top surface of concrete smooth with a power float with  dry shake grey  non metalic floor hardener:</t>
  </si>
  <si>
    <t>SECTION NO 4: PLUMBING AND DRAINAGE</t>
  </si>
  <si>
    <t>Compensation events:</t>
  </si>
  <si>
    <t>Tenderers are advised that there is a three month delay in the approval of compensation events. In respect of this delay, no pending compensation events will be paid for until such time as we receive approval for the compensation events. Tenderers must make due allowance for this possible delay in their tenders.</t>
  </si>
  <si>
    <t>PVC pipes</t>
  </si>
  <si>
    <t>150mm Pipes</t>
  </si>
  <si>
    <t>drainage</t>
  </si>
  <si>
    <t>Drain chanel, as detailed on drawing 0.54/390 sheet 6 (4), complete with concrete slab over, step irons, concrete benching and base, excavations, backfilling, carting away of surplus excavated material, including all accessories  cover and frame:</t>
  </si>
  <si>
    <t>Supply and Install Bergvik's ISO floor raised floor system</t>
  </si>
  <si>
    <t>Modular and self supporting  floor structure bolted together with understructure consisting of  80 x 160mm primary and  40 x 40 mm secondary layer tube steel sections bolted together at 90 degrees using angle clips and self tapping screws</t>
  </si>
  <si>
    <t>600 x 600 x 38 mm wood core panels covered with high pressure white coloured laminate</t>
  </si>
  <si>
    <t>SECTION 2: ALTERATIONS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</si>
  <si>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</si>
  <si>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</si>
  <si>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</si>
  <si>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</si>
  <si>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General</t>
  </si>
  <si>
    <t>Unless otherwise described the Preambles and full descriptions of the other sections shall apply equally to this section.</t>
  </si>
  <si>
    <t>Allow for watering the works by spraying to prevent any nuisance from dust etc., and supply, erect, maintain and remove on completion all temporary dust screens, etc required.</t>
  </si>
  <si>
    <t>Provide, erect where directed, maintain for the duration of the contract and remove and make good at completion a  hoarding formed of corrugated iron or timber boarding supported as necessary on framing with posts let into ground, complete with lockable pedestrian and vehicular gates.</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</si>
  <si>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</si>
  <si>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</si>
  <si>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</si>
  <si>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</si>
  <si>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</si>
  <si>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</si>
  <si>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TEMPORARY BARRIES &amp; SCREENS</t>
  </si>
  <si>
    <t>Temporary barriers, screens, etc including removal:</t>
  </si>
  <si>
    <t>Dust screen 2.7m high between concrete floor and ceiling formed of suitable timber framing with 250 micron polyethylene sheeting stapled or nailed on, including corners, ends, etc.</t>
  </si>
  <si>
    <t>REMOVAL OF EXISTING CONCRETE WORK</t>
  </si>
  <si>
    <r>
      <t>m</t>
    </r>
    <r>
      <rPr>
        <vertAlign val="superscript"/>
        <sz val="10"/>
        <rFont val="Arial"/>
        <family val="2"/>
      </rPr>
      <t>3</t>
    </r>
  </si>
  <si>
    <t>Stairs and landings.</t>
  </si>
  <si>
    <t>Repairs to spalled concrete structure:</t>
  </si>
  <si>
    <t>Repair to cracks in concrete floors:</t>
  </si>
  <si>
    <t>Cut out crack in concrete floor 10mm wide x 25mm deep, where instructed with square edges, clean out and fill  epoxy mortar  (SABS Approved)or similar approved.</t>
  </si>
  <si>
    <r>
      <t>m</t>
    </r>
    <r>
      <rPr>
        <vertAlign val="superscript"/>
        <sz val="10"/>
        <rFont val="Arial"/>
        <family val="2"/>
      </rPr>
      <t>2</t>
    </r>
  </si>
  <si>
    <t>OPENINGS THROUGH EXISTING WALLS, ETC</t>
  </si>
  <si>
    <t>Breaking out and forming plain openings through brick walls including necessary lintels and making good plaster or facing on one or both sides, into reveals and with precast or concrete thresholds, with steel trowelled finish.</t>
  </si>
  <si>
    <r>
      <t>Opening exceeding 1m</t>
    </r>
    <r>
      <rPr>
        <vertAlign val="superscript"/>
        <sz val="10"/>
        <rFont val="Arial"/>
        <family val="2"/>
      </rPr>
      <t>2</t>
    </r>
    <r>
      <rPr>
        <sz val="10"/>
        <rFont val="Arial"/>
        <family val="2"/>
      </rPr>
      <t xml:space="preserve"> and not exceeding 2.5m</t>
    </r>
    <r>
      <rPr>
        <vertAlign val="superscript"/>
        <sz val="10"/>
        <rFont val="Arial"/>
        <family val="2"/>
      </rPr>
      <t>2</t>
    </r>
    <r>
      <rPr>
        <sz val="10"/>
        <rFont val="Arial"/>
        <family val="2"/>
      </rPr>
      <t xml:space="preserve"> in one brick walls.</t>
    </r>
  </si>
  <si>
    <t>Vent opening 229mm x 152mm high through brick wall including building in burnt clay, vermin proof air vent with colour matched cement mortar externally and white gypsum plaster air vent internally.</t>
  </si>
  <si>
    <t>REMOVAL OF EXISTING DOORS, WINDOWS, ETC. FROM BRICKWORK</t>
  </si>
  <si>
    <t>Taking out and removing doors, windows, etc. from brickwork to be demolished:</t>
  </si>
  <si>
    <r>
      <t>Timber double door and frame exceeding 2.5m</t>
    </r>
    <r>
      <rPr>
        <vertAlign val="superscript"/>
        <sz val="10"/>
        <rFont val="Arial"/>
        <family val="2"/>
      </rPr>
      <t>2</t>
    </r>
    <r>
      <rPr>
        <sz val="10"/>
        <rFont val="Arial"/>
        <family val="2"/>
      </rPr>
      <t xml:space="preserve"> and not exceeding 5m</t>
    </r>
    <r>
      <rPr>
        <vertAlign val="superscript"/>
        <sz val="10"/>
        <rFont val="Arial"/>
        <family val="2"/>
      </rPr>
      <t>2</t>
    </r>
    <r>
      <rPr>
        <sz val="10"/>
        <rFont val="Arial"/>
        <family val="2"/>
      </rPr>
      <t>.</t>
    </r>
  </si>
  <si>
    <t>REMOVAL OF EXISTING CEILINGS, PARTITIONING AND FLOORING</t>
  </si>
  <si>
    <t>Taking down and removing ceiling, partitioning, and flooring etc.</t>
  </si>
  <si>
    <t>Acoustic tile suspended ceiling including suspension grid, hangers, etc.</t>
  </si>
  <si>
    <t>PLASTER CRACK REPAIRS</t>
  </si>
  <si>
    <t>Repairs to cracks in existing plaster</t>
  </si>
  <si>
    <t>Cut out plaster at crack on vertical wall or beam face for full depth and minimum 5mm to maximum 10mm wide, prepare and fill with acrylic sealant (SABS Approved) to finish flush.</t>
  </si>
  <si>
    <t>REMOVAL OF EXISTING FLOOR COVERINGS</t>
  </si>
  <si>
    <t>Taking up and removing vinyl floor coverings, carpeting, suspended floor etc:</t>
  </si>
  <si>
    <t>REMOVAL OF EXISTING TILING</t>
  </si>
  <si>
    <t>Hacking up/off and removing tiled floor and wall finishes including removing mortar bed or backing and preparing concrete or brick surfaces for new finishes (elsewhere measured)</t>
  </si>
  <si>
    <t>30mm thick Ceramic tiles and plaster to walls .</t>
  </si>
  <si>
    <t>Vinyl sheet or tile floor covering including preparing including screed for new vinyl epoxy (elsewhere measured).</t>
  </si>
  <si>
    <t xml:space="preserve">1 pair dorma sh875 stainless steel lever' furniture on 150 x 75mm backplate foreuro profile cylinders (stainless steel)
</t>
  </si>
  <si>
    <t>1 dorma d038r rebate conversion kit for euro-profile locks ss</t>
  </si>
  <si>
    <t>1 dorma d036s euro-profile cylinder sash lock ss</t>
  </si>
  <si>
    <t>1 dorma ddc056501 nickel plated 65mm five pin euro-profile double cylinder</t>
  </si>
  <si>
    <t>1 howick h101 150 x 32mm heavy duty barrel bolt, polished brass</t>
  </si>
  <si>
    <t>1 howick h107 150 x 32mm heavy duty necked bolt, polished brass</t>
  </si>
  <si>
    <t>HINGES, FLOOR SPRING HINGES, BOLTS, PANIC BOLTS,LOCKS,  ETC</t>
  </si>
  <si>
    <t>Prepare surfaces and remove all loose material, apply two coats of white prominent sheen acrylic paint:</t>
  </si>
  <si>
    <t>Prepare surfaces and remove all loose material, apply one coat primer and two coats of white prominent sheen acrylic paint:</t>
  </si>
  <si>
    <t>ON PREVIOUSLY PAINTED SURFACES</t>
  </si>
  <si>
    <t>Sand down, Prepare and apply two coats  clear polyurethane varnish, smooth and glossy:</t>
  </si>
  <si>
    <t>Supply, deliver and install a complete non–load bearing steel stud drywall system comprising 63.5mm galvanized steel track fixed to floor and ceiling, 63.5mm galvanized steel studs at 600mm centres, one layer of 12.5mm taper‑edge Rhino Wallboard fixed to each side using 25mm drywall screws at 220mm centres, installation of flexible corner beads or aluminium corner trims, and finishing using the full Rhino Drywall Joint System (taping, jointing and skimming) in accordance with Specification DW14/96 and Standard Specification DW1/96, to achieve a final wall thickness of approximately 89mm, complete in all respects.</t>
  </si>
  <si>
    <t xml:space="preserve">89mm drywall partition </t>
  </si>
  <si>
    <t>The costs of making, storing and testing of concrete test cubes as required under clause 7 "Tests" of SABS 1200 G shall include the cost of providing cube moulds necessary for the purpose, for testing costs and for submitting reports on the tests to theProject Manager.  The testing shall be undertaken by an independent firm or institution nominated by the contractor to the approval of theProject Manager.  (Test cubes are measured separately)</t>
  </si>
  <si>
    <t>Bases</t>
  </si>
  <si>
    <t>Apply a 1mm self-levelling Flowcrete Flowshield 1000 epoxy floor coating, colour Light Beige, to the prepared and primed substrate. Application to be carried out only by Flowcrete-approved applicators</t>
  </si>
  <si>
    <t>Epoxy flooring on screeded floor</t>
  </si>
  <si>
    <t xml:space="preserve"> EPOXY SPECIALIST FLOORING</t>
  </si>
  <si>
    <t>Fit a chain and pull ring to the top barrel bolt of door d1</t>
  </si>
  <si>
    <t>Fit 150mm chrome plated cabin hook &amp; eye on outside of both leafes</t>
  </si>
  <si>
    <t>Duty hasp and staple - drilled out to 14mm</t>
  </si>
  <si>
    <t>ALUMINIUM WINDOWS, DOORS, SHOPFRONTS, E.T.C</t>
  </si>
  <si>
    <t>On Ceiling</t>
  </si>
  <si>
    <t>Allow for protecting all existing work liable to suffer damage (i.e. walls, finishes, floors, windows, etc.) from damage during the building operations, alterations, etc., and from make good all work damaged with new material to match existing to the approval of Project Manager.</t>
  </si>
  <si>
    <t>Trenches, bases, holes</t>
  </si>
  <si>
    <t>One brick walls incluidng brickforce</t>
  </si>
  <si>
    <t>BUILDING WORKS</t>
  </si>
  <si>
    <t>PLUMBING AND DRAINAGE</t>
  </si>
  <si>
    <t>ALTERATIONS</t>
  </si>
  <si>
    <t>ELECTRICAL WORKS</t>
  </si>
  <si>
    <t>HVAC</t>
  </si>
  <si>
    <t>Windows exceeding 2.5m2 and not exceeding 5m2.</t>
  </si>
  <si>
    <t xml:space="preserve">REMOVAL OF EXISTING BRICKWORK </t>
  </si>
  <si>
    <t>Breaking down and removing brickwork etc:</t>
  </si>
  <si>
    <t>One brick wall in .</t>
  </si>
  <si>
    <t>Contractual requirements (specify)</t>
  </si>
  <si>
    <t>Supply of all items of Personal Protective Clothing/Equipment &amp; ensure use thereof for full compliance for all employees for duration of the contract</t>
  </si>
  <si>
    <t>Supply, erection and maintenance of all  and barricading which would be required during construction to make the site safe in accordance with the OHS Act</t>
  </si>
  <si>
    <t>PROVISIONAL SUM</t>
  </si>
  <si>
    <t>Type 315 fabric reinforcement in concrete surface beds, slabs, etc.</t>
  </si>
  <si>
    <t>89mm drywall partition ( Light steel Frame)</t>
  </si>
  <si>
    <t xml:space="preserve">Supply, fabricate, deliver and install complete hot‑dip galvanised steel handrail system to ramp, constructed in accordance with Eskom Standard Drawing 0.54‑5578‑0, </t>
  </si>
  <si>
    <t>Removable handrail</t>
  </si>
  <si>
    <t>Provisional Sum of R 100 000.00 (One  Hundred Thousands Rands) appointment of specialist to recommemb, supply and installation  for Bullustrades and steel wall guards as per PM approval and Instruction</t>
  </si>
  <si>
    <t>Provisional Sum of R 1 500 000.00 (One  million and Five Hundred Thousands Rands) appointment of specialist to recommemb, supply and installation  for aluminium doors, windows, steel wall gurds, water proofing, roof cladding, roof accessories asseessment and replacement as per PM approval and Instruction</t>
  </si>
  <si>
    <t>BILL NO.12 : PLASTERING</t>
  </si>
  <si>
    <t>INTERNAL PLASTER</t>
  </si>
  <si>
    <t>1:5 Cement plaster on brickwork:</t>
  </si>
  <si>
    <t>16</t>
  </si>
  <si>
    <t>On walls</t>
  </si>
  <si>
    <t>17</t>
  </si>
  <si>
    <t>On narrow widths</t>
  </si>
  <si>
    <t>On duct walls</t>
  </si>
  <si>
    <t>EXTERNAL PLASTER</t>
  </si>
  <si>
    <t>26</t>
  </si>
  <si>
    <t>Construction of a reinforced concrete drainage sump, including all excavation, formwork, reinforcement, concrete works, finishing, access covers, and connections to inlet/outlet pipes complete</t>
  </si>
  <si>
    <t>CONDUCTORS</t>
  </si>
  <si>
    <t>EARTHING</t>
  </si>
  <si>
    <t>2.5mm² earth wire</t>
  </si>
  <si>
    <t>4mm² earth wire</t>
  </si>
  <si>
    <t>BVX 4 ECV   (Supply and Install New cable)</t>
  </si>
  <si>
    <t>BVX 4 ECV  (Termination incl gland)</t>
  </si>
  <si>
    <t>Termination of earthing</t>
  </si>
  <si>
    <t>Labeling (DB)</t>
  </si>
  <si>
    <t>Provisional Sum of R 50 000.00 (FiftyThousands Rands) appointment of specialist to , supply and installation fire detection system as per PM approval and Instruction</t>
  </si>
  <si>
    <t>280mm Cavity walls including wire ties, brickforce and filling cavity of hollow wall with 20MPa/19mm stone unreinforced concrete (e/m) as the work proceeds.</t>
  </si>
  <si>
    <t>FURNITURE, ETC.</t>
  </si>
  <si>
    <t>FURNITURE</t>
  </si>
  <si>
    <t>VAT</t>
  </si>
  <si>
    <t>TOTAL OF PRICES incl VAT</t>
  </si>
  <si>
    <r>
      <t xml:space="preserve">Provisional Sum of R 300 000.00 </t>
    </r>
    <r>
      <rPr>
        <b/>
        <sz val="12"/>
        <rFont val="Arial"/>
        <family val="2"/>
      </rPr>
      <t>(Three Hundred Thousands Rands)</t>
    </r>
    <r>
      <rPr>
        <sz val="12"/>
        <rFont val="Arial"/>
        <family val="2"/>
      </rPr>
      <t xml:space="preserve"> appointment of specialist to recommemb, supply and installation UPS, etc as per PM approval and Instruction</t>
    </r>
  </si>
  <si>
    <t>Provisional Sum of R 150 000.00 (One Hundred and Fifty Thousands Rands) appointment of specialist to recommemb, supply and installation drawer filer units, rectangular tables,Training chairs, Interactive smartboard and projector as per PM approval and Instruction</t>
  </si>
  <si>
    <t>All existing items taken out from the works unless otherwise stated are to be handed over to the NTCSA Supervisor Representative who shall direct where on the site such items are to be stored for the removal by others. Refer to the schedule at the end of these Bills of Quantities.</t>
  </si>
  <si>
    <t>15</t>
  </si>
  <si>
    <t>21</t>
  </si>
  <si>
    <t>22</t>
  </si>
  <si>
    <t>23</t>
  </si>
  <si>
    <t>27</t>
  </si>
  <si>
    <t>28</t>
  </si>
  <si>
    <t>30</t>
  </si>
  <si>
    <t>31</t>
  </si>
  <si>
    <t>32</t>
  </si>
  <si>
    <t>33</t>
  </si>
  <si>
    <t>34</t>
  </si>
  <si>
    <t>41</t>
  </si>
  <si>
    <t>42</t>
  </si>
  <si>
    <t>43</t>
  </si>
  <si>
    <t>44</t>
  </si>
  <si>
    <t>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</si>
</sst>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0.00;[Red]\-&quot;R&quot;#,##0.00"/>
    <numFmt numFmtId="43" formatCode="_-* #,##0.00_-;\-* #,##0.00_-;_-* &quot;-&quot;??_-;_-@_-"/>
    <numFmt numFmtId="164" formatCode="_(* #,##0.00_);_(* \(#,##0.00\);_(* &quot;-&quot;??_);_(@_)"/>
    <numFmt numFmtId="165" formatCode="_ * #,##0.00_ ;_ * \-#,##0.00_ ;_ * &quot;-&quot;??_ ;_ @_ "/>
    <numFmt numFmtId="166" formatCode="_-* #,##0_-;\-* #,##0_-;_-* &quot;-&quot;??_-;_-@_-"/>
    <numFmt numFmtId="167" formatCode="General_)"/>
    <numFmt numFmtId="168" formatCode="&quot;R&quot;\ #,##0.00"/>
    <numFmt numFmtId="169" formatCode="&quot;R&quot;#,##0.00"/>
    <numFmt numFmtId="170" formatCode="dd\-mmm\-yy_)"/>
    <numFmt numFmtId="171" formatCode="_ * #,##0.00_ ;_ * \-#,##0.00_ ;_ * &quot;&quot;??_ ;_ @_ "/>
    <numFmt numFmtId="172" formatCode="_-* #,##0.00_-;_-* #,##0.00\-;_-* &quot;-&quot;??_-;_-@_-"/>
  </numFmts>
  <fonts count="41" x14ac:knownFonts="1">
    <font>
      <sz val="11"/>
      <color theme="1"/>
      <name val="Calibri"/>
      <family val="2"/>
      <scheme val="minor"/>
    </font>
    <font>
      <sz val="10"/>
      <name val="Arial"/>
      <family val="2"/>
    </font>
    <font>
      <b/>
      <sz val="11"/>
      <color theme="1"/>
      <name val="Calibri"/>
      <family val="2"/>
      <scheme val="minor"/>
    </font>
    <font>
      <sz val="12"/>
      <name val="Calibri"/>
      <family val="2"/>
      <scheme val="minor"/>
    </font>
    <font>
      <sz val="12"/>
      <color indexed="17"/>
      <name val="Calibri"/>
      <family val="2"/>
      <scheme val="minor"/>
    </font>
    <font>
      <b/>
      <sz val="12"/>
      <name val="Calibri"/>
      <family val="2"/>
      <scheme val="minor"/>
    </font>
    <font>
      <b/>
      <sz val="16"/>
      <name val="Calibri"/>
      <family val="2"/>
      <scheme val="minor"/>
    </font>
    <font>
      <sz val="11"/>
      <color indexed="8"/>
      <name val="Calibri"/>
      <family val="2"/>
    </font>
    <font>
      <sz val="12"/>
      <name val="Arial"/>
      <family val="2"/>
    </font>
    <font>
      <b/>
      <sz val="12"/>
      <name val="Arial"/>
      <family val="2"/>
    </font>
    <font>
      <sz val="10"/>
      <color indexed="12"/>
      <name val="Arial"/>
      <family val="2"/>
    </font>
    <font>
      <b/>
      <u/>
      <sz val="12"/>
      <name val="Arial"/>
      <family val="2"/>
    </font>
    <font>
      <i/>
      <sz val="12"/>
      <name val="Arial"/>
      <family val="2"/>
    </font>
    <font>
      <b/>
      <sz val="14"/>
      <color indexed="17"/>
      <name val="Calibri"/>
      <family val="2"/>
      <scheme val="minor"/>
    </font>
    <font>
      <sz val="8"/>
      <name val="Calibri"/>
      <family val="2"/>
      <scheme val="minor"/>
    </font>
    <font>
      <sz val="11"/>
      <color theme="1"/>
      <name val="Calibri"/>
      <family val="2"/>
      <scheme val="minor"/>
    </font>
    <font>
      <b/>
      <sz val="10"/>
      <color theme="0"/>
      <name val="Arial"/>
      <family val="2"/>
    </font>
    <font>
      <b/>
      <sz val="10"/>
      <name val="Arial"/>
      <family val="2"/>
    </font>
    <font>
      <sz val="10"/>
      <color theme="1"/>
      <name val="Arial"/>
      <family val="2"/>
    </font>
    <font>
      <b/>
      <u/>
      <sz val="10"/>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u/>
      <sz val="10"/>
      <color theme="1"/>
      <name val="Calibri"/>
      <family val="2"/>
      <scheme val="minor"/>
    </font>
    <font>
      <sz val="10"/>
      <color rgb="FFFF0000"/>
      <name val="Calibri"/>
      <family val="2"/>
      <scheme val="minor"/>
    </font>
    <font>
      <sz val="10"/>
      <color indexed="10"/>
      <name val="Calibri"/>
      <family val="2"/>
      <scheme val="minor"/>
    </font>
    <font>
      <b/>
      <sz val="10"/>
      <color theme="1"/>
      <name val="Arial"/>
      <family val="2"/>
    </font>
    <font>
      <b/>
      <i/>
      <u/>
      <sz val="12"/>
      <name val="Arial"/>
      <family val="2"/>
    </font>
    <font>
      <b/>
      <sz val="14"/>
      <name val="Calibri"/>
      <family val="2"/>
      <scheme val="minor"/>
    </font>
    <font>
      <sz val="10"/>
      <name val="Arial"/>
      <family val="2"/>
    </font>
    <font>
      <b/>
      <u/>
      <sz val="11"/>
      <name val="Arial"/>
      <family val="2"/>
    </font>
    <font>
      <b/>
      <u/>
      <sz val="10"/>
      <name val="Arial"/>
      <family val="2"/>
    </font>
    <font>
      <sz val="10"/>
      <name val="Univers"/>
      <family val="2"/>
    </font>
    <font>
      <b/>
      <sz val="11"/>
      <name val="Arial"/>
      <family val="2"/>
    </font>
    <font>
      <vertAlign val="superscript"/>
      <sz val="10"/>
      <name val="Arial"/>
      <family val="2"/>
    </font>
    <font>
      <sz val="8"/>
      <name val="Arial"/>
      <family val="2"/>
    </font>
    <font>
      <sz val="11"/>
      <color theme="1"/>
      <name val="Arial"/>
      <family val="2"/>
    </font>
    <font>
      <b/>
      <sz val="11"/>
      <color theme="1"/>
      <name val="Arial"/>
      <family val="2"/>
    </font>
  </fonts>
  <fills count="6">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indexed="26"/>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6">
    <xf numFmtId="0" fontId="0" fillId="0" borderId="0"/>
    <xf numFmtId="0" fontId="1" fillId="0" borderId="0"/>
    <xf numFmtId="165" fontId="7" fillId="0" borderId="0" applyFont="0" applyFill="0" applyBorder="0" applyAlignment="0" applyProtection="0"/>
    <xf numFmtId="43" fontId="1" fillId="0" borderId="0" applyFont="0" applyFill="0" applyBorder="0" applyAlignment="0" applyProtection="0"/>
    <xf numFmtId="0" fontId="10" fillId="0" borderId="23" applyNumberFormat="0" applyFont="0" applyBorder="0" applyAlignment="0">
      <protection locked="0"/>
    </xf>
    <xf numFmtId="0" fontId="10" fillId="0" borderId="23" applyNumberFormat="0" applyFont="0" applyBorder="0" applyAlignment="0">
      <protection locked="0"/>
    </xf>
    <xf numFmtId="43" fontId="15" fillId="0" borderId="0" applyFont="0" applyFill="0" applyBorder="0" applyAlignment="0" applyProtection="0"/>
    <xf numFmtId="0" fontId="1" fillId="0" borderId="0"/>
    <xf numFmtId="43" fontId="15" fillId="0" borderId="0" applyFont="0" applyFill="0" applyBorder="0" applyAlignment="0" applyProtection="0"/>
    <xf numFmtId="0" fontId="15" fillId="0" borderId="0"/>
    <xf numFmtId="164" fontId="1" fillId="0" borderId="0" applyFont="0" applyFill="0" applyBorder="0" applyAlignment="0" applyProtection="0"/>
    <xf numFmtId="165" fontId="32" fillId="0" borderId="0" applyFont="0" applyFill="0" applyBorder="0" applyAlignment="0" applyProtection="0"/>
    <xf numFmtId="172" fontId="1" fillId="0" borderId="0" applyFont="0" applyFill="0" applyBorder="0" applyAlignment="0" applyProtection="0"/>
    <xf numFmtId="0" fontId="32" fillId="0" borderId="0"/>
    <xf numFmtId="0" fontId="1" fillId="0" borderId="0"/>
    <xf numFmtId="165" fontId="1" fillId="0" borderId="0" applyFont="0" applyFill="0" applyBorder="0" applyAlignment="0" applyProtection="0"/>
  </cellStyleXfs>
  <cellXfs count="452">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4" fillId="0" borderId="0" xfId="0" applyFont="1"/>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xf>
    <xf numFmtId="0" fontId="8" fillId="0" borderId="18" xfId="0" applyFont="1" applyBorder="1" applyAlignment="1">
      <alignment wrapText="1"/>
    </xf>
    <xf numFmtId="0" fontId="3" fillId="0" borderId="22" xfId="0" applyFont="1" applyBorder="1" applyAlignment="1">
      <alignment horizontal="center" vertical="center"/>
    </xf>
    <xf numFmtId="0" fontId="3" fillId="0" borderId="22" xfId="0" applyFont="1" applyBorder="1" applyAlignment="1">
      <alignment horizontal="center" wrapText="1"/>
    </xf>
    <xf numFmtId="0" fontId="3" fillId="0" borderId="17" xfId="0" applyFont="1" applyBorder="1" applyAlignment="1">
      <alignment horizontal="center" vertical="center"/>
    </xf>
    <xf numFmtId="0" fontId="3" fillId="0" borderId="17" xfId="0" applyFont="1" applyBorder="1" applyAlignment="1">
      <alignment horizontal="center" wrapText="1"/>
    </xf>
    <xf numFmtId="165" fontId="3" fillId="0" borderId="17" xfId="2" applyFont="1" applyFill="1" applyBorder="1" applyAlignment="1"/>
    <xf numFmtId="165" fontId="3" fillId="0" borderId="19" xfId="2" applyFont="1" applyFill="1" applyBorder="1" applyAlignment="1"/>
    <xf numFmtId="165" fontId="3" fillId="0" borderId="22" xfId="2" applyFont="1" applyFill="1" applyBorder="1" applyAlignment="1"/>
    <xf numFmtId="0" fontId="3" fillId="0" borderId="24" xfId="0" applyFont="1" applyBorder="1" applyAlignment="1">
      <alignment horizontal="center" vertical="center"/>
    </xf>
    <xf numFmtId="0" fontId="3" fillId="0" borderId="24" xfId="0" applyFont="1" applyBorder="1" applyAlignment="1">
      <alignment horizontal="center" wrapText="1"/>
    </xf>
    <xf numFmtId="165" fontId="3" fillId="0" borderId="24" xfId="2" applyFont="1" applyFill="1" applyBorder="1" applyAlignment="1"/>
    <xf numFmtId="0" fontId="9" fillId="0" borderId="14" xfId="0" applyFont="1" applyBorder="1" applyAlignment="1">
      <alignment horizontal="center" wrapText="1"/>
    </xf>
    <xf numFmtId="0" fontId="3" fillId="0" borderId="15" xfId="0" applyFont="1" applyBorder="1" applyAlignment="1">
      <alignment horizontal="center" wrapText="1"/>
    </xf>
    <xf numFmtId="166" fontId="3" fillId="0" borderId="15" xfId="3" applyNumberFormat="1" applyFont="1" applyFill="1" applyBorder="1" applyAlignment="1">
      <alignment horizontal="right" wrapText="1"/>
    </xf>
    <xf numFmtId="165" fontId="3" fillId="0" borderId="15" xfId="2" applyFont="1" applyFill="1" applyBorder="1" applyAlignment="1"/>
    <xf numFmtId="0" fontId="11" fillId="0" borderId="21" xfId="0" applyFont="1" applyBorder="1" applyAlignment="1">
      <alignment horizontal="center" wrapText="1"/>
    </xf>
    <xf numFmtId="166" fontId="3" fillId="0" borderId="22" xfId="3" applyNumberFormat="1" applyFont="1" applyFill="1" applyBorder="1" applyAlignment="1">
      <alignment horizontal="right" wrapText="1"/>
    </xf>
    <xf numFmtId="0" fontId="8" fillId="0" borderId="18" xfId="0" applyFont="1" applyBorder="1" applyAlignment="1">
      <alignment horizontal="left" wrapText="1"/>
    </xf>
    <xf numFmtId="166" fontId="3" fillId="0" borderId="19" xfId="3" applyNumberFormat="1" applyFont="1" applyFill="1" applyBorder="1" applyAlignment="1">
      <alignment horizontal="right" wrapText="1"/>
    </xf>
    <xf numFmtId="0" fontId="3" fillId="0" borderId="19" xfId="0" applyFont="1" applyBorder="1" applyAlignment="1">
      <alignment horizontal="center" wrapText="1"/>
    </xf>
    <xf numFmtId="0" fontId="3" fillId="0" borderId="28" xfId="0" applyFont="1" applyBorder="1" applyAlignment="1">
      <alignment horizontal="center" vertical="center"/>
    </xf>
    <xf numFmtId="167" fontId="8" fillId="0" borderId="27" xfId="4" applyNumberFormat="1" applyFont="1" applyBorder="1" applyAlignment="1" applyProtection="1">
      <alignment horizontal="left" vertical="center"/>
    </xf>
    <xf numFmtId="0" fontId="3" fillId="0" borderId="28" xfId="0" applyFont="1" applyBorder="1" applyAlignment="1">
      <alignment horizontal="center" wrapText="1"/>
    </xf>
    <xf numFmtId="166" fontId="3" fillId="0" borderId="28" xfId="3" applyNumberFormat="1" applyFont="1" applyFill="1" applyBorder="1" applyAlignment="1">
      <alignment horizontal="right" wrapText="1"/>
    </xf>
    <xf numFmtId="165" fontId="3" fillId="0" borderId="28" xfId="2" applyFont="1" applyFill="1" applyBorder="1" applyAlignment="1"/>
    <xf numFmtId="0" fontId="8" fillId="0" borderId="21" xfId="0" applyFont="1" applyBorder="1" applyAlignment="1">
      <alignment horizontal="left" wrapText="1"/>
    </xf>
    <xf numFmtId="166" fontId="3" fillId="0" borderId="24" xfId="3" applyNumberFormat="1" applyFont="1" applyFill="1" applyBorder="1" applyAlignment="1">
      <alignment horizontal="right" wrapText="1"/>
    </xf>
    <xf numFmtId="0" fontId="8" fillId="0" borderId="21" xfId="0" applyFont="1" applyBorder="1" applyAlignment="1">
      <alignment horizontal="left" wrapText="1" indent="1"/>
    </xf>
    <xf numFmtId="49" fontId="3" fillId="0" borderId="17" xfId="0" applyNumberFormat="1" applyFont="1" applyBorder="1" applyAlignment="1">
      <alignment horizontal="center" vertical="center"/>
    </xf>
    <xf numFmtId="0" fontId="12" fillId="0" borderId="18" xfId="0" applyFont="1" applyBorder="1" applyAlignment="1">
      <alignment horizontal="left" wrapText="1" indent="1"/>
    </xf>
    <xf numFmtId="167" fontId="8" fillId="0" borderId="18" xfId="5" applyNumberFormat="1" applyFont="1" applyBorder="1" applyAlignment="1" applyProtection="1">
      <alignment horizontal="left" vertical="center"/>
    </xf>
    <xf numFmtId="167" fontId="8" fillId="0" borderId="25" xfId="5" applyNumberFormat="1" applyFont="1" applyBorder="1" applyAlignment="1" applyProtection="1">
      <alignment horizontal="left" vertical="center"/>
    </xf>
    <xf numFmtId="0" fontId="3" fillId="0" borderId="30" xfId="0" applyFont="1" applyBorder="1" applyAlignment="1">
      <alignment horizontal="center" wrapText="1"/>
    </xf>
    <xf numFmtId="166" fontId="3" fillId="0" borderId="30" xfId="3" applyNumberFormat="1" applyFont="1" applyFill="1" applyBorder="1" applyAlignment="1">
      <alignment horizontal="right" wrapText="1"/>
    </xf>
    <xf numFmtId="165" fontId="3" fillId="0" borderId="30" xfId="2" applyFont="1" applyFill="1" applyBorder="1" applyAlignment="1"/>
    <xf numFmtId="0" fontId="3" fillId="0" borderId="31" xfId="0" applyFont="1" applyBorder="1" applyAlignment="1">
      <alignment horizontal="center" vertical="center"/>
    </xf>
    <xf numFmtId="0" fontId="3" fillId="0" borderId="31" xfId="0" applyFont="1" applyBorder="1" applyAlignment="1">
      <alignment horizontal="center" wrapText="1"/>
    </xf>
    <xf numFmtId="0" fontId="4" fillId="0" borderId="0" xfId="0" applyFont="1" applyAlignment="1">
      <alignment horizontal="left" vertical="center"/>
    </xf>
    <xf numFmtId="0" fontId="4" fillId="0" borderId="0" xfId="0" applyFont="1" applyAlignment="1">
      <alignment horizontal="left"/>
    </xf>
    <xf numFmtId="0" fontId="8" fillId="0" borderId="0" xfId="0" applyFont="1" applyAlignment="1">
      <alignment vertical="center" wrapText="1"/>
    </xf>
    <xf numFmtId="165" fontId="4" fillId="0" borderId="0" xfId="0" applyNumberFormat="1" applyFont="1" applyAlignment="1">
      <alignment horizontal="left"/>
    </xf>
    <xf numFmtId="168" fontId="3" fillId="0" borderId="0" xfId="0" applyNumberFormat="1" applyFont="1" applyAlignment="1">
      <alignment vertical="center"/>
    </xf>
    <xf numFmtId="168" fontId="4" fillId="0" borderId="0" xfId="0" applyNumberFormat="1" applyFont="1" applyAlignment="1">
      <alignment horizontal="left"/>
    </xf>
    <xf numFmtId="165" fontId="3" fillId="0" borderId="0" xfId="0" applyNumberFormat="1" applyFont="1" applyAlignment="1">
      <alignment vertical="center"/>
    </xf>
    <xf numFmtId="165" fontId="13" fillId="0" borderId="0" xfId="0" applyNumberFormat="1" applyFont="1" applyAlignment="1">
      <alignment horizontal="left"/>
    </xf>
    <xf numFmtId="0" fontId="8" fillId="0" borderId="9" xfId="0" applyFont="1" applyBorder="1" applyAlignment="1">
      <alignment horizontal="left" wrapText="1"/>
    </xf>
    <xf numFmtId="49" fontId="1" fillId="0" borderId="33" xfId="7" applyNumberFormat="1" applyBorder="1" applyAlignment="1">
      <alignment horizontal="center" vertical="center"/>
    </xf>
    <xf numFmtId="0" fontId="1" fillId="0" borderId="34" xfId="7" applyBorder="1" applyAlignment="1">
      <alignment vertical="top" wrapText="1"/>
    </xf>
    <xf numFmtId="169" fontId="1" fillId="0" borderId="20" xfId="7" applyNumberFormat="1" applyBorder="1" applyAlignment="1">
      <alignment horizontal="center"/>
    </xf>
    <xf numFmtId="49" fontId="1" fillId="0" borderId="15" xfId="7" applyNumberFormat="1" applyBorder="1" applyAlignment="1">
      <alignment horizontal="center" vertical="center"/>
    </xf>
    <xf numFmtId="0" fontId="1" fillId="0" borderId="8" xfId="7" applyBorder="1" applyAlignment="1">
      <alignment vertical="top" wrapText="1"/>
    </xf>
    <xf numFmtId="49" fontId="1" fillId="4" borderId="13" xfId="7" applyNumberFormat="1" applyFill="1" applyBorder="1" applyAlignment="1">
      <alignment horizontal="center" vertical="center"/>
    </xf>
    <xf numFmtId="0" fontId="18" fillId="2" borderId="0" xfId="9" applyFont="1" applyFill="1"/>
    <xf numFmtId="0" fontId="18" fillId="0" borderId="24" xfId="9" applyFont="1" applyBorder="1"/>
    <xf numFmtId="0" fontId="18" fillId="0" borderId="0" xfId="9" applyFont="1"/>
    <xf numFmtId="0" fontId="18" fillId="4" borderId="0" xfId="9" applyFont="1" applyFill="1"/>
    <xf numFmtId="169" fontId="18" fillId="0" borderId="0" xfId="9" applyNumberFormat="1" applyFont="1"/>
    <xf numFmtId="49" fontId="17" fillId="0" borderId="12" xfId="7" applyNumberFormat="1" applyFont="1" applyBorder="1" applyAlignment="1">
      <alignment horizontal="center" vertical="center"/>
    </xf>
    <xf numFmtId="0" fontId="17" fillId="0" borderId="12" xfId="7" applyFont="1" applyBorder="1" applyAlignment="1">
      <alignment horizontal="center" vertical="center" wrapText="1"/>
    </xf>
    <xf numFmtId="169" fontId="17" fillId="0" borderId="12" xfId="7" applyNumberFormat="1" applyFont="1" applyBorder="1" applyAlignment="1">
      <alignment horizontal="center" vertical="center"/>
    </xf>
    <xf numFmtId="49" fontId="16" fillId="0" borderId="10" xfId="7" applyNumberFormat="1" applyFont="1" applyBorder="1" applyAlignment="1">
      <alignment horizontal="center" vertical="center" wrapText="1"/>
    </xf>
    <xf numFmtId="49" fontId="16" fillId="0" borderId="11" xfId="7" applyNumberFormat="1" applyFont="1" applyBorder="1" applyAlignment="1">
      <alignment horizontal="center" vertical="center" wrapText="1"/>
    </xf>
    <xf numFmtId="49" fontId="19" fillId="0" borderId="0" xfId="7" applyNumberFormat="1" applyFont="1" applyAlignment="1">
      <alignment horizontal="left" vertical="center"/>
    </xf>
    <xf numFmtId="0" fontId="20" fillId="0" borderId="0" xfId="0" applyFont="1"/>
    <xf numFmtId="0" fontId="21" fillId="0" borderId="0" xfId="0" applyFont="1" applyAlignment="1">
      <alignment horizontal="left"/>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 xfId="0" quotePrefix="1" applyFont="1" applyBorder="1" applyAlignment="1">
      <alignment vertical="center"/>
    </xf>
    <xf numFmtId="0" fontId="22" fillId="0" borderId="1" xfId="0" quotePrefix="1" applyFont="1" applyBorder="1" applyAlignment="1">
      <alignment horizontal="center" vertical="center"/>
    </xf>
    <xf numFmtId="169" fontId="22" fillId="0" borderId="1" xfId="0" quotePrefix="1" applyNumberFormat="1" applyFont="1" applyBorder="1" applyAlignment="1">
      <alignment horizontal="center" vertical="center"/>
    </xf>
    <xf numFmtId="0" fontId="20" fillId="0" borderId="35" xfId="0" applyFont="1" applyBorder="1" applyAlignment="1">
      <alignment horizontal="center"/>
    </xf>
    <xf numFmtId="0" fontId="20" fillId="0" borderId="36" xfId="0" applyFont="1" applyBorder="1" applyAlignment="1">
      <alignment horizontal="center"/>
    </xf>
    <xf numFmtId="0" fontId="21" fillId="0" borderId="36" xfId="0" quotePrefix="1" applyFont="1" applyBorder="1"/>
    <xf numFmtId="0" fontId="20" fillId="0" borderId="36" xfId="0" quotePrefix="1" applyFont="1" applyBorder="1" applyAlignment="1">
      <alignment horizontal="center"/>
    </xf>
    <xf numFmtId="169" fontId="20" fillId="0" borderId="36" xfId="0" quotePrefix="1" applyNumberFormat="1" applyFont="1" applyBorder="1" applyAlignment="1">
      <alignment horizontal="center"/>
    </xf>
    <xf numFmtId="43" fontId="20" fillId="0" borderId="36" xfId="6" quotePrefix="1" applyFont="1" applyFill="1" applyBorder="1" applyAlignment="1">
      <alignment horizontal="center"/>
    </xf>
    <xf numFmtId="0" fontId="20" fillId="0" borderId="37" xfId="0" applyFont="1" applyBorder="1" applyAlignment="1">
      <alignment horizontal="center"/>
    </xf>
    <xf numFmtId="0" fontId="20" fillId="0" borderId="38" xfId="0" applyFont="1" applyBorder="1" applyAlignment="1">
      <alignment horizontal="center"/>
    </xf>
    <xf numFmtId="0" fontId="21" fillId="0" borderId="38" xfId="0" applyFont="1" applyBorder="1" applyAlignment="1">
      <alignment horizontal="left"/>
    </xf>
    <xf numFmtId="0" fontId="20" fillId="0" borderId="38" xfId="0" quotePrefix="1" applyFont="1" applyBorder="1" applyAlignment="1">
      <alignment horizontal="center"/>
    </xf>
    <xf numFmtId="43" fontId="20" fillId="0" borderId="38" xfId="6" quotePrefix="1" applyFont="1" applyFill="1" applyBorder="1" applyAlignment="1">
      <alignment horizontal="center"/>
    </xf>
    <xf numFmtId="169" fontId="20" fillId="0" borderId="38" xfId="0" applyNumberFormat="1" applyFont="1" applyBorder="1" applyAlignment="1">
      <alignment horizontal="center"/>
    </xf>
    <xf numFmtId="0" fontId="22" fillId="0" borderId="38" xfId="0" applyFont="1" applyBorder="1"/>
    <xf numFmtId="0" fontId="20" fillId="0" borderId="39" xfId="0" quotePrefix="1" applyFont="1" applyBorder="1" applyAlignment="1">
      <alignment horizontal="center"/>
    </xf>
    <xf numFmtId="0" fontId="20" fillId="0" borderId="38" xfId="0" applyFont="1" applyBorder="1" applyAlignment="1">
      <alignment wrapText="1"/>
    </xf>
    <xf numFmtId="0" fontId="20" fillId="0" borderId="38" xfId="0" applyFont="1" applyBorder="1" applyAlignment="1">
      <alignment horizontal="left" wrapText="1"/>
    </xf>
    <xf numFmtId="0" fontId="20" fillId="0" borderId="38" xfId="0" applyFont="1" applyBorder="1"/>
    <xf numFmtId="0" fontId="20" fillId="0" borderId="5" xfId="0" applyFont="1" applyBorder="1" applyAlignment="1">
      <alignment horizontal="center"/>
    </xf>
    <xf numFmtId="0" fontId="23" fillId="0" borderId="38" xfId="0" applyFont="1" applyBorder="1" applyAlignment="1">
      <alignment horizontal="left" wrapText="1"/>
    </xf>
    <xf numFmtId="0" fontId="20" fillId="0" borderId="5" xfId="0" applyFont="1" applyBorder="1"/>
    <xf numFmtId="0" fontId="24" fillId="0" borderId="3" xfId="0" applyFont="1" applyBorder="1" applyAlignment="1">
      <alignment vertical="center"/>
    </xf>
    <xf numFmtId="0" fontId="25" fillId="0" borderId="38" xfId="0" applyFont="1" applyBorder="1" applyAlignment="1">
      <alignment vertical="center"/>
    </xf>
    <xf numFmtId="0" fontId="19" fillId="0" borderId="38" xfId="0" applyFont="1" applyBorder="1" applyAlignment="1">
      <alignment vertical="center"/>
    </xf>
    <xf numFmtId="0" fontId="20" fillId="0" borderId="3" xfId="0" applyFont="1" applyBorder="1" applyAlignment="1">
      <alignment horizontal="left"/>
    </xf>
    <xf numFmtId="0" fontId="21" fillId="0" borderId="38" xfId="0" applyFont="1" applyBorder="1"/>
    <xf numFmtId="169" fontId="20" fillId="0" borderId="0" xfId="0" applyNumberFormat="1" applyFont="1"/>
    <xf numFmtId="0" fontId="26" fillId="0" borderId="38" xfId="0" applyFont="1" applyBorder="1"/>
    <xf numFmtId="0" fontId="22" fillId="0" borderId="38" xfId="0" applyFont="1" applyBorder="1" applyAlignment="1">
      <alignment wrapText="1"/>
    </xf>
    <xf numFmtId="0" fontId="20" fillId="0" borderId="40" xfId="0" applyFont="1" applyBorder="1" applyAlignment="1">
      <alignment horizontal="center"/>
    </xf>
    <xf numFmtId="0" fontId="20" fillId="0" borderId="41" xfId="0" applyFont="1" applyBorder="1" applyAlignment="1">
      <alignment horizontal="center"/>
    </xf>
    <xf numFmtId="0" fontId="20" fillId="0" borderId="41" xfId="0" applyFont="1" applyBorder="1" applyAlignment="1">
      <alignment wrapText="1"/>
    </xf>
    <xf numFmtId="0" fontId="20" fillId="0" borderId="42" xfId="0" quotePrefix="1" applyFont="1" applyBorder="1" applyAlignment="1">
      <alignment horizontal="center"/>
    </xf>
    <xf numFmtId="0" fontId="20" fillId="0" borderId="41" xfId="0" quotePrefix="1" applyFont="1" applyBorder="1" applyAlignment="1">
      <alignment horizontal="center"/>
    </xf>
    <xf numFmtId="43" fontId="20" fillId="0" borderId="41" xfId="6" quotePrefix="1" applyFont="1" applyFill="1" applyBorder="1" applyAlignment="1">
      <alignment horizontal="center"/>
    </xf>
    <xf numFmtId="0" fontId="20" fillId="0" borderId="3" xfId="0" applyFont="1" applyBorder="1" applyAlignment="1">
      <alignment horizontal="center"/>
    </xf>
    <xf numFmtId="0" fontId="20" fillId="0" borderId="3" xfId="0" applyFont="1" applyBorder="1" applyAlignment="1">
      <alignment wrapText="1"/>
    </xf>
    <xf numFmtId="0" fontId="20" fillId="0" borderId="7" xfId="0" quotePrefix="1" applyFont="1" applyBorder="1" applyAlignment="1">
      <alignment horizontal="center"/>
    </xf>
    <xf numFmtId="0" fontId="20" fillId="0" borderId="3" xfId="0" quotePrefix="1" applyFont="1" applyBorder="1" applyAlignment="1">
      <alignment horizontal="center"/>
    </xf>
    <xf numFmtId="43" fontId="20" fillId="0" borderId="3" xfId="6" quotePrefix="1" applyFont="1" applyFill="1" applyBorder="1" applyAlignment="1">
      <alignment horizontal="center"/>
    </xf>
    <xf numFmtId="169" fontId="20" fillId="0" borderId="3" xfId="0" applyNumberFormat="1" applyFont="1" applyBorder="1" applyAlignment="1">
      <alignment horizontal="center"/>
    </xf>
    <xf numFmtId="0" fontId="22" fillId="0" borderId="1" xfId="0" applyFont="1" applyBorder="1" applyAlignment="1">
      <alignment horizontal="center"/>
    </xf>
    <xf numFmtId="49" fontId="25" fillId="0" borderId="1" xfId="7" applyNumberFormat="1" applyFont="1" applyBorder="1" applyAlignment="1">
      <alignment horizontal="center" vertical="center" wrapText="1"/>
    </xf>
    <xf numFmtId="0" fontId="25" fillId="0" borderId="4" xfId="7" applyFont="1" applyBorder="1" applyAlignment="1">
      <alignment horizontal="center" vertical="center" wrapText="1"/>
    </xf>
    <xf numFmtId="0" fontId="25" fillId="0" borderId="1" xfId="7" applyFont="1" applyBorder="1" applyAlignment="1">
      <alignment horizontal="center" vertical="center"/>
    </xf>
    <xf numFmtId="1" fontId="25" fillId="0" borderId="1" xfId="7" applyNumberFormat="1" applyFont="1" applyBorder="1" applyAlignment="1">
      <alignment horizontal="center" vertical="center"/>
    </xf>
    <xf numFmtId="0" fontId="21" fillId="0" borderId="36" xfId="0" applyFont="1" applyBorder="1" applyAlignment="1">
      <alignment horizontal="left"/>
    </xf>
    <xf numFmtId="0" fontId="22" fillId="0" borderId="36" xfId="0" applyFont="1" applyBorder="1" applyAlignment="1">
      <alignment horizontal="left"/>
    </xf>
    <xf numFmtId="0" fontId="25" fillId="0" borderId="38" xfId="9" quotePrefix="1" applyFont="1" applyBorder="1" applyAlignment="1">
      <alignment horizontal="center" vertical="center"/>
    </xf>
    <xf numFmtId="170" fontId="22" fillId="0" borderId="38" xfId="9" applyNumberFormat="1" applyFont="1" applyBorder="1" applyAlignment="1">
      <alignment horizontal="left" vertical="center" wrapText="1"/>
    </xf>
    <xf numFmtId="170" fontId="25" fillId="0" borderId="38" xfId="9" applyNumberFormat="1" applyFont="1" applyBorder="1" applyAlignment="1">
      <alignment vertical="center"/>
    </xf>
    <xf numFmtId="168" fontId="25" fillId="0" borderId="38" xfId="9" applyNumberFormat="1" applyFont="1" applyBorder="1" applyAlignment="1">
      <alignment horizontal="right" vertical="center"/>
    </xf>
    <xf numFmtId="0" fontId="24" fillId="0" borderId="0" xfId="9" applyFont="1" applyAlignment="1" applyProtection="1">
      <alignment vertical="center"/>
      <protection locked="0"/>
    </xf>
    <xf numFmtId="0" fontId="24" fillId="0" borderId="38" xfId="9" quotePrefix="1" applyFont="1" applyBorder="1" applyAlignment="1">
      <alignment horizontal="center" vertical="center"/>
    </xf>
    <xf numFmtId="167" fontId="20" fillId="0" borderId="38" xfId="9" applyNumberFormat="1" applyFont="1" applyBorder="1" applyAlignment="1">
      <alignment horizontal="left" vertical="center" wrapText="1"/>
    </xf>
    <xf numFmtId="0" fontId="24" fillId="0" borderId="38" xfId="9" applyFont="1" applyBorder="1" applyAlignment="1">
      <alignment horizontal="center" vertical="center"/>
    </xf>
    <xf numFmtId="3" fontId="24" fillId="0" borderId="38" xfId="9" applyNumberFormat="1" applyFont="1" applyBorder="1" applyAlignment="1">
      <alignment horizontal="center" vertical="center"/>
    </xf>
    <xf numFmtId="168" fontId="24" fillId="0" borderId="37" xfId="9" applyNumberFormat="1" applyFont="1" applyBorder="1" applyAlignment="1" applyProtection="1">
      <alignment horizontal="right" vertical="center"/>
      <protection locked="0"/>
    </xf>
    <xf numFmtId="0" fontId="24" fillId="5" borderId="0" xfId="9" applyFont="1" applyFill="1" applyAlignment="1" applyProtection="1">
      <alignment vertical="center"/>
      <protection locked="0"/>
    </xf>
    <xf numFmtId="43" fontId="24" fillId="0" borderId="37" xfId="6" applyFont="1" applyFill="1" applyBorder="1" applyAlignment="1" applyProtection="1">
      <alignment horizontal="right" vertical="center"/>
      <protection locked="0"/>
    </xf>
    <xf numFmtId="169" fontId="24" fillId="0" borderId="38" xfId="9" applyNumberFormat="1" applyFont="1" applyBorder="1" applyAlignment="1">
      <alignment horizontal="center" vertical="center"/>
    </xf>
    <xf numFmtId="0" fontId="24" fillId="0" borderId="38" xfId="9" applyFont="1" applyBorder="1" applyAlignment="1">
      <alignment vertical="center" wrapText="1"/>
    </xf>
    <xf numFmtId="0" fontId="24" fillId="0" borderId="38" xfId="9" applyFont="1" applyBorder="1" applyAlignment="1">
      <alignment vertical="center"/>
    </xf>
    <xf numFmtId="43" fontId="24" fillId="0" borderId="38" xfId="6" applyFont="1" applyFill="1" applyBorder="1" applyAlignment="1">
      <alignment horizontal="right" vertical="center"/>
    </xf>
    <xf numFmtId="169" fontId="24" fillId="0" borderId="38" xfId="9" applyNumberFormat="1" applyFont="1" applyBorder="1" applyAlignment="1">
      <alignment vertical="center"/>
    </xf>
    <xf numFmtId="167" fontId="24" fillId="0" borderId="38" xfId="9" applyNumberFormat="1" applyFont="1" applyBorder="1" applyAlignment="1">
      <alignment horizontal="left" vertical="center" wrapText="1"/>
    </xf>
    <xf numFmtId="167" fontId="22" fillId="0" borderId="38" xfId="9" applyNumberFormat="1" applyFont="1" applyBorder="1" applyAlignment="1">
      <alignment vertical="center" wrapText="1"/>
    </xf>
    <xf numFmtId="170" fontId="22" fillId="0" borderId="38" xfId="9" applyNumberFormat="1" applyFont="1" applyBorder="1" applyAlignment="1">
      <alignment vertical="center" wrapText="1"/>
    </xf>
    <xf numFmtId="0" fontId="20" fillId="0" borderId="38" xfId="9" applyFont="1" applyBorder="1" applyAlignment="1">
      <alignment vertical="center" wrapText="1"/>
    </xf>
    <xf numFmtId="167" fontId="20" fillId="0" borderId="38" xfId="9" applyNumberFormat="1" applyFont="1" applyBorder="1" applyAlignment="1">
      <alignment vertical="center" wrapText="1"/>
    </xf>
    <xf numFmtId="167" fontId="22" fillId="0" borderId="38" xfId="9" applyNumberFormat="1" applyFont="1" applyBorder="1" applyAlignment="1">
      <alignment horizontal="left" vertical="center" wrapText="1"/>
    </xf>
    <xf numFmtId="169" fontId="25" fillId="0" borderId="38" xfId="9" applyNumberFormat="1" applyFont="1" applyBorder="1" applyAlignment="1">
      <alignment vertical="center"/>
    </xf>
    <xf numFmtId="43" fontId="25" fillId="0" borderId="38" xfId="6" applyFont="1" applyFill="1" applyBorder="1" applyAlignment="1">
      <alignment horizontal="right" vertical="center"/>
    </xf>
    <xf numFmtId="171" fontId="24" fillId="0" borderId="37" xfId="9" applyNumberFormat="1" applyFont="1" applyBorder="1" applyAlignment="1" applyProtection="1">
      <alignment horizontal="right" vertical="center"/>
      <protection locked="0"/>
    </xf>
    <xf numFmtId="0" fontId="24" fillId="0" borderId="3" xfId="9" quotePrefix="1" applyFont="1" applyBorder="1" applyAlignment="1">
      <alignment horizontal="center" vertical="center"/>
    </xf>
    <xf numFmtId="167" fontId="20" fillId="0" borderId="3" xfId="9" applyNumberFormat="1" applyFont="1" applyBorder="1" applyAlignment="1">
      <alignment horizontal="left" vertical="center" wrapText="1"/>
    </xf>
    <xf numFmtId="0" fontId="24" fillId="0" borderId="3" xfId="9" applyFont="1" applyBorder="1" applyAlignment="1">
      <alignment horizontal="center" vertical="center"/>
    </xf>
    <xf numFmtId="3" fontId="24" fillId="0" borderId="3" xfId="9" applyNumberFormat="1" applyFont="1" applyBorder="1" applyAlignment="1">
      <alignment horizontal="center" vertical="center"/>
    </xf>
    <xf numFmtId="171" fontId="24" fillId="0" borderId="5" xfId="9" applyNumberFormat="1" applyFont="1" applyBorder="1" applyAlignment="1" applyProtection="1">
      <alignment horizontal="right" vertical="center"/>
      <protection locked="0"/>
    </xf>
    <xf numFmtId="169" fontId="24" fillId="0" borderId="3" xfId="9" applyNumberFormat="1" applyFont="1" applyBorder="1" applyAlignment="1">
      <alignment horizontal="center" vertical="center"/>
    </xf>
    <xf numFmtId="0" fontId="24" fillId="0" borderId="1" xfId="9" quotePrefix="1" applyFont="1" applyBorder="1" applyAlignment="1">
      <alignment horizontal="center" vertical="center"/>
    </xf>
    <xf numFmtId="0" fontId="24" fillId="0" borderId="1" xfId="9" applyFont="1" applyBorder="1" applyAlignment="1">
      <alignment horizontal="center" vertical="center"/>
    </xf>
    <xf numFmtId="3" fontId="24" fillId="0" borderId="1" xfId="9" applyNumberFormat="1" applyFont="1" applyBorder="1" applyAlignment="1">
      <alignment horizontal="center" vertical="center"/>
    </xf>
    <xf numFmtId="171" fontId="24" fillId="0" borderId="1" xfId="9" applyNumberFormat="1" applyFont="1" applyBorder="1" applyAlignment="1" applyProtection="1">
      <alignment horizontal="right" vertical="center"/>
      <protection locked="0"/>
    </xf>
    <xf numFmtId="169" fontId="25" fillId="0" borderId="1" xfId="9" applyNumberFormat="1" applyFont="1" applyBorder="1" applyAlignment="1">
      <alignment horizontal="right" vertical="center"/>
    </xf>
    <xf numFmtId="0" fontId="28" fillId="0" borderId="0" xfId="9" applyFont="1" applyAlignment="1">
      <alignment horizontal="left" vertical="center"/>
    </xf>
    <xf numFmtId="170" fontId="20" fillId="0" borderId="0" xfId="9" applyNumberFormat="1" applyFont="1" applyAlignment="1">
      <alignment horizontal="left" vertical="center" wrapText="1"/>
    </xf>
    <xf numFmtId="0" fontId="24" fillId="0" borderId="0" xfId="9" quotePrefix="1" applyFont="1" applyAlignment="1">
      <alignment horizontal="left" vertical="center"/>
    </xf>
    <xf numFmtId="3" fontId="24" fillId="0" borderId="0" xfId="9" applyNumberFormat="1" applyFont="1" applyAlignment="1">
      <alignment horizontal="left" vertical="center"/>
    </xf>
    <xf numFmtId="168" fontId="24" fillId="0" borderId="0" xfId="9" applyNumberFormat="1" applyFont="1" applyAlignment="1">
      <alignment horizontal="right" vertical="center"/>
    </xf>
    <xf numFmtId="49" fontId="17" fillId="3" borderId="15" xfId="7" applyNumberFormat="1" applyFont="1" applyFill="1" applyBorder="1" applyAlignment="1">
      <alignment horizontal="center" vertical="center"/>
    </xf>
    <xf numFmtId="0" fontId="17" fillId="3" borderId="8" xfId="7" applyFont="1" applyFill="1" applyBorder="1" applyAlignment="1">
      <alignment vertical="top" wrapText="1"/>
    </xf>
    <xf numFmtId="169" fontId="17" fillId="3" borderId="15" xfId="8" applyNumberFormat="1" applyFont="1" applyFill="1" applyBorder="1" applyAlignment="1" applyProtection="1">
      <alignment horizontal="center"/>
    </xf>
    <xf numFmtId="0" fontId="29" fillId="0" borderId="0" xfId="9" applyFont="1"/>
    <xf numFmtId="49" fontId="17" fillId="0" borderId="15" xfId="7" applyNumberFormat="1" applyFont="1" applyBorder="1" applyAlignment="1">
      <alignment horizontal="center" vertical="center"/>
    </xf>
    <xf numFmtId="0" fontId="17" fillId="0" borderId="8" xfId="7" applyFont="1" applyBorder="1" applyAlignment="1">
      <alignment vertical="top" wrapText="1"/>
    </xf>
    <xf numFmtId="169" fontId="17" fillId="0" borderId="15" xfId="7" applyNumberFormat="1" applyFont="1" applyBorder="1" applyAlignment="1">
      <alignment horizontal="center"/>
    </xf>
    <xf numFmtId="169" fontId="17" fillId="3" borderId="15" xfId="7" applyNumberFormat="1" applyFont="1" applyFill="1" applyBorder="1" applyAlignment="1">
      <alignment horizontal="center"/>
    </xf>
    <xf numFmtId="0" fontId="3" fillId="0" borderId="17" xfId="0" quotePrefix="1" applyFont="1" applyBorder="1" applyAlignment="1">
      <alignment horizontal="center" vertical="center"/>
    </xf>
    <xf numFmtId="0" fontId="3" fillId="0" borderId="22" xfId="0" quotePrefix="1" applyFont="1" applyBorder="1" applyAlignment="1">
      <alignment horizontal="center" vertical="center"/>
    </xf>
    <xf numFmtId="49" fontId="3" fillId="0" borderId="17" xfId="0" quotePrefix="1" applyNumberFormat="1" applyFont="1" applyBorder="1" applyAlignment="1">
      <alignment horizontal="center" vertical="center"/>
    </xf>
    <xf numFmtId="0" fontId="9" fillId="0" borderId="31" xfId="0" applyFont="1" applyBorder="1" applyAlignment="1">
      <alignment horizontal="center" wrapText="1"/>
    </xf>
    <xf numFmtId="0" fontId="3" fillId="0" borderId="13" xfId="0" applyFont="1" applyBorder="1" applyAlignment="1">
      <alignment horizontal="center" wrapText="1"/>
    </xf>
    <xf numFmtId="165" fontId="6" fillId="0" borderId="16" xfId="2" applyFont="1" applyFill="1" applyBorder="1" applyAlignment="1"/>
    <xf numFmtId="0" fontId="5" fillId="0" borderId="31" xfId="0" applyFont="1" applyBorder="1" applyAlignment="1">
      <alignment horizontal="center" vertical="center" wrapText="1"/>
    </xf>
    <xf numFmtId="165" fontId="3" fillId="0" borderId="43" xfId="2" applyFont="1" applyFill="1" applyBorder="1" applyAlignment="1"/>
    <xf numFmtId="165" fontId="3" fillId="0" borderId="44" xfId="2" applyFont="1" applyFill="1" applyBorder="1" applyAlignment="1"/>
    <xf numFmtId="165" fontId="3" fillId="0" borderId="44" xfId="2" applyFont="1" applyFill="1" applyBorder="1" applyAlignment="1" applyProtection="1">
      <protection locked="0"/>
    </xf>
    <xf numFmtId="165" fontId="3" fillId="0" borderId="43" xfId="2" applyFont="1" applyFill="1" applyBorder="1" applyAlignment="1" applyProtection="1">
      <protection locked="0"/>
    </xf>
    <xf numFmtId="166" fontId="3" fillId="0" borderId="19" xfId="3" applyNumberFormat="1" applyFont="1" applyFill="1" applyBorder="1" applyAlignment="1">
      <alignment horizontal="left" wrapText="1"/>
    </xf>
    <xf numFmtId="166" fontId="3" fillId="0" borderId="13" xfId="3" applyNumberFormat="1" applyFont="1" applyFill="1" applyBorder="1" applyAlignment="1">
      <alignment horizontal="right" wrapText="1"/>
    </xf>
    <xf numFmtId="0" fontId="3" fillId="0" borderId="24" xfId="0" quotePrefix="1" applyFont="1" applyBorder="1" applyAlignment="1">
      <alignment horizontal="center" vertical="center"/>
    </xf>
    <xf numFmtId="166" fontId="3" fillId="0" borderId="24" xfId="3" applyNumberFormat="1" applyFont="1" applyFill="1" applyBorder="1" applyAlignment="1">
      <alignment horizontal="left" wrapText="1"/>
    </xf>
    <xf numFmtId="0" fontId="9" fillId="0" borderId="13" xfId="0" applyFont="1" applyBorder="1" applyAlignment="1">
      <alignment horizontal="left" wrapText="1" indent="1"/>
    </xf>
    <xf numFmtId="49" fontId="3" fillId="0" borderId="24" xfId="0" applyNumberFormat="1" applyFont="1" applyBorder="1" applyAlignment="1">
      <alignment horizontal="center" vertical="center"/>
    </xf>
    <xf numFmtId="165" fontId="3" fillId="0" borderId="0" xfId="2" applyFont="1" applyFill="1" applyBorder="1" applyAlignment="1"/>
    <xf numFmtId="165" fontId="3" fillId="0" borderId="8" xfId="2" applyFont="1" applyFill="1" applyBorder="1" applyAlignment="1"/>
    <xf numFmtId="43" fontId="3" fillId="0" borderId="19" xfId="3" applyFont="1" applyFill="1" applyBorder="1" applyAlignment="1">
      <alignment horizontal="right" wrapText="1"/>
    </xf>
    <xf numFmtId="165" fontId="3" fillId="0" borderId="46" xfId="2" applyFont="1" applyFill="1" applyBorder="1" applyAlignment="1"/>
    <xf numFmtId="165" fontId="3" fillId="0" borderId="26" xfId="2" applyFont="1" applyFill="1" applyBorder="1" applyAlignment="1"/>
    <xf numFmtId="165" fontId="6" fillId="0" borderId="13" xfId="2" applyFont="1" applyFill="1" applyBorder="1" applyAlignment="1"/>
    <xf numFmtId="0" fontId="5" fillId="0" borderId="15" xfId="0" applyFont="1" applyBorder="1" applyAlignment="1">
      <alignment horizontal="center" wrapText="1"/>
    </xf>
    <xf numFmtId="0" fontId="5" fillId="0" borderId="0" xfId="0" applyFont="1" applyAlignment="1">
      <alignment vertical="center"/>
    </xf>
    <xf numFmtId="165" fontId="5" fillId="0" borderId="15" xfId="2" applyFont="1" applyFill="1" applyBorder="1" applyAlignment="1"/>
    <xf numFmtId="166" fontId="5" fillId="0" borderId="15" xfId="3" applyNumberFormat="1" applyFont="1" applyFill="1" applyBorder="1" applyAlignment="1">
      <alignment horizontal="right" wrapText="1"/>
    </xf>
    <xf numFmtId="8" fontId="3" fillId="0" borderId="19" xfId="3" applyNumberFormat="1" applyFont="1" applyFill="1" applyBorder="1" applyAlignment="1">
      <alignment horizontal="right" wrapText="1"/>
    </xf>
    <xf numFmtId="165" fontId="5" fillId="0" borderId="8" xfId="2" applyFont="1" applyFill="1" applyBorder="1" applyAlignment="1"/>
    <xf numFmtId="0" fontId="3" fillId="0" borderId="0" xfId="0" applyFont="1"/>
    <xf numFmtId="165" fontId="3" fillId="0" borderId="32" xfId="2" applyFont="1" applyFill="1" applyBorder="1" applyAlignment="1"/>
    <xf numFmtId="0" fontId="3" fillId="0" borderId="0" xfId="0" applyFont="1" applyAlignment="1">
      <alignment horizontal="left"/>
    </xf>
    <xf numFmtId="165" fontId="3" fillId="0" borderId="31" xfId="2" applyFont="1" applyFill="1" applyBorder="1" applyAlignment="1"/>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2" fillId="0" borderId="31" xfId="0" applyFont="1" applyBorder="1" applyAlignment="1">
      <alignment horizontal="center" vertical="center"/>
    </xf>
    <xf numFmtId="0" fontId="20" fillId="0" borderId="13" xfId="0" quotePrefix="1" applyFont="1" applyBorder="1" applyAlignment="1">
      <alignment horizontal="center" vertical="center"/>
    </xf>
    <xf numFmtId="0" fontId="20" fillId="0" borderId="31" xfId="0" quotePrefix="1" applyFont="1" applyBorder="1" applyAlignment="1">
      <alignment horizontal="center" vertical="center"/>
    </xf>
    <xf numFmtId="169" fontId="20" fillId="0" borderId="13" xfId="0" quotePrefix="1" applyNumberFormat="1" applyFont="1" applyBorder="1" applyAlignment="1">
      <alignment horizontal="center" vertical="center"/>
    </xf>
    <xf numFmtId="169" fontId="22" fillId="0" borderId="32" xfId="0" applyNumberFormat="1" applyFont="1" applyBorder="1" applyAlignment="1">
      <alignment horizontal="center" vertical="center"/>
    </xf>
    <xf numFmtId="0" fontId="20" fillId="0" borderId="0" xfId="0" applyFont="1" applyAlignment="1">
      <alignment vertical="center"/>
    </xf>
    <xf numFmtId="169" fontId="18" fillId="4" borderId="0" xfId="9" applyNumberFormat="1" applyFont="1" applyFill="1"/>
    <xf numFmtId="0" fontId="30" fillId="0" borderId="21" xfId="0" applyFont="1" applyBorder="1" applyAlignment="1">
      <alignment horizontal="center" wrapText="1"/>
    </xf>
    <xf numFmtId="0" fontId="3" fillId="0" borderId="19" xfId="0" quotePrefix="1" applyFont="1" applyBorder="1" applyAlignment="1">
      <alignment horizontal="center" vertical="center"/>
    </xf>
    <xf numFmtId="167" fontId="9" fillId="0" borderId="25" xfId="5" applyNumberFormat="1" applyFont="1" applyBorder="1" applyAlignment="1" applyProtection="1">
      <alignment horizontal="center" vertical="center"/>
    </xf>
    <xf numFmtId="0" fontId="3" fillId="0" borderId="30" xfId="0" applyFont="1" applyBorder="1" applyAlignment="1">
      <alignment horizontal="center" vertical="center"/>
    </xf>
    <xf numFmtId="0" fontId="8" fillId="0" borderId="29" xfId="0" applyFont="1" applyBorder="1" applyAlignment="1">
      <alignment horizontal="left" wrapText="1" indent="1"/>
    </xf>
    <xf numFmtId="165" fontId="3" fillId="0" borderId="45" xfId="2" applyFont="1" applyFill="1" applyBorder="1" applyAlignment="1"/>
    <xf numFmtId="0" fontId="3" fillId="0" borderId="0" xfId="0" applyFont="1" applyAlignment="1">
      <alignment horizontal="left" vertical="center"/>
    </xf>
    <xf numFmtId="165" fontId="3" fillId="0" borderId="0" xfId="0" applyNumberFormat="1" applyFont="1" applyAlignment="1">
      <alignment horizontal="left"/>
    </xf>
    <xf numFmtId="168" fontId="3" fillId="0" borderId="0" xfId="0" applyNumberFormat="1" applyFont="1" applyAlignment="1">
      <alignment horizontal="left"/>
    </xf>
    <xf numFmtId="165" fontId="31" fillId="0" borderId="0" xfId="0" applyNumberFormat="1" applyFont="1" applyAlignment="1">
      <alignment horizontal="left"/>
    </xf>
    <xf numFmtId="0" fontId="1" fillId="0" borderId="0" xfId="7"/>
    <xf numFmtId="0" fontId="1" fillId="0" borderId="3" xfId="7" applyBorder="1" applyAlignment="1">
      <alignment horizontal="center" vertical="center"/>
    </xf>
    <xf numFmtId="0" fontId="1" fillId="0" borderId="3" xfId="7" applyBorder="1" applyAlignment="1">
      <alignment vertical="top" wrapText="1"/>
    </xf>
    <xf numFmtId="1" fontId="1" fillId="0" borderId="3" xfId="7" applyNumberFormat="1" applyBorder="1" applyAlignment="1">
      <alignment horizontal="center" vertical="center"/>
    </xf>
    <xf numFmtId="165" fontId="1" fillId="0" borderId="3" xfId="11" applyFont="1" applyFill="1" applyBorder="1" applyAlignment="1" applyProtection="1">
      <alignment horizontal="right" vertical="center"/>
      <protection locked="0"/>
    </xf>
    <xf numFmtId="165" fontId="1" fillId="0" borderId="3" xfId="11" applyFont="1" applyFill="1" applyBorder="1" applyAlignment="1">
      <alignment horizontal="right" vertical="center"/>
    </xf>
    <xf numFmtId="0" fontId="33" fillId="0" borderId="3" xfId="7" applyFont="1" applyBorder="1" applyAlignment="1">
      <alignment vertical="top" wrapText="1"/>
    </xf>
    <xf numFmtId="0" fontId="1" fillId="0" borderId="3" xfId="12" applyNumberFormat="1" applyFont="1" applyFill="1" applyBorder="1" applyAlignment="1">
      <alignment horizontal="center" vertical="center"/>
    </xf>
    <xf numFmtId="0" fontId="33" fillId="0" borderId="3" xfId="1" applyFont="1" applyBorder="1" applyAlignment="1">
      <alignment vertical="top" wrapText="1"/>
    </xf>
    <xf numFmtId="0" fontId="1" fillId="0" borderId="3" xfId="1" applyBorder="1" applyAlignment="1">
      <alignment vertical="top" wrapText="1"/>
    </xf>
    <xf numFmtId="0" fontId="1" fillId="0" borderId="0" xfId="7" applyAlignment="1">
      <alignment horizontal="center" vertical="center"/>
    </xf>
    <xf numFmtId="165" fontId="1" fillId="0" borderId="0" xfId="11" applyFont="1" applyFill="1" applyBorder="1" applyAlignment="1" applyProtection="1">
      <alignment horizontal="right" vertical="center"/>
      <protection locked="0"/>
    </xf>
    <xf numFmtId="165" fontId="1" fillId="0" borderId="3" xfId="11" applyFont="1" applyFill="1" applyBorder="1" applyAlignment="1" applyProtection="1">
      <alignment vertical="center"/>
      <protection locked="0"/>
    </xf>
    <xf numFmtId="0" fontId="1" fillId="0" borderId="3" xfId="7" applyBorder="1" applyAlignment="1">
      <alignment horizontal="center" vertical="center" wrapText="1"/>
    </xf>
    <xf numFmtId="1" fontId="1" fillId="0" borderId="3" xfId="7" applyNumberFormat="1" applyBorder="1" applyAlignment="1">
      <alignment horizontal="center" vertical="center" wrapText="1"/>
    </xf>
    <xf numFmtId="0" fontId="17" fillId="0" borderId="3" xfId="7" applyFont="1" applyBorder="1" applyAlignment="1">
      <alignment vertical="top" wrapText="1"/>
    </xf>
    <xf numFmtId="0" fontId="1" fillId="0" borderId="3" xfId="12" applyNumberFormat="1" applyFont="1" applyFill="1" applyBorder="1" applyAlignment="1">
      <alignment horizontal="center" vertical="center" wrapText="1"/>
    </xf>
    <xf numFmtId="165" fontId="1" fillId="0" borderId="3" xfId="11" applyFont="1" applyFill="1" applyBorder="1" applyAlignment="1" applyProtection="1">
      <alignment vertical="center" wrapText="1"/>
      <protection locked="0"/>
    </xf>
    <xf numFmtId="49" fontId="1" fillId="0" borderId="3" xfId="7" applyNumberFormat="1" applyBorder="1" applyAlignment="1">
      <alignment horizontal="center" vertical="center"/>
    </xf>
    <xf numFmtId="165" fontId="1" fillId="0" borderId="3" xfId="11" applyFont="1" applyFill="1" applyBorder="1" applyAlignment="1">
      <alignment vertical="center"/>
    </xf>
    <xf numFmtId="0" fontId="34" fillId="0" borderId="0" xfId="7" applyFont="1" applyAlignment="1">
      <alignment vertical="top" wrapText="1"/>
    </xf>
    <xf numFmtId="0" fontId="1" fillId="0" borderId="0" xfId="7" applyAlignment="1">
      <alignment vertical="top" wrapText="1"/>
    </xf>
    <xf numFmtId="0" fontId="18" fillId="0" borderId="3" xfId="7" applyFont="1" applyBorder="1" applyAlignment="1">
      <alignment horizontal="center" vertical="center"/>
    </xf>
    <xf numFmtId="0" fontId="1" fillId="0" borderId="5" xfId="7" applyBorder="1" applyAlignment="1">
      <alignment vertical="top" wrapText="1"/>
    </xf>
    <xf numFmtId="0" fontId="1" fillId="0" borderId="0" xfId="7" applyAlignment="1">
      <alignment vertical="top"/>
    </xf>
    <xf numFmtId="0" fontId="1" fillId="0" borderId="5" xfId="12" applyNumberFormat="1" applyFont="1" applyFill="1" applyBorder="1" applyAlignment="1">
      <alignment horizontal="center" vertical="center"/>
    </xf>
    <xf numFmtId="0" fontId="17" fillId="0" borderId="0" xfId="7" applyFont="1" applyAlignment="1">
      <alignment horizontal="left" vertical="top"/>
    </xf>
    <xf numFmtId="0" fontId="17" fillId="0" borderId="0" xfId="7" applyFont="1" applyAlignment="1">
      <alignment horizontal="center" vertical="center"/>
    </xf>
    <xf numFmtId="1" fontId="1" fillId="0" borderId="0" xfId="7" applyNumberFormat="1" applyAlignment="1">
      <alignment horizontal="center" vertical="center"/>
    </xf>
    <xf numFmtId="165" fontId="1" fillId="0" borderId="0" xfId="11" applyFont="1" applyFill="1" applyBorder="1" applyAlignment="1">
      <alignment horizontal="right" vertical="center"/>
    </xf>
    <xf numFmtId="0" fontId="1" fillId="0" borderId="0" xfId="7" applyAlignment="1">
      <alignment horizontal="left" vertical="top" wrapText="1"/>
    </xf>
    <xf numFmtId="0" fontId="1" fillId="0" borderId="3" xfId="7" applyBorder="1" applyAlignment="1">
      <alignment vertical="center"/>
    </xf>
    <xf numFmtId="0" fontId="1" fillId="0" borderId="3" xfId="7" applyBorder="1" applyAlignment="1">
      <alignment vertical="top"/>
    </xf>
    <xf numFmtId="0" fontId="1" fillId="0" borderId="0" xfId="7" quotePrefix="1" applyAlignment="1">
      <alignment vertical="top" wrapText="1"/>
    </xf>
    <xf numFmtId="0" fontId="34" fillId="0" borderId="0" xfId="7" quotePrefix="1" applyFont="1" applyAlignment="1">
      <alignment vertical="top" wrapText="1"/>
    </xf>
    <xf numFmtId="0" fontId="1" fillId="0" borderId="0" xfId="7" applyAlignment="1">
      <alignment vertical="center"/>
    </xf>
    <xf numFmtId="165" fontId="1" fillId="0" borderId="0" xfId="11" applyFont="1" applyFill="1" applyBorder="1" applyAlignment="1" applyProtection="1">
      <alignment vertical="center"/>
      <protection locked="0"/>
    </xf>
    <xf numFmtId="165" fontId="1" fillId="0" borderId="0" xfId="11" applyFont="1" applyFill="1" applyBorder="1" applyAlignment="1">
      <alignment vertical="center"/>
    </xf>
    <xf numFmtId="49" fontId="1" fillId="0" borderId="12" xfId="7" applyNumberFormat="1" applyBorder="1" applyAlignment="1">
      <alignment horizontal="center" vertical="center"/>
    </xf>
    <xf numFmtId="0" fontId="1" fillId="0" borderId="31" xfId="7" applyBorder="1" applyAlignment="1">
      <alignment horizontal="center" vertical="center"/>
    </xf>
    <xf numFmtId="165" fontId="1" fillId="0" borderId="31" xfId="11" applyFont="1" applyFill="1" applyBorder="1" applyAlignment="1" applyProtection="1">
      <alignment horizontal="right" vertical="center"/>
      <protection locked="0"/>
    </xf>
    <xf numFmtId="0" fontId="1" fillId="0" borderId="13" xfId="7" applyBorder="1" applyAlignment="1">
      <alignment vertical="top" wrapText="1"/>
    </xf>
    <xf numFmtId="1" fontId="1" fillId="0" borderId="13" xfId="7" applyNumberFormat="1" applyBorder="1" applyAlignment="1">
      <alignment horizontal="center" vertical="center"/>
    </xf>
    <xf numFmtId="165" fontId="36" fillId="0" borderId="13" xfId="11" applyFont="1" applyFill="1" applyBorder="1" applyAlignment="1">
      <alignment horizontal="right" vertical="center"/>
    </xf>
    <xf numFmtId="0" fontId="5" fillId="0" borderId="24" xfId="0" applyFont="1" applyBorder="1" applyAlignment="1">
      <alignment horizontal="center" vertical="center"/>
    </xf>
    <xf numFmtId="0" fontId="9" fillId="0" borderId="9" xfId="0" applyFont="1" applyBorder="1" applyAlignment="1">
      <alignment horizontal="center" wrapText="1"/>
    </xf>
    <xf numFmtId="0" fontId="5" fillId="0" borderId="24" xfId="0" applyFont="1" applyBorder="1" applyAlignment="1">
      <alignment horizontal="center" wrapText="1"/>
    </xf>
    <xf numFmtId="166" fontId="5" fillId="0" borderId="24" xfId="3" applyNumberFormat="1" applyFont="1" applyFill="1" applyBorder="1" applyAlignment="1">
      <alignment horizontal="right" wrapText="1"/>
    </xf>
    <xf numFmtId="165" fontId="5" fillId="0" borderId="0" xfId="2" applyFont="1" applyFill="1" applyBorder="1" applyAlignment="1"/>
    <xf numFmtId="165" fontId="5" fillId="0" borderId="24" xfId="2" applyFont="1" applyFill="1" applyBorder="1" applyAlignment="1"/>
    <xf numFmtId="0" fontId="17" fillId="0" borderId="48" xfId="7" applyFont="1" applyBorder="1" applyAlignment="1">
      <alignment horizontal="center" vertical="center"/>
    </xf>
    <xf numFmtId="0" fontId="17" fillId="0" borderId="49" xfId="7" applyFont="1" applyBorder="1" applyAlignment="1">
      <alignment vertical="center" wrapText="1"/>
    </xf>
    <xf numFmtId="0" fontId="17" fillId="0" borderId="49" xfId="7" applyFont="1" applyBorder="1" applyAlignment="1">
      <alignment horizontal="center" vertical="center"/>
    </xf>
    <xf numFmtId="1" fontId="17" fillId="0" borderId="49" xfId="7" applyNumberFormat="1" applyFont="1" applyBorder="1" applyAlignment="1">
      <alignment horizontal="center" vertical="center"/>
    </xf>
    <xf numFmtId="165" fontId="17" fillId="0" borderId="49" xfId="11" applyFont="1" applyFill="1" applyBorder="1" applyAlignment="1" applyProtection="1">
      <alignment horizontal="center" vertical="center"/>
      <protection locked="0"/>
    </xf>
    <xf numFmtId="165" fontId="17" fillId="0" borderId="47" xfId="11" applyFont="1" applyFill="1" applyBorder="1" applyAlignment="1">
      <alignment horizontal="right" vertical="center"/>
    </xf>
    <xf numFmtId="49" fontId="17" fillId="3" borderId="1" xfId="7" applyNumberFormat="1" applyFont="1" applyFill="1" applyBorder="1" applyAlignment="1">
      <alignment horizontal="center" vertical="center"/>
    </xf>
    <xf numFmtId="0" fontId="17" fillId="3" borderId="1" xfId="7" applyFont="1" applyFill="1" applyBorder="1" applyAlignment="1">
      <alignment horizontal="center"/>
    </xf>
    <xf numFmtId="1" fontId="17" fillId="3" borderId="1" xfId="7" applyNumberFormat="1" applyFont="1" applyFill="1" applyBorder="1" applyAlignment="1">
      <alignment horizontal="center"/>
    </xf>
    <xf numFmtId="165" fontId="17" fillId="3" borderId="1" xfId="11" applyFont="1" applyFill="1" applyBorder="1" applyAlignment="1" applyProtection="1">
      <alignment horizontal="center"/>
      <protection locked="0"/>
    </xf>
    <xf numFmtId="165" fontId="17" fillId="3" borderId="1" xfId="11" applyFont="1" applyFill="1" applyBorder="1" applyAlignment="1" applyProtection="1">
      <alignment horizontal="center"/>
    </xf>
    <xf numFmtId="0" fontId="1" fillId="0" borderId="3" xfId="7" applyBorder="1" applyAlignment="1">
      <alignment horizontal="center"/>
    </xf>
    <xf numFmtId="1" fontId="1" fillId="0" borderId="3" xfId="7" applyNumberFormat="1" applyBorder="1" applyAlignment="1">
      <alignment horizontal="center"/>
    </xf>
    <xf numFmtId="165" fontId="1" fillId="0" borderId="3" xfId="11" applyFont="1" applyFill="1" applyBorder="1" applyAlignment="1" applyProtection="1">
      <alignment horizontal="right"/>
      <protection locked="0"/>
    </xf>
    <xf numFmtId="165" fontId="1" fillId="0" borderId="3" xfId="11" applyFont="1" applyFill="1" applyBorder="1" applyAlignment="1" applyProtection="1">
      <alignment horizontal="right"/>
    </xf>
    <xf numFmtId="0" fontId="33" fillId="0" borderId="0" xfId="7" applyFont="1" applyAlignment="1">
      <alignment vertical="top" wrapText="1"/>
    </xf>
    <xf numFmtId="0" fontId="1" fillId="0" borderId="3" xfId="7" applyBorder="1"/>
    <xf numFmtId="165" fontId="1" fillId="0" borderId="3" xfId="11" applyFont="1" applyFill="1" applyBorder="1" applyAlignment="1" applyProtection="1">
      <protection locked="0"/>
    </xf>
    <xf numFmtId="165" fontId="1" fillId="0" borderId="3" xfId="11" applyFont="1" applyFill="1" applyBorder="1"/>
    <xf numFmtId="0" fontId="1" fillId="0" borderId="0" xfId="7" applyAlignment="1">
      <alignment vertical="center" wrapText="1"/>
    </xf>
    <xf numFmtId="0" fontId="1" fillId="0" borderId="3" xfId="1" applyBorder="1" applyAlignment="1">
      <alignment horizontal="center" vertical="center"/>
    </xf>
    <xf numFmtId="0" fontId="33" fillId="0" borderId="0" xfId="1" applyFont="1" applyAlignment="1">
      <alignment vertical="top" wrapText="1"/>
    </xf>
    <xf numFmtId="0" fontId="1" fillId="0" borderId="3" xfId="1" applyBorder="1" applyAlignment="1">
      <alignment horizontal="center" vertical="top"/>
    </xf>
    <xf numFmtId="165" fontId="1" fillId="0" borderId="3" xfId="11" applyFont="1" applyFill="1" applyBorder="1" applyAlignment="1" applyProtection="1">
      <alignment vertical="top"/>
    </xf>
    <xf numFmtId="0" fontId="1" fillId="0" borderId="0" xfId="1" applyAlignment="1">
      <alignment vertical="top" wrapText="1"/>
    </xf>
    <xf numFmtId="165" fontId="1" fillId="0" borderId="3" xfId="11" applyFont="1" applyFill="1" applyBorder="1" applyAlignment="1">
      <alignment horizontal="right"/>
    </xf>
    <xf numFmtId="1" fontId="1" fillId="0" borderId="3" xfId="14" applyNumberFormat="1" applyBorder="1" applyAlignment="1">
      <alignment horizontal="center"/>
    </xf>
    <xf numFmtId="0" fontId="34" fillId="0" borderId="0" xfId="7" applyFont="1" applyAlignment="1">
      <alignment vertical="center" wrapText="1"/>
    </xf>
    <xf numFmtId="165" fontId="18" fillId="0" borderId="3" xfId="11" applyFont="1" applyFill="1" applyBorder="1" applyAlignment="1" applyProtection="1">
      <alignment horizontal="right"/>
      <protection locked="0"/>
    </xf>
    <xf numFmtId="0" fontId="17" fillId="0" borderId="8" xfId="7" applyFont="1" applyBorder="1" applyAlignment="1">
      <alignment vertical="center"/>
    </xf>
    <xf numFmtId="0" fontId="17" fillId="0" borderId="8" xfId="7" applyFont="1" applyBorder="1" applyAlignment="1">
      <alignment vertical="top"/>
    </xf>
    <xf numFmtId="0" fontId="17" fillId="0" borderId="1" xfId="7" applyFont="1" applyBorder="1" applyAlignment="1">
      <alignment vertical="top"/>
    </xf>
    <xf numFmtId="0" fontId="17" fillId="0" borderId="1" xfId="14" applyFont="1" applyBorder="1" applyAlignment="1">
      <alignment vertical="top"/>
    </xf>
    <xf numFmtId="165" fontId="17" fillId="0" borderId="1" xfId="11" applyFont="1" applyFill="1" applyBorder="1" applyAlignment="1" applyProtection="1">
      <protection locked="0"/>
    </xf>
    <xf numFmtId="165" fontId="17" fillId="0" borderId="50" xfId="11" applyFont="1" applyFill="1" applyBorder="1" applyAlignment="1" applyProtection="1">
      <alignment horizontal="right"/>
    </xf>
    <xf numFmtId="0" fontId="34" fillId="0" borderId="0" xfId="7" applyFont="1" applyAlignment="1">
      <alignment horizontal="left" vertical="top"/>
    </xf>
    <xf numFmtId="0" fontId="34" fillId="0" borderId="5" xfId="7" applyFont="1" applyBorder="1" applyAlignment="1">
      <alignment vertical="top" wrapText="1"/>
    </xf>
    <xf numFmtId="0" fontId="33" fillId="0" borderId="5" xfId="7" applyFont="1" applyBorder="1" applyAlignment="1">
      <alignment vertical="top" wrapText="1"/>
    </xf>
    <xf numFmtId="0" fontId="34" fillId="0" borderId="5" xfId="7" applyFont="1" applyBorder="1" applyAlignment="1">
      <alignment vertical="center" wrapText="1"/>
    </xf>
    <xf numFmtId="0" fontId="34" fillId="0" borderId="0" xfId="7" quotePrefix="1" applyFont="1" applyAlignment="1">
      <alignment vertical="center" wrapText="1"/>
    </xf>
    <xf numFmtId="0" fontId="18" fillId="0" borderId="3" xfId="7" applyFont="1" applyBorder="1" applyAlignment="1">
      <alignment horizontal="center"/>
    </xf>
    <xf numFmtId="1" fontId="18" fillId="0" borderId="3" xfId="14" applyNumberFormat="1" applyFont="1" applyBorder="1" applyAlignment="1">
      <alignment horizontal="center"/>
    </xf>
    <xf numFmtId="165" fontId="1" fillId="0" borderId="3" xfId="11" applyFont="1" applyFill="1" applyBorder="1" applyProtection="1"/>
    <xf numFmtId="0" fontId="17" fillId="0" borderId="8" xfId="7" applyFont="1" applyBorder="1" applyAlignment="1">
      <alignment horizontal="left" vertical="center" wrapText="1"/>
    </xf>
    <xf numFmtId="0" fontId="17" fillId="0" borderId="8" xfId="7" applyFont="1" applyBorder="1" applyAlignment="1">
      <alignment horizontal="left" vertical="top" wrapText="1"/>
    </xf>
    <xf numFmtId="0" fontId="17" fillId="0" borderId="1" xfId="7" applyFont="1" applyBorder="1" applyAlignment="1">
      <alignment horizontal="left" vertical="top" wrapText="1"/>
    </xf>
    <xf numFmtId="1" fontId="17" fillId="0" borderId="1" xfId="14" applyNumberFormat="1" applyFont="1" applyBorder="1" applyAlignment="1">
      <alignment horizontal="center" vertical="top" wrapText="1"/>
    </xf>
    <xf numFmtId="165" fontId="17" fillId="0" borderId="1" xfId="11" applyFont="1" applyFill="1" applyBorder="1" applyAlignment="1" applyProtection="1">
      <alignment horizontal="left" wrapText="1"/>
      <protection locked="0"/>
    </xf>
    <xf numFmtId="0" fontId="34" fillId="0" borderId="0" xfId="7" applyFont="1" applyAlignment="1">
      <alignment horizontal="left" vertical="center" wrapText="1"/>
    </xf>
    <xf numFmtId="0" fontId="34" fillId="0" borderId="0" xfId="7" applyFont="1" applyAlignment="1">
      <alignment horizontal="center" vertical="center" wrapText="1"/>
    </xf>
    <xf numFmtId="0" fontId="1" fillId="0" borderId="0" xfId="7" applyAlignment="1">
      <alignment wrapText="1"/>
    </xf>
    <xf numFmtId="1" fontId="17" fillId="0" borderId="1" xfId="7" applyNumberFormat="1" applyFont="1" applyBorder="1" applyAlignment="1">
      <alignment horizontal="center" vertical="top" wrapText="1"/>
    </xf>
    <xf numFmtId="1" fontId="1" fillId="0" borderId="3" xfId="1" applyNumberFormat="1" applyBorder="1" applyAlignment="1">
      <alignment horizontal="center"/>
    </xf>
    <xf numFmtId="0" fontId="38" fillId="0" borderId="0" xfId="7" applyFont="1" applyAlignment="1">
      <alignment vertical="top" wrapText="1"/>
    </xf>
    <xf numFmtId="49" fontId="1" fillId="0" borderId="0" xfId="7" applyNumberFormat="1" applyAlignment="1">
      <alignment horizontal="center" vertical="center"/>
    </xf>
    <xf numFmtId="49" fontId="1" fillId="0" borderId="8" xfId="7" applyNumberFormat="1" applyBorder="1" applyAlignment="1">
      <alignment horizontal="center" vertical="center"/>
    </xf>
    <xf numFmtId="0" fontId="1" fillId="0" borderId="1" xfId="7" applyBorder="1" applyAlignment="1">
      <alignment horizontal="center"/>
    </xf>
    <xf numFmtId="1" fontId="1" fillId="0" borderId="1" xfId="14" applyNumberFormat="1" applyBorder="1" applyAlignment="1">
      <alignment horizontal="center"/>
    </xf>
    <xf numFmtId="165" fontId="1" fillId="0" borderId="1" xfId="11" applyFont="1" applyFill="1" applyBorder="1" applyAlignment="1" applyProtection="1">
      <alignment horizontal="right"/>
      <protection locked="0"/>
    </xf>
    <xf numFmtId="165" fontId="1" fillId="0" borderId="1" xfId="11" applyFont="1" applyFill="1" applyBorder="1" applyAlignment="1" applyProtection="1">
      <alignment horizontal="right"/>
    </xf>
    <xf numFmtId="1" fontId="1" fillId="0" borderId="1" xfId="7" applyNumberFormat="1" applyBorder="1" applyAlignment="1">
      <alignment horizontal="center"/>
    </xf>
    <xf numFmtId="165" fontId="17" fillId="0" borderId="1" xfId="11" applyFont="1" applyFill="1" applyBorder="1" applyAlignment="1" applyProtection="1">
      <alignment horizontal="right"/>
    </xf>
    <xf numFmtId="2" fontId="1" fillId="0" borderId="3" xfId="14" applyNumberFormat="1" applyBorder="1" applyAlignment="1">
      <alignment horizontal="center"/>
    </xf>
    <xf numFmtId="0" fontId="1" fillId="3" borderId="2" xfId="14" applyFill="1" applyBorder="1" applyAlignment="1">
      <alignment horizontal="center" vertical="center"/>
    </xf>
    <xf numFmtId="0" fontId="17" fillId="3" borderId="2" xfId="14" applyFont="1" applyFill="1" applyBorder="1" applyAlignment="1">
      <alignment vertical="top" wrapText="1"/>
    </xf>
    <xf numFmtId="0" fontId="17" fillId="3" borderId="2" xfId="14" applyFont="1" applyFill="1" applyBorder="1" applyAlignment="1">
      <alignment horizontal="center"/>
    </xf>
    <xf numFmtId="1" fontId="17" fillId="3" borderId="2" xfId="14" applyNumberFormat="1" applyFont="1" applyFill="1" applyBorder="1" applyAlignment="1">
      <alignment horizontal="center"/>
    </xf>
    <xf numFmtId="165" fontId="17" fillId="3" borderId="2" xfId="15" applyFont="1" applyFill="1" applyBorder="1" applyAlignment="1" applyProtection="1">
      <alignment horizontal="center"/>
      <protection locked="0"/>
    </xf>
    <xf numFmtId="165" fontId="17" fillId="3" borderId="2" xfId="15" applyFont="1" applyFill="1" applyBorder="1" applyAlignment="1">
      <alignment horizontal="right"/>
    </xf>
    <xf numFmtId="0" fontId="1" fillId="0" borderId="0" xfId="14"/>
    <xf numFmtId="49" fontId="1" fillId="0" borderId="3" xfId="14" applyNumberFormat="1" applyBorder="1" applyAlignment="1">
      <alignment horizontal="center" vertical="center"/>
    </xf>
    <xf numFmtId="0" fontId="33" fillId="0" borderId="0" xfId="14" applyFont="1" applyAlignment="1">
      <alignment vertical="top" wrapText="1"/>
    </xf>
    <xf numFmtId="0" fontId="1" fillId="0" borderId="3" xfId="14" applyBorder="1" applyAlignment="1">
      <alignment horizontal="center"/>
    </xf>
    <xf numFmtId="1" fontId="1" fillId="0" borderId="0" xfId="14" applyNumberFormat="1" applyAlignment="1">
      <alignment horizontal="center"/>
    </xf>
    <xf numFmtId="165" fontId="1" fillId="0" borderId="3" xfId="15" applyFont="1" applyFill="1" applyBorder="1" applyAlignment="1" applyProtection="1">
      <alignment horizontal="right"/>
      <protection locked="0"/>
    </xf>
    <xf numFmtId="165" fontId="1" fillId="0" borderId="3" xfId="15" applyFont="1" applyFill="1" applyBorder="1" applyAlignment="1" applyProtection="1">
      <alignment horizontal="right"/>
    </xf>
    <xf numFmtId="0" fontId="34" fillId="0" borderId="0" xfId="14" applyFont="1" applyAlignment="1">
      <alignment vertical="top" wrapText="1"/>
    </xf>
    <xf numFmtId="0" fontId="1" fillId="0" borderId="0" xfId="14" applyAlignment="1">
      <alignment vertical="top" wrapText="1"/>
    </xf>
    <xf numFmtId="49" fontId="1" fillId="0" borderId="0" xfId="14" applyNumberFormat="1" applyAlignment="1">
      <alignment horizontal="center" vertical="center"/>
    </xf>
    <xf numFmtId="165" fontId="1" fillId="0" borderId="7" xfId="15" applyFont="1" applyFill="1" applyBorder="1" applyAlignment="1" applyProtection="1">
      <alignment horizontal="right"/>
    </xf>
    <xf numFmtId="0" fontId="1" fillId="0" borderId="3" xfId="14" applyBorder="1" applyAlignment="1">
      <alignment vertical="top" wrapText="1"/>
    </xf>
    <xf numFmtId="0" fontId="1" fillId="0" borderId="0" xfId="14" applyAlignment="1">
      <alignment horizontal="center"/>
    </xf>
    <xf numFmtId="165" fontId="1" fillId="0" borderId="0" xfId="15" applyFont="1" applyFill="1" applyBorder="1" applyAlignment="1" applyProtection="1">
      <alignment horizontal="right"/>
      <protection locked="0"/>
    </xf>
    <xf numFmtId="0" fontId="33" fillId="0" borderId="3" xfId="14" applyFont="1" applyBorder="1" applyAlignment="1">
      <alignment vertical="top" wrapText="1"/>
    </xf>
    <xf numFmtId="0" fontId="34" fillId="0" borderId="3" xfId="14" applyFont="1" applyBorder="1" applyAlignment="1">
      <alignment vertical="top" wrapText="1"/>
    </xf>
    <xf numFmtId="0" fontId="1" fillId="0" borderId="3" xfId="1" applyBorder="1" applyAlignment="1">
      <alignment horizontal="center"/>
    </xf>
    <xf numFmtId="165" fontId="1" fillId="0" borderId="3" xfId="15" applyFont="1" applyFill="1" applyBorder="1" applyProtection="1"/>
    <xf numFmtId="165" fontId="1" fillId="0" borderId="3" xfId="15" applyFont="1" applyFill="1" applyBorder="1" applyAlignment="1" applyProtection="1">
      <alignment horizontal="right" vertical="top"/>
      <protection locked="0"/>
    </xf>
    <xf numFmtId="0" fontId="1" fillId="0" borderId="3" xfId="14" applyBorder="1" applyAlignment="1">
      <alignment wrapText="1"/>
    </xf>
    <xf numFmtId="0" fontId="17" fillId="0" borderId="3" xfId="14" applyFont="1" applyBorder="1" applyAlignment="1">
      <alignment horizontal="center"/>
    </xf>
    <xf numFmtId="165" fontId="1" fillId="0" borderId="3" xfId="15" applyFont="1" applyFill="1" applyBorder="1" applyAlignment="1">
      <alignment horizontal="right"/>
    </xf>
    <xf numFmtId="165" fontId="1" fillId="0" borderId="3" xfId="15" applyFont="1" applyFill="1" applyBorder="1" applyAlignment="1" applyProtection="1">
      <alignment vertical="top"/>
      <protection locked="0"/>
    </xf>
    <xf numFmtId="0" fontId="33" fillId="0" borderId="3" xfId="14" applyFont="1" applyBorder="1" applyAlignment="1">
      <alignment wrapText="1"/>
    </xf>
    <xf numFmtId="0" fontId="1" fillId="0" borderId="3" xfId="14" applyBorder="1" applyAlignment="1">
      <alignment horizontal="center" wrapText="1"/>
    </xf>
    <xf numFmtId="1" fontId="1" fillId="0" borderId="3" xfId="14" applyNumberFormat="1" applyBorder="1" applyAlignment="1">
      <alignment horizontal="center" wrapText="1"/>
    </xf>
    <xf numFmtId="0" fontId="17" fillId="0" borderId="3" xfId="14" applyFont="1" applyBorder="1" applyAlignment="1">
      <alignment wrapText="1"/>
    </xf>
    <xf numFmtId="165" fontId="1" fillId="0" borderId="3" xfId="15" applyFont="1" applyFill="1" applyBorder="1" applyAlignment="1" applyProtection="1">
      <alignment vertical="top" wrapText="1"/>
      <protection locked="0"/>
    </xf>
    <xf numFmtId="0" fontId="1" fillId="0" borderId="3" xfId="14" applyBorder="1" applyAlignment="1">
      <alignment horizontal="center" vertical="center"/>
    </xf>
    <xf numFmtId="4" fontId="1" fillId="0" borderId="3" xfId="14" applyNumberFormat="1" applyBorder="1" applyAlignment="1">
      <alignment horizontal="center"/>
    </xf>
    <xf numFmtId="0" fontId="35" fillId="0" borderId="3" xfId="14" applyFont="1" applyBorder="1" applyAlignment="1">
      <alignment horizontal="center" vertical="center"/>
    </xf>
    <xf numFmtId="1" fontId="35" fillId="0" borderId="3" xfId="14" applyNumberFormat="1" applyFont="1" applyBorder="1" applyAlignment="1">
      <alignment horizontal="center"/>
    </xf>
    <xf numFmtId="165" fontId="35" fillId="0" borderId="3" xfId="15" applyFont="1" applyFill="1" applyBorder="1" applyAlignment="1" applyProtection="1">
      <alignment vertical="top"/>
      <protection locked="0"/>
    </xf>
    <xf numFmtId="0" fontId="35" fillId="0" borderId="3" xfId="14" applyFont="1" applyBorder="1" applyAlignment="1">
      <alignment horizontal="center"/>
    </xf>
    <xf numFmtId="4" fontId="35" fillId="0" borderId="3" xfId="14" applyNumberFormat="1" applyFont="1" applyBorder="1" applyAlignment="1">
      <alignment horizontal="center"/>
    </xf>
    <xf numFmtId="0" fontId="1" fillId="0" borderId="3" xfId="14" applyBorder="1" applyAlignment="1">
      <alignment horizontal="left" wrapText="1"/>
    </xf>
    <xf numFmtId="0" fontId="35" fillId="0" borderId="3" xfId="14" applyFont="1" applyBorder="1" applyAlignment="1" applyProtection="1">
      <alignment horizontal="center" vertical="center"/>
      <protection locked="0"/>
    </xf>
    <xf numFmtId="165" fontId="1" fillId="0" borderId="0" xfId="15" applyFont="1" applyFill="1" applyBorder="1" applyAlignment="1">
      <alignment horizontal="right"/>
    </xf>
    <xf numFmtId="0" fontId="17" fillId="0" borderId="0" xfId="14" applyFont="1" applyAlignment="1">
      <alignment wrapText="1"/>
    </xf>
    <xf numFmtId="0" fontId="34" fillId="0" borderId="0" xfId="14" applyFont="1" applyAlignment="1">
      <alignment horizontal="left" vertical="top" wrapText="1"/>
    </xf>
    <xf numFmtId="0" fontId="1" fillId="0" borderId="0" xfId="14" applyAlignment="1">
      <alignment horizontal="left" vertical="top" wrapText="1"/>
    </xf>
    <xf numFmtId="0" fontId="17" fillId="0" borderId="0" xfId="14" applyFont="1" applyAlignment="1">
      <alignment horizontal="left" vertical="top" wrapText="1"/>
    </xf>
    <xf numFmtId="0" fontId="17" fillId="0" borderId="0" xfId="14" applyFont="1" applyAlignment="1">
      <alignment horizontal="left" wrapText="1"/>
    </xf>
    <xf numFmtId="0" fontId="1" fillId="0" borderId="3" xfId="14" applyBorder="1" applyAlignment="1">
      <alignment horizontal="left" vertical="top" wrapText="1"/>
    </xf>
    <xf numFmtId="0" fontId="1" fillId="0" borderId="3" xfId="14" applyBorder="1" applyAlignment="1">
      <alignment vertical="center"/>
    </xf>
    <xf numFmtId="165" fontId="1" fillId="0" borderId="3" xfId="15" applyFont="1" applyFill="1" applyBorder="1" applyProtection="1">
      <protection locked="0"/>
    </xf>
    <xf numFmtId="165" fontId="1" fillId="0" borderId="3" xfId="15" applyFont="1" applyFill="1" applyBorder="1"/>
    <xf numFmtId="0" fontId="1" fillId="0" borderId="48" xfId="12" applyNumberFormat="1" applyFont="1" applyFill="1" applyBorder="1" applyAlignment="1">
      <alignment horizontal="center" vertical="center"/>
    </xf>
    <xf numFmtId="0" fontId="34" fillId="0" borderId="49" xfId="14" applyFont="1" applyBorder="1" applyAlignment="1">
      <alignment wrapText="1"/>
    </xf>
    <xf numFmtId="0" fontId="1" fillId="0" borderId="49" xfId="14" applyBorder="1" applyAlignment="1">
      <alignment horizontal="center"/>
    </xf>
    <xf numFmtId="1" fontId="1" fillId="0" borderId="49" xfId="14" applyNumberFormat="1" applyBorder="1" applyAlignment="1">
      <alignment horizontal="center"/>
    </xf>
    <xf numFmtId="165" fontId="1" fillId="0" borderId="49" xfId="15" applyFont="1" applyFill="1" applyBorder="1" applyAlignment="1" applyProtection="1">
      <alignment vertical="top"/>
      <protection locked="0"/>
    </xf>
    <xf numFmtId="165" fontId="1" fillId="0" borderId="47" xfId="15" applyFont="1" applyFill="1" applyBorder="1" applyAlignment="1">
      <alignment horizontal="right"/>
    </xf>
    <xf numFmtId="0" fontId="17" fillId="3" borderId="1" xfId="14" applyFont="1" applyFill="1" applyBorder="1" applyAlignment="1">
      <alignment horizontal="center"/>
    </xf>
    <xf numFmtId="0" fontId="17" fillId="3" borderId="8" xfId="14" applyFont="1" applyFill="1" applyBorder="1"/>
    <xf numFmtId="0" fontId="17" fillId="3" borderId="1" xfId="14" applyFont="1" applyFill="1" applyBorder="1" applyAlignment="1">
      <alignment horizontal="center" vertical="top"/>
    </xf>
    <xf numFmtId="165" fontId="17" fillId="3" borderId="1" xfId="11" applyFont="1" applyFill="1" applyBorder="1" applyAlignment="1" applyProtection="1">
      <alignment horizontal="center" vertical="top"/>
      <protection locked="0"/>
    </xf>
    <xf numFmtId="165" fontId="17" fillId="3" borderId="1" xfId="11" applyFont="1" applyFill="1" applyBorder="1" applyAlignment="1">
      <alignment horizontal="center" vertical="top"/>
    </xf>
    <xf numFmtId="0" fontId="17" fillId="0" borderId="0" xfId="13" applyFont="1"/>
    <xf numFmtId="0" fontId="33" fillId="0" borderId="0" xfId="1" applyFont="1" applyAlignment="1">
      <alignment wrapText="1"/>
    </xf>
    <xf numFmtId="165" fontId="1" fillId="0" borderId="3" xfId="11" applyFont="1" applyFill="1" applyBorder="1" applyAlignment="1" applyProtection="1">
      <alignment horizontal="right" vertical="top"/>
      <protection locked="0"/>
    </xf>
    <xf numFmtId="0" fontId="32" fillId="0" borderId="0" xfId="13"/>
    <xf numFmtId="0" fontId="1" fillId="0" borderId="0" xfId="14" applyAlignment="1">
      <alignment wrapText="1"/>
    </xf>
    <xf numFmtId="0" fontId="1" fillId="0" borderId="3" xfId="14" applyBorder="1" applyAlignment="1">
      <alignment horizontal="center" vertical="top"/>
    </xf>
    <xf numFmtId="0" fontId="1" fillId="0" borderId="0" xfId="14" applyAlignment="1">
      <alignment horizontal="center" vertical="top"/>
    </xf>
    <xf numFmtId="165" fontId="1" fillId="0" borderId="3" xfId="11" applyFont="1" applyFill="1" applyBorder="1" applyAlignment="1" applyProtection="1">
      <alignment vertical="top"/>
      <protection locked="0"/>
    </xf>
    <xf numFmtId="165" fontId="1" fillId="0" borderId="0" xfId="11" applyFont="1" applyFill="1" applyAlignment="1">
      <alignment vertical="top"/>
    </xf>
    <xf numFmtId="0" fontId="1" fillId="0" borderId="0" xfId="1" applyAlignment="1">
      <alignment vertical="center" wrapText="1"/>
    </xf>
    <xf numFmtId="0" fontId="34" fillId="0" borderId="0" xfId="1" applyFont="1" applyAlignment="1">
      <alignment vertical="top" wrapText="1"/>
    </xf>
    <xf numFmtId="0" fontId="1" fillId="0" borderId="0" xfId="14" applyAlignment="1">
      <alignment vertical="top"/>
    </xf>
    <xf numFmtId="0" fontId="2" fillId="0" borderId="8" xfId="14" applyFont="1" applyBorder="1" applyAlignment="1">
      <alignment vertical="top"/>
    </xf>
    <xf numFmtId="165" fontId="2" fillId="0" borderId="6" xfId="11" applyFont="1" applyFill="1" applyBorder="1" applyAlignment="1" applyProtection="1">
      <alignment vertical="top"/>
      <protection locked="0"/>
    </xf>
    <xf numFmtId="165" fontId="17" fillId="0" borderId="6" xfId="11" applyFont="1" applyFill="1" applyBorder="1" applyAlignment="1">
      <alignment vertical="top"/>
    </xf>
    <xf numFmtId="165" fontId="1" fillId="0" borderId="0" xfId="11" applyFont="1" applyFill="1" applyAlignment="1" applyProtection="1">
      <alignment vertical="top"/>
      <protection locked="0"/>
    </xf>
    <xf numFmtId="0" fontId="34" fillId="0" borderId="5" xfId="7" applyFont="1" applyBorder="1" applyAlignment="1">
      <alignment horizontal="left" vertical="center" wrapText="1"/>
    </xf>
    <xf numFmtId="0" fontId="39" fillId="0" borderId="1" xfId="14" applyFont="1" applyBorder="1" applyAlignment="1">
      <alignment horizontal="center" vertical="top"/>
    </xf>
    <xf numFmtId="0" fontId="39" fillId="0" borderId="1" xfId="14" applyFont="1" applyBorder="1" applyAlignment="1">
      <alignment vertical="top" wrapText="1"/>
    </xf>
    <xf numFmtId="2" fontId="39" fillId="0" borderId="1" xfId="14" applyNumberFormat="1" applyFont="1" applyBorder="1" applyAlignment="1">
      <alignment horizontal="right" vertical="top"/>
    </xf>
    <xf numFmtId="165" fontId="39" fillId="0" borderId="1" xfId="11" applyFont="1" applyFill="1" applyBorder="1" applyAlignment="1" applyProtection="1">
      <alignment horizontal="right" vertical="top"/>
      <protection locked="0"/>
    </xf>
    <xf numFmtId="165" fontId="40" fillId="0" borderId="6" xfId="11" applyFont="1" applyFill="1" applyBorder="1" applyAlignment="1">
      <alignment vertical="top"/>
    </xf>
    <xf numFmtId="165" fontId="1" fillId="0" borderId="0" xfId="15" applyFont="1" applyFill="1" applyAlignment="1">
      <alignment vertical="top"/>
    </xf>
    <xf numFmtId="165" fontId="1" fillId="0" borderId="3" xfId="15" applyFont="1" applyFill="1" applyBorder="1" applyAlignment="1" applyProtection="1">
      <alignment vertical="top"/>
    </xf>
    <xf numFmtId="0" fontId="1" fillId="0" borderId="4" xfId="14" applyBorder="1" applyAlignment="1">
      <alignment vertical="top" wrapText="1"/>
    </xf>
    <xf numFmtId="0" fontId="1" fillId="0" borderId="1" xfId="14" applyBorder="1" applyAlignment="1">
      <alignment horizontal="center"/>
    </xf>
    <xf numFmtId="165" fontId="1" fillId="0" borderId="1" xfId="15" applyFont="1" applyFill="1" applyBorder="1" applyAlignment="1" applyProtection="1">
      <alignment horizontal="right"/>
      <protection locked="0"/>
    </xf>
    <xf numFmtId="165" fontId="1" fillId="0" borderId="1" xfId="15" applyFont="1" applyFill="1" applyBorder="1" applyAlignment="1" applyProtection="1">
      <alignment horizontal="right"/>
    </xf>
    <xf numFmtId="49" fontId="1" fillId="0" borderId="1" xfId="14" applyNumberFormat="1" applyBorder="1" applyAlignment="1">
      <alignment horizontal="center" vertical="center"/>
    </xf>
    <xf numFmtId="165" fontId="1" fillId="0" borderId="3" xfId="15" applyFont="1" applyFill="1" applyBorder="1" applyAlignment="1" applyProtection="1">
      <alignment horizontal="center"/>
      <protection locked="0"/>
    </xf>
    <xf numFmtId="0" fontId="9" fillId="0" borderId="18" xfId="0" applyFont="1" applyBorder="1" applyAlignment="1">
      <alignment horizontal="left" wrapText="1"/>
    </xf>
    <xf numFmtId="0" fontId="3" fillId="0" borderId="0" xfId="0" applyFont="1" applyAlignment="1">
      <alignment horizontal="right"/>
    </xf>
    <xf numFmtId="167" fontId="8" fillId="0" borderId="25" xfId="5" applyNumberFormat="1" applyFont="1" applyBorder="1" applyAlignment="1" applyProtection="1">
      <alignment horizontal="left" vertical="center" wrapText="1"/>
    </xf>
    <xf numFmtId="169" fontId="1" fillId="0" borderId="51" xfId="7" applyNumberFormat="1" applyBorder="1" applyAlignment="1">
      <alignment horizontal="center"/>
    </xf>
    <xf numFmtId="0" fontId="18" fillId="0" borderId="9" xfId="9" applyFont="1" applyBorder="1"/>
    <xf numFmtId="0" fontId="17" fillId="4" borderId="12" xfId="7" applyFont="1" applyFill="1" applyBorder="1" applyAlignment="1">
      <alignment horizontal="left" vertical="center" wrapText="1"/>
    </xf>
    <xf numFmtId="169" fontId="17" fillId="4" borderId="52" xfId="7" applyNumberFormat="1" applyFont="1" applyFill="1" applyBorder="1" applyAlignment="1">
      <alignment horizontal="left" vertical="center"/>
    </xf>
    <xf numFmtId="0" fontId="29" fillId="0" borderId="0" xfId="9" applyFont="1" applyAlignment="1">
      <alignment horizontal="left"/>
    </xf>
    <xf numFmtId="0" fontId="29" fillId="0" borderId="3" xfId="9" applyFont="1" applyBorder="1" applyAlignment="1">
      <alignment horizontal="left"/>
    </xf>
    <xf numFmtId="0" fontId="29" fillId="0" borderId="4" xfId="9" applyFont="1" applyBorder="1" applyAlignment="1">
      <alignment horizontal="left"/>
    </xf>
    <xf numFmtId="169" fontId="29" fillId="0" borderId="1" xfId="9" applyNumberFormat="1" applyFont="1" applyBorder="1" applyAlignment="1">
      <alignment horizontal="left"/>
    </xf>
    <xf numFmtId="169" fontId="29" fillId="0" borderId="0" xfId="9" applyNumberFormat="1" applyFont="1" applyAlignment="1">
      <alignment horizontal="left"/>
    </xf>
    <xf numFmtId="169" fontId="29" fillId="0" borderId="47" xfId="9" applyNumberFormat="1" applyFont="1" applyBorder="1" applyAlignment="1">
      <alignment horizontal="left"/>
    </xf>
    <xf numFmtId="49" fontId="17" fillId="0" borderId="10" xfId="7" applyNumberFormat="1" applyFont="1" applyBorder="1" applyAlignment="1">
      <alignment horizontal="center" vertical="center"/>
    </xf>
    <xf numFmtId="49" fontId="17" fillId="0" borderId="11" xfId="7" applyNumberFormat="1" applyFont="1" applyBorder="1" applyAlignment="1">
      <alignment horizontal="center" vertical="center"/>
    </xf>
  </cellXfs>
  <cellStyles count="16">
    <cellStyle name="Comma" xfId="6" builtinId="3"/>
    <cellStyle name="Comma 2" xfId="2" xr:uid="{5ABE7107-E5ED-4A94-8699-18A6549A77DB}"/>
    <cellStyle name="Comma 2 2" xfId="12" xr:uid="{08474790-5E09-45A1-B0AD-3692394667E5}"/>
    <cellStyle name="Comma 3" xfId="10" xr:uid="{3082D9EC-5E40-4522-8454-ED5327C72374}"/>
    <cellStyle name="Comma 3 2" xfId="8" xr:uid="{1F76FFAE-868B-44B9-9C4B-82A647160F97}"/>
    <cellStyle name="Comma 4" xfId="11" xr:uid="{90CDA23E-94CC-409F-8270-3658D6C48307}"/>
    <cellStyle name="Comma 5" xfId="15" xr:uid="{3ADFA269-24DE-4E2E-9231-38D9AA6E2F1D}"/>
    <cellStyle name="Comma_5.1.2 Activity Schedule" xfId="3" xr:uid="{A03B312F-83E0-479C-9164-CA37B656B370}"/>
    <cellStyle name="Normal" xfId="0" builtinId="0"/>
    <cellStyle name="Normal 2" xfId="13" xr:uid="{42E780EC-42DB-4B9D-ACEB-63DB53C40B95}"/>
    <cellStyle name="Normal 2 2" xfId="14" xr:uid="{02AA2AF8-3D48-4DD3-8F05-59C0D4E22A9F}"/>
    <cellStyle name="Normal 2 3" xfId="7" xr:uid="{22714281-406D-4E75-A5FE-1E80DCEA8ABD}"/>
    <cellStyle name="Normal 3" xfId="1" xr:uid="{F98E6C97-6438-4736-A7AA-C862DA104BE4}"/>
    <cellStyle name="Normal 3 2" xfId="9" xr:uid="{DAF3322F-FCB7-4772-8A51-59724D73801A}"/>
    <cellStyle name="Normal_C2-b" xfId="4" xr:uid="{FF67A464-2B48-4F31-BC2C-74A95D816B91}"/>
    <cellStyle name="Normal_C3-b+c" xfId="5" xr:uid="{7DD419E4-44D3-415A-8CF1-DB2ABB9081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726653</xdr:colOff>
      <xdr:row>1</xdr:row>
      <xdr:rowOff>214794</xdr:rowOff>
    </xdr:to>
    <xdr:pic>
      <xdr:nvPicPr>
        <xdr:cNvPr id="4" name="Picture 3">
          <a:extLst>
            <a:ext uri="{FF2B5EF4-FFF2-40B4-BE49-F238E27FC236}">
              <a16:creationId xmlns:a16="http://schemas.microsoft.com/office/drawing/2014/main" id="{33C8F60E-917A-451E-B395-5962D10BAD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6333"/>
          <a:ext cx="2005120" cy="62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1220260</xdr:colOff>
      <xdr:row>3</xdr:row>
      <xdr:rowOff>95414</xdr:rowOff>
    </xdr:to>
    <xdr:pic>
      <xdr:nvPicPr>
        <xdr:cNvPr id="2" name="Picture 1">
          <a:extLst>
            <a:ext uri="{FF2B5EF4-FFF2-40B4-BE49-F238E27FC236}">
              <a16:creationId xmlns:a16="http://schemas.microsoft.com/office/drawing/2014/main" id="{21AF4D04-E457-4B06-85A2-F837FD214C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5120" cy="62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1380280</xdr:colOff>
      <xdr:row>3</xdr:row>
      <xdr:rowOff>95414</xdr:rowOff>
    </xdr:to>
    <xdr:pic>
      <xdr:nvPicPr>
        <xdr:cNvPr id="2" name="Picture 1">
          <a:extLst>
            <a:ext uri="{FF2B5EF4-FFF2-40B4-BE49-F238E27FC236}">
              <a16:creationId xmlns:a16="http://schemas.microsoft.com/office/drawing/2014/main" id="{C712A825-DAB9-4EFA-91D1-B595FEE03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5120" cy="62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1426000</xdr:colOff>
      <xdr:row>2</xdr:row>
      <xdr:rowOff>224954</xdr:rowOff>
    </xdr:to>
    <xdr:pic>
      <xdr:nvPicPr>
        <xdr:cNvPr id="2" name="Picture 1">
          <a:extLst>
            <a:ext uri="{FF2B5EF4-FFF2-40B4-BE49-F238E27FC236}">
              <a16:creationId xmlns:a16="http://schemas.microsoft.com/office/drawing/2014/main" id="{977B00E1-752D-46B1-9724-BDD885F96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5120" cy="62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1426000</xdr:colOff>
      <xdr:row>3</xdr:row>
      <xdr:rowOff>26834</xdr:rowOff>
    </xdr:to>
    <xdr:pic>
      <xdr:nvPicPr>
        <xdr:cNvPr id="2" name="Picture 1">
          <a:extLst>
            <a:ext uri="{FF2B5EF4-FFF2-40B4-BE49-F238E27FC236}">
              <a16:creationId xmlns:a16="http://schemas.microsoft.com/office/drawing/2014/main" id="{01F9EBA4-3D8B-4490-B37F-8B5A2FDB5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5120" cy="62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ATA/Grootvlei/Tenders/Honeywell/Honeywell%20Excel%20files/2.9%20Schedule%20of%20Forecast%20Rate%20of%20Invoicing.xls" TargetMode="External"/><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AT COMPLETION"/>
      <sheetName val="Progress Tables"/>
      <sheetName val="Progress Curve"/>
      <sheetName val="Total Cost"/>
      <sheetName val="Statistics"/>
      <sheetName val="IS"/>
      <sheetName val="Sheet1"/>
      <sheetName val="Consol IS"/>
      <sheetName val="SUMREP"/>
      <sheetName val=" Unit 1 Summary"/>
      <sheetName val="Net Cash Table"/>
      <sheetName val="Cash Out Table"/>
      <sheetName val="Turbine Tender 3 Unit base (2)"/>
      <sheetName val="CPA Formulae"/>
      <sheetName val="Input Sheet"/>
      <sheetName val="EXTERNAL SERVICES-DISCIPLINE "/>
      <sheetName val="GVL"/>
      <sheetName val="IM Project n"/>
      <sheetName val="_Unit 1 Summary"/>
      <sheetName val="Qm"/>
      <sheetName val="Budget Utilisation"/>
      <sheetName val="PROCUREMENT DATA"/>
      <sheetName val="E_PS5"/>
      <sheetName val="E_PS51"/>
      <sheetName val="300-720 HCS 00"/>
      <sheetName val="CoC"/>
      <sheetName val="ROE"/>
      <sheetName val="FRI"/>
      <sheetName val="Delivery"/>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Activities"/>
      <sheetName val="Currency &amp; Price Adj cashflow"/>
      <sheetName val="Rates &amp; Prices"/>
    </sheetNames>
    <sheetDataSet>
      <sheetData sheetId="0" refreshError="1"/>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Portia Mphego" id="{78DB8E28-DCA8-4A31-9E2B-7E57C003FA85}" userId="S::MphegoPT@ntcsa.co.za::d82717e4-9cc9-43a2-9410-e4a80e67090f"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7" dT="2024-08-19T07:02:47.90" personId="{78DB8E28-DCA8-4A31-9E2B-7E57C003FA85}" id="{1D579F27-12F7-44FF-9F22-C9C7E6CA2592}">
    <text>Full name</text>
  </threadedComment>
  <threadedComment ref="B28" dT="2024-08-19T07:02:58.05" personId="{78DB8E28-DCA8-4A31-9E2B-7E57C003FA85}" id="{DB07701B-9B4C-4C05-86F8-86097CA4B2EB}">
    <text>Full name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599C-7A72-4F64-A535-598745C234B8}">
  <sheetPr>
    <pageSetUpPr fitToPage="1"/>
  </sheetPr>
  <dimension ref="A1:E27"/>
  <sheetViews>
    <sheetView showGridLines="0" view="pageBreakPreview" topLeftCell="B1" zoomScale="90" zoomScaleNormal="100" zoomScaleSheetLayoutView="90" workbookViewId="0">
      <selection activeCell="C11" sqref="C11"/>
    </sheetView>
  </sheetViews>
  <sheetFormatPr defaultColWidth="9.08984375" defaultRowHeight="12.5" x14ac:dyDescent="0.25"/>
  <cols>
    <col min="1" max="1" width="18.6328125" style="65" customWidth="1"/>
    <col min="2" max="2" width="76" style="65" customWidth="1"/>
    <col min="3" max="3" width="22" style="65" customWidth="1"/>
    <col min="4" max="4" width="9.08984375" style="65"/>
    <col min="5" max="5" width="11.36328125" style="65" bestFit="1" customWidth="1"/>
    <col min="6" max="9" width="9.08984375" style="65"/>
    <col min="10" max="10" width="13.08984375" style="65" bestFit="1" customWidth="1"/>
    <col min="11" max="16384" width="9.08984375" style="65"/>
  </cols>
  <sheetData>
    <row r="1" spans="1:3" ht="32.25" customHeight="1" thickBot="1" x14ac:dyDescent="0.3">
      <c r="A1" s="71"/>
      <c r="B1" s="72"/>
      <c r="C1" s="72"/>
    </row>
    <row r="2" spans="1:3" s="63" customFormat="1" ht="29.25" customHeight="1" thickBot="1" x14ac:dyDescent="0.3">
      <c r="A2" s="450" t="s">
        <v>32</v>
      </c>
      <c r="B2" s="451"/>
      <c r="C2" s="451"/>
    </row>
    <row r="3" spans="1:3" s="63" customFormat="1" ht="31.5" customHeight="1" thickBot="1" x14ac:dyDescent="0.3">
      <c r="A3" s="68" t="s">
        <v>33</v>
      </c>
      <c r="B3" s="69" t="s">
        <v>198</v>
      </c>
      <c r="C3" s="70" t="s">
        <v>200</v>
      </c>
    </row>
    <row r="4" spans="1:3" x14ac:dyDescent="0.25">
      <c r="A4" s="57"/>
      <c r="B4" s="58"/>
      <c r="C4" s="59"/>
    </row>
    <row r="5" spans="1:3" s="173" customFormat="1" ht="13" x14ac:dyDescent="0.3">
      <c r="A5" s="170" t="s">
        <v>10</v>
      </c>
      <c r="B5" s="171" t="s">
        <v>162</v>
      </c>
      <c r="C5" s="172">
        <f>'1.P&amp;Gs'!G68</f>
        <v>0</v>
      </c>
    </row>
    <row r="6" spans="1:3" s="173" customFormat="1" ht="13" x14ac:dyDescent="0.3">
      <c r="A6" s="174"/>
      <c r="B6" s="175"/>
      <c r="C6" s="176"/>
    </row>
    <row r="7" spans="1:3" s="173" customFormat="1" ht="13" x14ac:dyDescent="0.3">
      <c r="A7" s="170" t="s">
        <v>11</v>
      </c>
      <c r="B7" s="171" t="s">
        <v>163</v>
      </c>
      <c r="C7" s="172">
        <f>'2.SHEQ'!F104</f>
        <v>0</v>
      </c>
    </row>
    <row r="8" spans="1:3" s="173" customFormat="1" ht="13" x14ac:dyDescent="0.3">
      <c r="A8" s="174"/>
      <c r="B8" s="175"/>
      <c r="C8" s="176"/>
    </row>
    <row r="9" spans="1:3" s="173" customFormat="1" ht="13" x14ac:dyDescent="0.3">
      <c r="A9" s="170" t="s">
        <v>12</v>
      </c>
      <c r="B9" s="171" t="s">
        <v>496</v>
      </c>
      <c r="C9" s="177">
        <f>ALTERATIONS!F106</f>
        <v>0</v>
      </c>
    </row>
    <row r="10" spans="1:3" s="173" customFormat="1" ht="13" x14ac:dyDescent="0.3">
      <c r="A10" s="174"/>
      <c r="B10" s="175"/>
      <c r="C10" s="176"/>
    </row>
    <row r="11" spans="1:3" s="173" customFormat="1" ht="13" x14ac:dyDescent="0.3">
      <c r="A11" s="170" t="s">
        <v>13</v>
      </c>
      <c r="B11" s="171" t="s">
        <v>494</v>
      </c>
      <c r="C11" s="177">
        <f>'BUILDING BOQ'!F514</f>
        <v>100000</v>
      </c>
    </row>
    <row r="12" spans="1:3" s="173" customFormat="1" ht="13" x14ac:dyDescent="0.3">
      <c r="A12" s="174"/>
      <c r="B12" s="175"/>
      <c r="C12" s="176"/>
    </row>
    <row r="13" spans="1:3" s="173" customFormat="1" ht="13" x14ac:dyDescent="0.3">
      <c r="A13" s="170" t="s">
        <v>14</v>
      </c>
      <c r="B13" s="171" t="s">
        <v>495</v>
      </c>
      <c r="C13" s="177">
        <f>'PLUMBING AND DRAINAGE BOQ'!F50</f>
        <v>0</v>
      </c>
    </row>
    <row r="14" spans="1:3" s="173" customFormat="1" ht="13" x14ac:dyDescent="0.3">
      <c r="A14" s="174"/>
      <c r="B14" s="175"/>
      <c r="C14" s="176"/>
    </row>
    <row r="15" spans="1:3" s="173" customFormat="1" ht="13" x14ac:dyDescent="0.3">
      <c r="A15" s="170" t="s">
        <v>15</v>
      </c>
      <c r="B15" s="171" t="s">
        <v>497</v>
      </c>
      <c r="C15" s="177">
        <f>ELECTRICAL!F83</f>
        <v>300000</v>
      </c>
    </row>
    <row r="16" spans="1:3" s="173" customFormat="1" ht="13" x14ac:dyDescent="0.3">
      <c r="A16" s="174"/>
      <c r="B16" s="175"/>
      <c r="C16" s="176"/>
    </row>
    <row r="17" spans="1:5" s="173" customFormat="1" ht="13" x14ac:dyDescent="0.3">
      <c r="A17" s="170" t="s">
        <v>16</v>
      </c>
      <c r="B17" s="171" t="s">
        <v>498</v>
      </c>
      <c r="C17" s="177">
        <f>HVAC!F27</f>
        <v>0</v>
      </c>
    </row>
    <row r="18" spans="1:5" s="173" customFormat="1" ht="13" x14ac:dyDescent="0.3">
      <c r="A18" s="174"/>
      <c r="B18" s="175"/>
      <c r="C18" s="176"/>
    </row>
    <row r="19" spans="1:5" s="173" customFormat="1" ht="13" x14ac:dyDescent="0.3">
      <c r="A19" s="170" t="s">
        <v>17</v>
      </c>
      <c r="B19" s="171" t="s">
        <v>250</v>
      </c>
      <c r="C19" s="177">
        <f>'FIRE PROTECTION'!F23</f>
        <v>50000</v>
      </c>
    </row>
    <row r="20" spans="1:5" s="173" customFormat="1" ht="13" x14ac:dyDescent="0.3">
      <c r="A20" s="174"/>
      <c r="B20" s="175"/>
      <c r="C20" s="176"/>
    </row>
    <row r="21" spans="1:5" s="173" customFormat="1" ht="13" x14ac:dyDescent="0.3">
      <c r="A21" s="170" t="s">
        <v>17</v>
      </c>
      <c r="B21" s="171" t="s">
        <v>535</v>
      </c>
      <c r="C21" s="177">
        <f>FURNITUTE!F12</f>
        <v>150000</v>
      </c>
    </row>
    <row r="22" spans="1:5" ht="13" thickBot="1" x14ac:dyDescent="0.3">
      <c r="A22" s="60"/>
      <c r="B22" s="61"/>
      <c r="C22" s="440"/>
    </row>
    <row r="23" spans="1:5" s="66" customFormat="1" ht="28.5" customHeight="1" thickBot="1" x14ac:dyDescent="0.3">
      <c r="A23" s="62"/>
      <c r="B23" s="442" t="s">
        <v>199</v>
      </c>
      <c r="C23" s="443">
        <f>SUM(C5:C22)</f>
        <v>600000</v>
      </c>
      <c r="E23" s="219"/>
    </row>
    <row r="24" spans="1:5" ht="13" x14ac:dyDescent="0.3">
      <c r="A24" s="64"/>
      <c r="B24" s="444"/>
      <c r="C24" s="445"/>
    </row>
    <row r="25" spans="1:5" ht="13" x14ac:dyDescent="0.3">
      <c r="A25" s="441"/>
      <c r="B25" s="446" t="s">
        <v>536</v>
      </c>
      <c r="C25" s="447">
        <f>C23*15%</f>
        <v>90000</v>
      </c>
    </row>
    <row r="26" spans="1:5" ht="13.5" thickBot="1" x14ac:dyDescent="0.35">
      <c r="B26" s="448"/>
      <c r="C26" s="445"/>
      <c r="E26" s="67"/>
    </row>
    <row r="27" spans="1:5" ht="13.5" thickBot="1" x14ac:dyDescent="0.35">
      <c r="A27" s="67">
        <f>C23*1.1</f>
        <v>660000</v>
      </c>
      <c r="B27" s="442" t="s">
        <v>537</v>
      </c>
      <c r="C27" s="449">
        <f>C23+C25</f>
        <v>690000</v>
      </c>
    </row>
  </sheetData>
  <mergeCells count="1">
    <mergeCell ref="A2:C2"/>
  </mergeCells>
  <pageMargins left="0.7" right="0.7" top="0.75" bottom="0.75" header="0.3" footer="0.3"/>
  <pageSetup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5A9B-20C0-459C-A2F6-5A22CFF65CE6}">
  <sheetPr>
    <pageSetUpPr fitToPage="1"/>
  </sheetPr>
  <dimension ref="A1:F546"/>
  <sheetViews>
    <sheetView view="pageBreakPreview" zoomScaleNormal="100" zoomScaleSheetLayoutView="100" workbookViewId="0">
      <selection activeCell="J8" sqref="J8"/>
    </sheetView>
  </sheetViews>
  <sheetFormatPr defaultRowHeight="12.5" x14ac:dyDescent="0.25"/>
  <cols>
    <col min="1" max="1" width="8.90625" style="261"/>
    <col min="2" max="2" width="52.54296875" style="262" customWidth="1"/>
    <col min="3" max="3" width="9.81640625" style="231" customWidth="1"/>
    <col min="4" max="4" width="15.08984375" style="233" customWidth="1"/>
    <col min="5" max="5" width="11.1796875" style="242" bestFit="1" customWidth="1"/>
    <col min="6" max="6" width="12.453125" style="249" bestFit="1" customWidth="1"/>
    <col min="7" max="253" width="8.90625" style="230"/>
    <col min="254" max="254" width="52.54296875" style="230" customWidth="1"/>
    <col min="255" max="255" width="9.81640625" style="230" customWidth="1"/>
    <col min="256" max="256" width="9.54296875" style="230" customWidth="1"/>
    <col min="257" max="509" width="8.90625" style="230"/>
    <col min="510" max="510" width="52.54296875" style="230" customWidth="1"/>
    <col min="511" max="511" width="9.81640625" style="230" customWidth="1"/>
    <col min="512" max="512" width="9.54296875" style="230" customWidth="1"/>
    <col min="513" max="765" width="8.90625" style="230"/>
    <col min="766" max="766" width="52.54296875" style="230" customWidth="1"/>
    <col min="767" max="767" width="9.81640625" style="230" customWidth="1"/>
    <col min="768" max="768" width="9.54296875" style="230" customWidth="1"/>
    <col min="769" max="1021" width="8.90625" style="230"/>
    <col min="1022" max="1022" width="52.54296875" style="230" customWidth="1"/>
    <col min="1023" max="1023" width="9.81640625" style="230" customWidth="1"/>
    <col min="1024" max="1024" width="9.54296875" style="230" customWidth="1"/>
    <col min="1025" max="1277" width="8.90625" style="230"/>
    <col min="1278" max="1278" width="52.54296875" style="230" customWidth="1"/>
    <col min="1279" max="1279" width="9.81640625" style="230" customWidth="1"/>
    <col min="1280" max="1280" width="9.54296875" style="230" customWidth="1"/>
    <col min="1281" max="1533" width="8.90625" style="230"/>
    <col min="1534" max="1534" width="52.54296875" style="230" customWidth="1"/>
    <col min="1535" max="1535" width="9.81640625" style="230" customWidth="1"/>
    <col min="1536" max="1536" width="9.54296875" style="230" customWidth="1"/>
    <col min="1537" max="1789" width="8.90625" style="230"/>
    <col min="1790" max="1790" width="52.54296875" style="230" customWidth="1"/>
    <col min="1791" max="1791" width="9.81640625" style="230" customWidth="1"/>
    <col min="1792" max="1792" width="9.54296875" style="230" customWidth="1"/>
    <col min="1793" max="2045" width="8.90625" style="230"/>
    <col min="2046" max="2046" width="52.54296875" style="230" customWidth="1"/>
    <col min="2047" max="2047" width="9.81640625" style="230" customWidth="1"/>
    <col min="2048" max="2048" width="9.54296875" style="230" customWidth="1"/>
    <col min="2049" max="2301" width="8.90625" style="230"/>
    <col min="2302" max="2302" width="52.54296875" style="230" customWidth="1"/>
    <col min="2303" max="2303" width="9.81640625" style="230" customWidth="1"/>
    <col min="2304" max="2304" width="9.54296875" style="230" customWidth="1"/>
    <col min="2305" max="2557" width="8.90625" style="230"/>
    <col min="2558" max="2558" width="52.54296875" style="230" customWidth="1"/>
    <col min="2559" max="2559" width="9.81640625" style="230" customWidth="1"/>
    <col min="2560" max="2560" width="9.54296875" style="230" customWidth="1"/>
    <col min="2561" max="2813" width="8.90625" style="230"/>
    <col min="2814" max="2814" width="52.54296875" style="230" customWidth="1"/>
    <col min="2815" max="2815" width="9.81640625" style="230" customWidth="1"/>
    <col min="2816" max="2816" width="9.54296875" style="230" customWidth="1"/>
    <col min="2817" max="3069" width="8.90625" style="230"/>
    <col min="3070" max="3070" width="52.54296875" style="230" customWidth="1"/>
    <col min="3071" max="3071" width="9.81640625" style="230" customWidth="1"/>
    <col min="3072" max="3072" width="9.54296875" style="230" customWidth="1"/>
    <col min="3073" max="3325" width="8.90625" style="230"/>
    <col min="3326" max="3326" width="52.54296875" style="230" customWidth="1"/>
    <col min="3327" max="3327" width="9.81640625" style="230" customWidth="1"/>
    <col min="3328" max="3328" width="9.54296875" style="230" customWidth="1"/>
    <col min="3329" max="3581" width="8.90625" style="230"/>
    <col min="3582" max="3582" width="52.54296875" style="230" customWidth="1"/>
    <col min="3583" max="3583" width="9.81640625" style="230" customWidth="1"/>
    <col min="3584" max="3584" width="9.54296875" style="230" customWidth="1"/>
    <col min="3585" max="3837" width="8.90625" style="230"/>
    <col min="3838" max="3838" width="52.54296875" style="230" customWidth="1"/>
    <col min="3839" max="3839" width="9.81640625" style="230" customWidth="1"/>
    <col min="3840" max="3840" width="9.54296875" style="230" customWidth="1"/>
    <col min="3841" max="4093" width="8.90625" style="230"/>
    <col min="4094" max="4094" width="52.54296875" style="230" customWidth="1"/>
    <col min="4095" max="4095" width="9.81640625" style="230" customWidth="1"/>
    <col min="4096" max="4096" width="9.54296875" style="230" customWidth="1"/>
    <col min="4097" max="4349" width="8.90625" style="230"/>
    <col min="4350" max="4350" width="52.54296875" style="230" customWidth="1"/>
    <col min="4351" max="4351" width="9.81640625" style="230" customWidth="1"/>
    <col min="4352" max="4352" width="9.54296875" style="230" customWidth="1"/>
    <col min="4353" max="4605" width="8.90625" style="230"/>
    <col min="4606" max="4606" width="52.54296875" style="230" customWidth="1"/>
    <col min="4607" max="4607" width="9.81640625" style="230" customWidth="1"/>
    <col min="4608" max="4608" width="9.54296875" style="230" customWidth="1"/>
    <col min="4609" max="4861" width="8.90625" style="230"/>
    <col min="4862" max="4862" width="52.54296875" style="230" customWidth="1"/>
    <col min="4863" max="4863" width="9.81640625" style="230" customWidth="1"/>
    <col min="4864" max="4864" width="9.54296875" style="230" customWidth="1"/>
    <col min="4865" max="5117" width="8.90625" style="230"/>
    <col min="5118" max="5118" width="52.54296875" style="230" customWidth="1"/>
    <col min="5119" max="5119" width="9.81640625" style="230" customWidth="1"/>
    <col min="5120" max="5120" width="9.54296875" style="230" customWidth="1"/>
    <col min="5121" max="5373" width="8.90625" style="230"/>
    <col min="5374" max="5374" width="52.54296875" style="230" customWidth="1"/>
    <col min="5375" max="5375" width="9.81640625" style="230" customWidth="1"/>
    <col min="5376" max="5376" width="9.54296875" style="230" customWidth="1"/>
    <col min="5377" max="5629" width="8.90625" style="230"/>
    <col min="5630" max="5630" width="52.54296875" style="230" customWidth="1"/>
    <col min="5631" max="5631" width="9.81640625" style="230" customWidth="1"/>
    <col min="5632" max="5632" width="9.54296875" style="230" customWidth="1"/>
    <col min="5633" max="5885" width="8.90625" style="230"/>
    <col min="5886" max="5886" width="52.54296875" style="230" customWidth="1"/>
    <col min="5887" max="5887" width="9.81640625" style="230" customWidth="1"/>
    <col min="5888" max="5888" width="9.54296875" style="230" customWidth="1"/>
    <col min="5889" max="6141" width="8.90625" style="230"/>
    <col min="6142" max="6142" width="52.54296875" style="230" customWidth="1"/>
    <col min="6143" max="6143" width="9.81640625" style="230" customWidth="1"/>
    <col min="6144" max="6144" width="9.54296875" style="230" customWidth="1"/>
    <col min="6145" max="6397" width="8.90625" style="230"/>
    <col min="6398" max="6398" width="52.54296875" style="230" customWidth="1"/>
    <col min="6399" max="6399" width="9.81640625" style="230" customWidth="1"/>
    <col min="6400" max="6400" width="9.54296875" style="230" customWidth="1"/>
    <col min="6401" max="6653" width="8.90625" style="230"/>
    <col min="6654" max="6654" width="52.54296875" style="230" customWidth="1"/>
    <col min="6655" max="6655" width="9.81640625" style="230" customWidth="1"/>
    <col min="6656" max="6656" width="9.54296875" style="230" customWidth="1"/>
    <col min="6657" max="6909" width="8.90625" style="230"/>
    <col min="6910" max="6910" width="52.54296875" style="230" customWidth="1"/>
    <col min="6911" max="6911" width="9.81640625" style="230" customWidth="1"/>
    <col min="6912" max="6912" width="9.54296875" style="230" customWidth="1"/>
    <col min="6913" max="7165" width="8.90625" style="230"/>
    <col min="7166" max="7166" width="52.54296875" style="230" customWidth="1"/>
    <col min="7167" max="7167" width="9.81640625" style="230" customWidth="1"/>
    <col min="7168" max="7168" width="9.54296875" style="230" customWidth="1"/>
    <col min="7169" max="7421" width="8.90625" style="230"/>
    <col min="7422" max="7422" width="52.54296875" style="230" customWidth="1"/>
    <col min="7423" max="7423" width="9.81640625" style="230" customWidth="1"/>
    <col min="7424" max="7424" width="9.54296875" style="230" customWidth="1"/>
    <col min="7425" max="7677" width="8.90625" style="230"/>
    <col min="7678" max="7678" width="52.54296875" style="230" customWidth="1"/>
    <col min="7679" max="7679" width="9.81640625" style="230" customWidth="1"/>
    <col min="7680" max="7680" width="9.54296875" style="230" customWidth="1"/>
    <col min="7681" max="7933" width="8.90625" style="230"/>
    <col min="7934" max="7934" width="52.54296875" style="230" customWidth="1"/>
    <col min="7935" max="7935" width="9.81640625" style="230" customWidth="1"/>
    <col min="7936" max="7936" width="9.54296875" style="230" customWidth="1"/>
    <col min="7937" max="8189" width="8.90625" style="230"/>
    <col min="8190" max="8190" width="52.54296875" style="230" customWidth="1"/>
    <col min="8191" max="8191" width="9.81640625" style="230" customWidth="1"/>
    <col min="8192" max="8192" width="9.54296875" style="230" customWidth="1"/>
    <col min="8193" max="8445" width="8.90625" style="230"/>
    <col min="8446" max="8446" width="52.54296875" style="230" customWidth="1"/>
    <col min="8447" max="8447" width="9.81640625" style="230" customWidth="1"/>
    <col min="8448" max="8448" width="9.54296875" style="230" customWidth="1"/>
    <col min="8449" max="8701" width="8.90625" style="230"/>
    <col min="8702" max="8702" width="52.54296875" style="230" customWidth="1"/>
    <col min="8703" max="8703" width="9.81640625" style="230" customWidth="1"/>
    <col min="8704" max="8704" width="9.54296875" style="230" customWidth="1"/>
    <col min="8705" max="8957" width="8.90625" style="230"/>
    <col min="8958" max="8958" width="52.54296875" style="230" customWidth="1"/>
    <col min="8959" max="8959" width="9.81640625" style="230" customWidth="1"/>
    <col min="8960" max="8960" width="9.54296875" style="230" customWidth="1"/>
    <col min="8961" max="9213" width="8.90625" style="230"/>
    <col min="9214" max="9214" width="52.54296875" style="230" customWidth="1"/>
    <col min="9215" max="9215" width="9.81640625" style="230" customWidth="1"/>
    <col min="9216" max="9216" width="9.54296875" style="230" customWidth="1"/>
    <col min="9217" max="9469" width="8.90625" style="230"/>
    <col min="9470" max="9470" width="52.54296875" style="230" customWidth="1"/>
    <col min="9471" max="9471" width="9.81640625" style="230" customWidth="1"/>
    <col min="9472" max="9472" width="9.54296875" style="230" customWidth="1"/>
    <col min="9473" max="9725" width="8.90625" style="230"/>
    <col min="9726" max="9726" width="52.54296875" style="230" customWidth="1"/>
    <col min="9727" max="9727" width="9.81640625" style="230" customWidth="1"/>
    <col min="9728" max="9728" width="9.54296875" style="230" customWidth="1"/>
    <col min="9729" max="9981" width="8.90625" style="230"/>
    <col min="9982" max="9982" width="52.54296875" style="230" customWidth="1"/>
    <col min="9983" max="9983" width="9.81640625" style="230" customWidth="1"/>
    <col min="9984" max="9984" width="9.54296875" style="230" customWidth="1"/>
    <col min="9985" max="10237" width="8.90625" style="230"/>
    <col min="10238" max="10238" width="52.54296875" style="230" customWidth="1"/>
    <col min="10239" max="10239" width="9.81640625" style="230" customWidth="1"/>
    <col min="10240" max="10240" width="9.54296875" style="230" customWidth="1"/>
    <col min="10241" max="10493" width="8.90625" style="230"/>
    <col min="10494" max="10494" width="52.54296875" style="230" customWidth="1"/>
    <col min="10495" max="10495" width="9.81640625" style="230" customWidth="1"/>
    <col min="10496" max="10496" width="9.54296875" style="230" customWidth="1"/>
    <col min="10497" max="10749" width="8.90625" style="230"/>
    <col min="10750" max="10750" width="52.54296875" style="230" customWidth="1"/>
    <col min="10751" max="10751" width="9.81640625" style="230" customWidth="1"/>
    <col min="10752" max="10752" width="9.54296875" style="230" customWidth="1"/>
    <col min="10753" max="11005" width="8.90625" style="230"/>
    <col min="11006" max="11006" width="52.54296875" style="230" customWidth="1"/>
    <col min="11007" max="11007" width="9.81640625" style="230" customWidth="1"/>
    <col min="11008" max="11008" width="9.54296875" style="230" customWidth="1"/>
    <col min="11009" max="11261" width="8.90625" style="230"/>
    <col min="11262" max="11262" width="52.54296875" style="230" customWidth="1"/>
    <col min="11263" max="11263" width="9.81640625" style="230" customWidth="1"/>
    <col min="11264" max="11264" width="9.54296875" style="230" customWidth="1"/>
    <col min="11265" max="11517" width="8.90625" style="230"/>
    <col min="11518" max="11518" width="52.54296875" style="230" customWidth="1"/>
    <col min="11519" max="11519" width="9.81640625" style="230" customWidth="1"/>
    <col min="11520" max="11520" width="9.54296875" style="230" customWidth="1"/>
    <col min="11521" max="11773" width="8.90625" style="230"/>
    <col min="11774" max="11774" width="52.54296875" style="230" customWidth="1"/>
    <col min="11775" max="11775" width="9.81640625" style="230" customWidth="1"/>
    <col min="11776" max="11776" width="9.54296875" style="230" customWidth="1"/>
    <col min="11777" max="12029" width="8.90625" style="230"/>
    <col min="12030" max="12030" width="52.54296875" style="230" customWidth="1"/>
    <col min="12031" max="12031" width="9.81640625" style="230" customWidth="1"/>
    <col min="12032" max="12032" width="9.54296875" style="230" customWidth="1"/>
    <col min="12033" max="12285" width="8.90625" style="230"/>
    <col min="12286" max="12286" width="52.54296875" style="230" customWidth="1"/>
    <col min="12287" max="12287" width="9.81640625" style="230" customWidth="1"/>
    <col min="12288" max="12288" width="9.54296875" style="230" customWidth="1"/>
    <col min="12289" max="12541" width="8.90625" style="230"/>
    <col min="12542" max="12542" width="52.54296875" style="230" customWidth="1"/>
    <col min="12543" max="12543" width="9.81640625" style="230" customWidth="1"/>
    <col min="12544" max="12544" width="9.54296875" style="230" customWidth="1"/>
    <col min="12545" max="12797" width="8.90625" style="230"/>
    <col min="12798" max="12798" width="52.54296875" style="230" customWidth="1"/>
    <col min="12799" max="12799" width="9.81640625" style="230" customWidth="1"/>
    <col min="12800" max="12800" width="9.54296875" style="230" customWidth="1"/>
    <col min="12801" max="13053" width="8.90625" style="230"/>
    <col min="13054" max="13054" width="52.54296875" style="230" customWidth="1"/>
    <col min="13055" max="13055" width="9.81640625" style="230" customWidth="1"/>
    <col min="13056" max="13056" width="9.54296875" style="230" customWidth="1"/>
    <col min="13057" max="13309" width="8.90625" style="230"/>
    <col min="13310" max="13310" width="52.54296875" style="230" customWidth="1"/>
    <col min="13311" max="13311" width="9.81640625" style="230" customWidth="1"/>
    <col min="13312" max="13312" width="9.54296875" style="230" customWidth="1"/>
    <col min="13313" max="13565" width="8.90625" style="230"/>
    <col min="13566" max="13566" width="52.54296875" style="230" customWidth="1"/>
    <col min="13567" max="13567" width="9.81640625" style="230" customWidth="1"/>
    <col min="13568" max="13568" width="9.54296875" style="230" customWidth="1"/>
    <col min="13569" max="13821" width="8.90625" style="230"/>
    <col min="13822" max="13822" width="52.54296875" style="230" customWidth="1"/>
    <col min="13823" max="13823" width="9.81640625" style="230" customWidth="1"/>
    <col min="13824" max="13824" width="9.54296875" style="230" customWidth="1"/>
    <col min="13825" max="14077" width="8.90625" style="230"/>
    <col min="14078" max="14078" width="52.54296875" style="230" customWidth="1"/>
    <col min="14079" max="14079" width="9.81640625" style="230" customWidth="1"/>
    <col min="14080" max="14080" width="9.54296875" style="230" customWidth="1"/>
    <col min="14081" max="14333" width="8.90625" style="230"/>
    <col min="14334" max="14334" width="52.54296875" style="230" customWidth="1"/>
    <col min="14335" max="14335" width="9.81640625" style="230" customWidth="1"/>
    <col min="14336" max="14336" width="9.54296875" style="230" customWidth="1"/>
    <col min="14337" max="14589" width="8.90625" style="230"/>
    <col min="14590" max="14590" width="52.54296875" style="230" customWidth="1"/>
    <col min="14591" max="14591" width="9.81640625" style="230" customWidth="1"/>
    <col min="14592" max="14592" width="9.54296875" style="230" customWidth="1"/>
    <col min="14593" max="14845" width="8.90625" style="230"/>
    <col min="14846" max="14846" width="52.54296875" style="230" customWidth="1"/>
    <col min="14847" max="14847" width="9.81640625" style="230" customWidth="1"/>
    <col min="14848" max="14848" width="9.54296875" style="230" customWidth="1"/>
    <col min="14849" max="15101" width="8.90625" style="230"/>
    <col min="15102" max="15102" width="52.54296875" style="230" customWidth="1"/>
    <col min="15103" max="15103" width="9.81640625" style="230" customWidth="1"/>
    <col min="15104" max="15104" width="9.54296875" style="230" customWidth="1"/>
    <col min="15105" max="15357" width="8.90625" style="230"/>
    <col min="15358" max="15358" width="52.54296875" style="230" customWidth="1"/>
    <col min="15359" max="15359" width="9.81640625" style="230" customWidth="1"/>
    <col min="15360" max="15360" width="9.54296875" style="230" customWidth="1"/>
    <col min="15361" max="15613" width="8.90625" style="230"/>
    <col min="15614" max="15614" width="52.54296875" style="230" customWidth="1"/>
    <col min="15615" max="15615" width="9.81640625" style="230" customWidth="1"/>
    <col min="15616" max="15616" width="9.54296875" style="230" customWidth="1"/>
    <col min="15617" max="15869" width="8.90625" style="230"/>
    <col min="15870" max="15870" width="52.54296875" style="230" customWidth="1"/>
    <col min="15871" max="15871" width="9.81640625" style="230" customWidth="1"/>
    <col min="15872" max="15872" width="9.54296875" style="230" customWidth="1"/>
    <col min="15873" max="16125" width="8.90625" style="230"/>
    <col min="16126" max="16126" width="52.54296875" style="230" customWidth="1"/>
    <col min="16127" max="16127" width="9.81640625" style="230" customWidth="1"/>
    <col min="16128" max="16128" width="9.54296875" style="230" customWidth="1"/>
    <col min="16129" max="16384" width="8.90625" style="230"/>
  </cols>
  <sheetData>
    <row r="1" spans="1:6" ht="58.75" customHeight="1" thickBot="1" x14ac:dyDescent="0.3">
      <c r="A1" s="280" t="s">
        <v>6</v>
      </c>
      <c r="B1" s="281" t="s">
        <v>1</v>
      </c>
      <c r="C1" s="282" t="s">
        <v>2</v>
      </c>
      <c r="D1" s="283" t="s">
        <v>36</v>
      </c>
      <c r="E1" s="284" t="s">
        <v>37</v>
      </c>
      <c r="F1" s="285" t="s">
        <v>197</v>
      </c>
    </row>
    <row r="2" spans="1:6" x14ac:dyDescent="0.25">
      <c r="A2" s="231"/>
      <c r="B2" s="232"/>
      <c r="E2" s="234"/>
      <c r="F2" s="235"/>
    </row>
    <row r="3" spans="1:6" ht="14" x14ac:dyDescent="0.25">
      <c r="A3" s="231"/>
      <c r="B3" s="236" t="s">
        <v>535</v>
      </c>
      <c r="E3" s="234"/>
      <c r="F3" s="235"/>
    </row>
    <row r="4" spans="1:6" x14ac:dyDescent="0.25">
      <c r="A4" s="231"/>
      <c r="B4" s="232"/>
      <c r="E4" s="234"/>
      <c r="F4" s="235"/>
    </row>
    <row r="5" spans="1:6" ht="14" x14ac:dyDescent="0.25">
      <c r="A5" s="237"/>
      <c r="B5" s="236" t="s">
        <v>534</v>
      </c>
      <c r="C5" s="243"/>
      <c r="D5" s="244"/>
      <c r="F5" s="235"/>
    </row>
    <row r="6" spans="1:6" ht="13" x14ac:dyDescent="0.25">
      <c r="A6" s="237"/>
      <c r="B6" s="245"/>
      <c r="C6" s="243"/>
      <c r="D6" s="244"/>
      <c r="F6" s="235"/>
    </row>
    <row r="7" spans="1:6" ht="14" x14ac:dyDescent="0.25">
      <c r="A7" s="237"/>
      <c r="B7" s="236" t="s">
        <v>252</v>
      </c>
      <c r="C7" s="243"/>
      <c r="D7" s="244"/>
      <c r="F7" s="235"/>
    </row>
    <row r="8" spans="1:6" ht="13" x14ac:dyDescent="0.25">
      <c r="A8" s="237"/>
      <c r="B8" s="245"/>
      <c r="C8" s="243"/>
      <c r="D8" s="244"/>
      <c r="F8" s="235"/>
    </row>
    <row r="9" spans="1:6" ht="62.5" x14ac:dyDescent="0.25">
      <c r="A9" s="237"/>
      <c r="B9" s="232" t="s">
        <v>539</v>
      </c>
      <c r="C9" s="243" t="s">
        <v>113</v>
      </c>
      <c r="D9" s="244">
        <v>1</v>
      </c>
      <c r="E9" s="242">
        <v>150000</v>
      </c>
      <c r="F9" s="235">
        <f>E9*D9</f>
        <v>150000</v>
      </c>
    </row>
    <row r="10" spans="1:6" ht="16.75" customHeight="1" x14ac:dyDescent="0.25">
      <c r="A10" s="248"/>
      <c r="B10" s="232"/>
      <c r="E10" s="234"/>
      <c r="F10" s="235"/>
    </row>
    <row r="11" spans="1:6" ht="13" thickBot="1" x14ac:dyDescent="0.3">
      <c r="A11" s="248"/>
      <c r="B11" s="251"/>
      <c r="E11" s="241"/>
      <c r="F11" s="235"/>
    </row>
    <row r="12" spans="1:6" ht="14.5" thickBot="1" x14ac:dyDescent="0.3">
      <c r="A12" s="268"/>
      <c r="B12" s="271"/>
      <c r="C12" s="269"/>
      <c r="D12" s="272"/>
      <c r="E12" s="270"/>
      <c r="F12" s="273">
        <f>SUM(F9:F9)</f>
        <v>150000</v>
      </c>
    </row>
    <row r="13" spans="1:6" ht="13" x14ac:dyDescent="0.25">
      <c r="A13" s="255"/>
      <c r="B13" s="256"/>
      <c r="C13" s="257"/>
      <c r="D13" s="258"/>
      <c r="E13" s="241"/>
      <c r="F13" s="259"/>
    </row>
    <row r="14" spans="1:6" x14ac:dyDescent="0.25">
      <c r="A14" s="255"/>
      <c r="B14" s="260"/>
      <c r="C14" s="240"/>
      <c r="D14" s="258"/>
      <c r="E14" s="241"/>
      <c r="F14" s="259"/>
    </row>
    <row r="15" spans="1:6" x14ac:dyDescent="0.25">
      <c r="A15" s="240"/>
      <c r="B15" s="251"/>
      <c r="C15" s="240"/>
      <c r="D15" s="258"/>
      <c r="E15" s="241"/>
      <c r="F15" s="259"/>
    </row>
    <row r="16" spans="1:6" x14ac:dyDescent="0.25">
      <c r="A16" s="240"/>
      <c r="B16" s="251"/>
      <c r="C16" s="240"/>
      <c r="D16" s="258"/>
      <c r="E16" s="241"/>
      <c r="F16" s="259"/>
    </row>
    <row r="17" spans="1:6" x14ac:dyDescent="0.25">
      <c r="A17" s="240"/>
      <c r="B17" s="251"/>
      <c r="C17" s="240"/>
      <c r="D17" s="258"/>
      <c r="E17" s="241"/>
      <c r="F17" s="259"/>
    </row>
    <row r="18" spans="1:6" ht="13" x14ac:dyDescent="0.25">
      <c r="A18" s="240"/>
      <c r="B18" s="250"/>
      <c r="C18" s="240"/>
      <c r="D18" s="258"/>
      <c r="E18" s="241"/>
      <c r="F18" s="259"/>
    </row>
    <row r="19" spans="1:6" x14ac:dyDescent="0.25">
      <c r="A19" s="240"/>
      <c r="B19" s="251"/>
      <c r="C19" s="240"/>
      <c r="D19" s="258"/>
      <c r="E19" s="241"/>
      <c r="F19" s="259"/>
    </row>
    <row r="20" spans="1:6" x14ac:dyDescent="0.25">
      <c r="A20" s="240"/>
      <c r="B20" s="251"/>
      <c r="C20" s="240"/>
      <c r="D20" s="258"/>
      <c r="E20" s="241"/>
      <c r="F20" s="259"/>
    </row>
    <row r="21" spans="1:6" x14ac:dyDescent="0.25">
      <c r="A21" s="240"/>
      <c r="B21" s="251"/>
      <c r="C21" s="240"/>
      <c r="D21" s="258"/>
      <c r="E21" s="241"/>
      <c r="F21" s="259"/>
    </row>
    <row r="22" spans="1:6" x14ac:dyDescent="0.25">
      <c r="A22" s="240"/>
      <c r="B22" s="251"/>
      <c r="C22" s="240"/>
      <c r="D22" s="258"/>
      <c r="E22" s="241"/>
      <c r="F22" s="259"/>
    </row>
    <row r="23" spans="1:6" x14ac:dyDescent="0.25">
      <c r="A23" s="240"/>
      <c r="B23" s="251"/>
      <c r="C23" s="240"/>
      <c r="D23" s="258"/>
      <c r="E23" s="241"/>
      <c r="F23" s="259"/>
    </row>
    <row r="24" spans="1:6" x14ac:dyDescent="0.25">
      <c r="A24" s="240"/>
      <c r="B24" s="251"/>
      <c r="C24" s="240"/>
      <c r="D24" s="258"/>
      <c r="E24" s="241"/>
      <c r="F24" s="259"/>
    </row>
    <row r="25" spans="1:6" x14ac:dyDescent="0.25">
      <c r="A25" s="240"/>
      <c r="B25" s="251"/>
      <c r="C25" s="240"/>
      <c r="D25" s="258"/>
      <c r="E25" s="241"/>
      <c r="F25" s="259"/>
    </row>
    <row r="26" spans="1:6" x14ac:dyDescent="0.25">
      <c r="A26" s="240"/>
      <c r="B26" s="251"/>
      <c r="C26" s="240"/>
      <c r="D26" s="258"/>
      <c r="E26" s="241"/>
      <c r="F26" s="259"/>
    </row>
    <row r="27" spans="1:6" x14ac:dyDescent="0.25">
      <c r="A27" s="240"/>
      <c r="B27" s="251"/>
      <c r="C27" s="240"/>
      <c r="D27" s="258"/>
      <c r="E27" s="241"/>
      <c r="F27" s="259"/>
    </row>
    <row r="28" spans="1:6" x14ac:dyDescent="0.25">
      <c r="A28" s="240"/>
      <c r="B28" s="263"/>
      <c r="C28" s="240"/>
      <c r="D28" s="258"/>
      <c r="E28" s="241"/>
      <c r="F28" s="259"/>
    </row>
    <row r="29" spans="1:6" x14ac:dyDescent="0.25">
      <c r="A29" s="240"/>
      <c r="B29" s="251"/>
      <c r="C29" s="240"/>
      <c r="D29" s="258"/>
      <c r="E29" s="241"/>
      <c r="F29" s="259"/>
    </row>
    <row r="30" spans="1:6" x14ac:dyDescent="0.25">
      <c r="A30" s="240"/>
      <c r="B30" s="251"/>
      <c r="C30" s="240"/>
      <c r="D30" s="258"/>
      <c r="E30" s="241"/>
      <c r="F30" s="259"/>
    </row>
    <row r="31" spans="1:6" x14ac:dyDescent="0.25">
      <c r="A31" s="240"/>
      <c r="B31" s="251"/>
      <c r="C31" s="240"/>
      <c r="D31" s="258"/>
      <c r="E31" s="241"/>
      <c r="F31" s="259"/>
    </row>
    <row r="32" spans="1:6" x14ac:dyDescent="0.25">
      <c r="A32" s="240"/>
      <c r="B32" s="251"/>
      <c r="C32" s="240"/>
      <c r="D32" s="258"/>
      <c r="E32" s="241"/>
      <c r="F32" s="259"/>
    </row>
    <row r="33" spans="1:6" x14ac:dyDescent="0.25">
      <c r="A33" s="240"/>
      <c r="B33" s="251"/>
      <c r="C33" s="240"/>
      <c r="D33" s="258"/>
      <c r="E33" s="241"/>
      <c r="F33" s="259"/>
    </row>
    <row r="34" spans="1:6" x14ac:dyDescent="0.25">
      <c r="A34" s="240"/>
      <c r="B34" s="251"/>
      <c r="C34" s="240"/>
      <c r="D34" s="258"/>
      <c r="E34" s="241"/>
      <c r="F34" s="259"/>
    </row>
    <row r="35" spans="1:6" x14ac:dyDescent="0.25">
      <c r="A35" s="240"/>
      <c r="B35" s="251"/>
      <c r="C35" s="240"/>
      <c r="D35" s="258"/>
      <c r="E35" s="241"/>
      <c r="F35" s="259"/>
    </row>
    <row r="36" spans="1:6" x14ac:dyDescent="0.25">
      <c r="A36" s="240"/>
      <c r="B36" s="251"/>
      <c r="C36" s="240"/>
      <c r="D36" s="258"/>
      <c r="E36" s="241"/>
      <c r="F36" s="259"/>
    </row>
    <row r="37" spans="1:6" x14ac:dyDescent="0.25">
      <c r="A37" s="240"/>
      <c r="B37" s="251"/>
      <c r="C37" s="240"/>
      <c r="D37" s="258"/>
      <c r="E37" s="241"/>
      <c r="F37" s="259"/>
    </row>
    <row r="38" spans="1:6" x14ac:dyDescent="0.25">
      <c r="A38" s="240"/>
      <c r="B38" s="251"/>
      <c r="C38" s="240"/>
      <c r="D38" s="258"/>
      <c r="E38" s="241"/>
      <c r="F38" s="259"/>
    </row>
    <row r="39" spans="1:6" x14ac:dyDescent="0.25">
      <c r="A39" s="240"/>
      <c r="B39" s="251"/>
      <c r="C39" s="240"/>
      <c r="D39" s="258"/>
      <c r="E39" s="241"/>
      <c r="F39" s="259"/>
    </row>
    <row r="40" spans="1:6" x14ac:dyDescent="0.25">
      <c r="A40" s="240"/>
      <c r="B40" s="251"/>
      <c r="C40" s="240"/>
      <c r="D40" s="258"/>
      <c r="E40" s="241"/>
      <c r="F40" s="259"/>
    </row>
    <row r="41" spans="1:6" x14ac:dyDescent="0.25">
      <c r="A41" s="240"/>
      <c r="B41" s="251"/>
      <c r="C41" s="240"/>
      <c r="D41" s="258"/>
      <c r="E41" s="241"/>
      <c r="F41" s="259"/>
    </row>
    <row r="42" spans="1:6" ht="13" x14ac:dyDescent="0.25">
      <c r="A42" s="240"/>
      <c r="B42" s="250"/>
      <c r="C42" s="240"/>
      <c r="D42" s="258"/>
      <c r="E42" s="241"/>
      <c r="F42" s="259"/>
    </row>
    <row r="43" spans="1:6" x14ac:dyDescent="0.25">
      <c r="A43" s="240"/>
      <c r="B43" s="251"/>
      <c r="C43" s="240"/>
      <c r="D43" s="258"/>
      <c r="E43" s="241"/>
      <c r="F43" s="259"/>
    </row>
    <row r="44" spans="1:6" ht="13" x14ac:dyDescent="0.25">
      <c r="A44" s="240"/>
      <c r="B44" s="250"/>
      <c r="C44" s="240"/>
      <c r="D44" s="258"/>
      <c r="E44" s="241"/>
      <c r="F44" s="259"/>
    </row>
    <row r="45" spans="1:6" x14ac:dyDescent="0.25">
      <c r="A45" s="240"/>
      <c r="B45" s="251"/>
      <c r="C45" s="240"/>
      <c r="D45" s="258"/>
      <c r="E45" s="241"/>
      <c r="F45" s="259"/>
    </row>
    <row r="46" spans="1:6" x14ac:dyDescent="0.25">
      <c r="A46" s="240"/>
      <c r="B46" s="251"/>
      <c r="C46" s="240"/>
      <c r="D46" s="258"/>
      <c r="E46" s="241"/>
      <c r="F46" s="259"/>
    </row>
    <row r="47" spans="1:6" x14ac:dyDescent="0.25">
      <c r="A47" s="240"/>
      <c r="B47" s="251"/>
      <c r="C47" s="240"/>
      <c r="D47" s="258"/>
      <c r="E47" s="241"/>
      <c r="F47" s="259"/>
    </row>
    <row r="48" spans="1:6" x14ac:dyDescent="0.25">
      <c r="A48" s="240"/>
      <c r="B48" s="251"/>
      <c r="C48" s="240"/>
      <c r="D48" s="258"/>
      <c r="E48" s="241"/>
      <c r="F48" s="259"/>
    </row>
    <row r="49" spans="1:6" x14ac:dyDescent="0.25">
      <c r="A49" s="240"/>
      <c r="B49" s="251"/>
      <c r="C49" s="240"/>
      <c r="D49" s="258"/>
      <c r="E49" s="241"/>
      <c r="F49" s="259"/>
    </row>
    <row r="50" spans="1:6" ht="13" x14ac:dyDescent="0.25">
      <c r="A50" s="240"/>
      <c r="B50" s="264"/>
      <c r="C50" s="240"/>
      <c r="D50" s="258"/>
      <c r="E50" s="241"/>
      <c r="F50" s="259"/>
    </row>
    <row r="51" spans="1:6" x14ac:dyDescent="0.25">
      <c r="A51" s="240"/>
      <c r="B51" s="251"/>
      <c r="C51" s="240"/>
      <c r="D51" s="258"/>
      <c r="E51" s="241"/>
      <c r="F51" s="259"/>
    </row>
    <row r="52" spans="1:6" x14ac:dyDescent="0.25">
      <c r="A52" s="240"/>
      <c r="B52" s="251"/>
      <c r="C52" s="240"/>
      <c r="D52" s="258"/>
      <c r="E52" s="241"/>
      <c r="F52" s="259"/>
    </row>
    <row r="53" spans="1:6" x14ac:dyDescent="0.25">
      <c r="A53" s="240"/>
      <c r="B53" s="251"/>
      <c r="C53" s="240"/>
      <c r="D53" s="258"/>
      <c r="E53" s="241"/>
      <c r="F53" s="259"/>
    </row>
    <row r="54" spans="1:6" x14ac:dyDescent="0.25">
      <c r="A54" s="240"/>
      <c r="B54" s="251"/>
      <c r="C54" s="240"/>
      <c r="D54" s="258"/>
      <c r="E54" s="241"/>
      <c r="F54" s="259"/>
    </row>
    <row r="55" spans="1:6" x14ac:dyDescent="0.25">
      <c r="A55" s="240"/>
      <c r="B55" s="251"/>
      <c r="C55" s="240"/>
      <c r="D55" s="258"/>
      <c r="E55" s="241"/>
      <c r="F55" s="259"/>
    </row>
    <row r="56" spans="1:6" ht="13" x14ac:dyDescent="0.25">
      <c r="A56" s="240"/>
      <c r="B56" s="250"/>
      <c r="C56" s="240"/>
      <c r="D56" s="258"/>
      <c r="E56" s="241"/>
      <c r="F56" s="259"/>
    </row>
    <row r="57" spans="1:6" x14ac:dyDescent="0.25">
      <c r="A57" s="240"/>
      <c r="B57" s="251"/>
      <c r="C57" s="240"/>
      <c r="D57" s="258"/>
      <c r="E57" s="241"/>
      <c r="F57" s="259"/>
    </row>
    <row r="58" spans="1:6" x14ac:dyDescent="0.25">
      <c r="A58" s="240"/>
      <c r="B58" s="251"/>
      <c r="C58" s="240"/>
      <c r="D58" s="258"/>
      <c r="E58" s="241"/>
      <c r="F58" s="259"/>
    </row>
    <row r="59" spans="1:6" x14ac:dyDescent="0.25">
      <c r="A59" s="240"/>
      <c r="B59" s="251"/>
      <c r="C59" s="240"/>
      <c r="D59" s="258"/>
      <c r="E59" s="241"/>
      <c r="F59" s="259"/>
    </row>
    <row r="60" spans="1:6" x14ac:dyDescent="0.25">
      <c r="A60" s="240"/>
      <c r="B60" s="251"/>
      <c r="C60" s="240"/>
      <c r="D60" s="258"/>
      <c r="E60" s="241"/>
      <c r="F60" s="259"/>
    </row>
    <row r="61" spans="1:6" x14ac:dyDescent="0.25">
      <c r="A61" s="240"/>
      <c r="B61" s="251"/>
      <c r="C61" s="240"/>
      <c r="D61" s="258"/>
      <c r="E61" s="241"/>
      <c r="F61" s="259"/>
    </row>
    <row r="62" spans="1:6" x14ac:dyDescent="0.25">
      <c r="A62" s="240"/>
      <c r="B62" s="251"/>
      <c r="C62" s="240"/>
      <c r="D62" s="258"/>
      <c r="E62" s="241"/>
      <c r="F62" s="259"/>
    </row>
    <row r="63" spans="1:6" x14ac:dyDescent="0.25">
      <c r="A63" s="240"/>
      <c r="B63" s="251"/>
      <c r="C63" s="240"/>
      <c r="D63" s="258"/>
      <c r="E63" s="241"/>
      <c r="F63" s="259"/>
    </row>
    <row r="64" spans="1:6" ht="13" x14ac:dyDescent="0.25">
      <c r="A64" s="240"/>
      <c r="B64" s="250"/>
      <c r="C64" s="240"/>
      <c r="D64" s="258"/>
      <c r="E64" s="241"/>
      <c r="F64" s="259"/>
    </row>
    <row r="65" spans="1:6" x14ac:dyDescent="0.25">
      <c r="A65" s="240"/>
      <c r="B65" s="251"/>
      <c r="C65" s="240"/>
      <c r="D65" s="258"/>
      <c r="E65" s="241"/>
      <c r="F65" s="259"/>
    </row>
    <row r="66" spans="1:6" x14ac:dyDescent="0.25">
      <c r="A66" s="240"/>
      <c r="B66" s="251"/>
      <c r="C66" s="240"/>
      <c r="D66" s="258"/>
      <c r="E66" s="241"/>
      <c r="F66" s="259"/>
    </row>
    <row r="67" spans="1:6" x14ac:dyDescent="0.25">
      <c r="A67" s="240"/>
      <c r="B67" s="251"/>
      <c r="C67" s="240"/>
      <c r="D67" s="258"/>
      <c r="E67" s="241"/>
      <c r="F67" s="259"/>
    </row>
    <row r="68" spans="1:6" x14ac:dyDescent="0.25">
      <c r="A68" s="240"/>
      <c r="B68" s="251"/>
      <c r="C68" s="240"/>
      <c r="D68" s="258"/>
      <c r="E68" s="241"/>
      <c r="F68" s="259"/>
    </row>
    <row r="69" spans="1:6" x14ac:dyDescent="0.25">
      <c r="A69" s="240"/>
      <c r="B69" s="251"/>
      <c r="C69" s="240"/>
      <c r="D69" s="258"/>
      <c r="E69" s="241"/>
      <c r="F69" s="259"/>
    </row>
    <row r="70" spans="1:6" x14ac:dyDescent="0.25">
      <c r="A70" s="240"/>
      <c r="B70" s="251"/>
      <c r="C70" s="240"/>
      <c r="D70" s="258"/>
      <c r="E70" s="241"/>
      <c r="F70" s="259"/>
    </row>
    <row r="71" spans="1:6" x14ac:dyDescent="0.25">
      <c r="A71" s="240"/>
      <c r="B71" s="251"/>
      <c r="C71" s="240"/>
      <c r="D71" s="258"/>
      <c r="E71" s="241"/>
      <c r="F71" s="259"/>
    </row>
    <row r="72" spans="1:6" x14ac:dyDescent="0.25">
      <c r="A72" s="240"/>
      <c r="B72" s="251"/>
      <c r="C72" s="240"/>
      <c r="D72" s="258"/>
      <c r="E72" s="241"/>
      <c r="F72" s="259"/>
    </row>
    <row r="73" spans="1:6" x14ac:dyDescent="0.25">
      <c r="A73" s="240"/>
      <c r="B73" s="251"/>
      <c r="C73" s="240"/>
      <c r="D73" s="258"/>
      <c r="E73" s="241"/>
      <c r="F73" s="259"/>
    </row>
    <row r="74" spans="1:6" x14ac:dyDescent="0.25">
      <c r="A74" s="240"/>
      <c r="B74" s="251"/>
      <c r="C74" s="240"/>
      <c r="D74" s="258"/>
      <c r="E74" s="241"/>
      <c r="F74" s="259"/>
    </row>
    <row r="75" spans="1:6" x14ac:dyDescent="0.25">
      <c r="A75" s="240"/>
      <c r="B75" s="251"/>
      <c r="C75" s="240"/>
      <c r="D75" s="258"/>
      <c r="E75" s="241"/>
      <c r="F75" s="259"/>
    </row>
    <row r="76" spans="1:6" x14ac:dyDescent="0.25">
      <c r="A76" s="240"/>
      <c r="B76" s="251"/>
      <c r="C76" s="240"/>
      <c r="D76" s="258"/>
      <c r="E76" s="241"/>
      <c r="F76" s="259"/>
    </row>
    <row r="77" spans="1:6" x14ac:dyDescent="0.25">
      <c r="A77" s="240"/>
      <c r="B77" s="251"/>
      <c r="C77" s="240"/>
      <c r="D77" s="258"/>
      <c r="E77" s="241"/>
      <c r="F77" s="259"/>
    </row>
    <row r="78" spans="1:6" x14ac:dyDescent="0.25">
      <c r="A78" s="240"/>
      <c r="B78" s="251"/>
      <c r="C78" s="240"/>
      <c r="D78" s="258"/>
      <c r="E78" s="241"/>
      <c r="F78" s="259"/>
    </row>
    <row r="79" spans="1:6" x14ac:dyDescent="0.25">
      <c r="A79" s="240"/>
      <c r="B79" s="251"/>
      <c r="C79" s="240"/>
      <c r="D79" s="258"/>
      <c r="E79" s="241"/>
      <c r="F79" s="259"/>
    </row>
    <row r="80" spans="1:6" ht="13" x14ac:dyDescent="0.25">
      <c r="A80" s="240"/>
      <c r="B80" s="250"/>
      <c r="C80" s="240"/>
      <c r="D80" s="258"/>
      <c r="E80" s="241"/>
      <c r="F80" s="259"/>
    </row>
    <row r="81" spans="1:6" x14ac:dyDescent="0.25">
      <c r="A81" s="240"/>
      <c r="B81" s="251"/>
      <c r="C81" s="240"/>
      <c r="D81" s="258"/>
      <c r="E81" s="241"/>
      <c r="F81" s="259"/>
    </row>
    <row r="82" spans="1:6" x14ac:dyDescent="0.25">
      <c r="A82" s="240"/>
      <c r="B82" s="251"/>
      <c r="C82" s="240"/>
      <c r="D82" s="258"/>
      <c r="E82" s="241"/>
      <c r="F82" s="259"/>
    </row>
    <row r="83" spans="1:6" x14ac:dyDescent="0.25">
      <c r="A83" s="240"/>
      <c r="B83" s="251"/>
      <c r="C83" s="240"/>
      <c r="D83" s="258"/>
      <c r="E83" s="241"/>
      <c r="F83" s="259"/>
    </row>
    <row r="84" spans="1:6" ht="13" x14ac:dyDescent="0.25">
      <c r="A84" s="240"/>
      <c r="B84" s="250"/>
      <c r="C84" s="240"/>
      <c r="D84" s="258"/>
      <c r="E84" s="241"/>
      <c r="F84" s="259"/>
    </row>
    <row r="85" spans="1:6" x14ac:dyDescent="0.25">
      <c r="A85" s="240"/>
      <c r="B85" s="251"/>
      <c r="C85" s="240"/>
      <c r="D85" s="258"/>
      <c r="E85" s="241"/>
      <c r="F85" s="259"/>
    </row>
    <row r="86" spans="1:6" x14ac:dyDescent="0.25">
      <c r="A86" s="240"/>
      <c r="B86" s="251"/>
      <c r="C86" s="240"/>
      <c r="D86" s="258"/>
      <c r="E86" s="241"/>
      <c r="F86" s="259"/>
    </row>
    <row r="87" spans="1:6" x14ac:dyDescent="0.25">
      <c r="A87" s="240"/>
      <c r="B87" s="251"/>
      <c r="C87" s="240"/>
      <c r="D87" s="258"/>
      <c r="E87" s="241"/>
      <c r="F87" s="259"/>
    </row>
    <row r="88" spans="1:6" x14ac:dyDescent="0.25">
      <c r="A88" s="240"/>
      <c r="B88" s="251"/>
      <c r="C88" s="240"/>
      <c r="D88" s="258"/>
      <c r="E88" s="241"/>
      <c r="F88" s="259"/>
    </row>
    <row r="89" spans="1:6" x14ac:dyDescent="0.25">
      <c r="A89" s="240"/>
      <c r="B89" s="251"/>
      <c r="C89" s="240"/>
      <c r="D89" s="258"/>
      <c r="E89" s="241"/>
      <c r="F89" s="259"/>
    </row>
    <row r="90" spans="1:6" ht="13" x14ac:dyDescent="0.25">
      <c r="A90" s="240"/>
      <c r="B90" s="250"/>
      <c r="C90" s="240"/>
      <c r="D90" s="258"/>
      <c r="E90" s="241"/>
      <c r="F90" s="259"/>
    </row>
    <row r="91" spans="1:6" x14ac:dyDescent="0.25">
      <c r="A91" s="240"/>
      <c r="B91" s="251"/>
      <c r="C91" s="240"/>
      <c r="D91" s="258"/>
      <c r="E91" s="241"/>
      <c r="F91" s="259"/>
    </row>
    <row r="92" spans="1:6" ht="13" x14ac:dyDescent="0.25">
      <c r="A92" s="240"/>
      <c r="B92" s="250"/>
      <c r="C92" s="240"/>
      <c r="D92" s="258"/>
      <c r="E92" s="241"/>
      <c r="F92" s="259"/>
    </row>
    <row r="93" spans="1:6" x14ac:dyDescent="0.25">
      <c r="A93" s="240"/>
      <c r="B93" s="251"/>
      <c r="C93" s="240"/>
      <c r="D93" s="258"/>
      <c r="E93" s="241"/>
      <c r="F93" s="259"/>
    </row>
    <row r="94" spans="1:6" x14ac:dyDescent="0.25">
      <c r="A94" s="240"/>
      <c r="B94" s="251"/>
      <c r="C94" s="240"/>
      <c r="D94" s="258"/>
      <c r="E94" s="241"/>
      <c r="F94" s="259"/>
    </row>
    <row r="95" spans="1:6" x14ac:dyDescent="0.25">
      <c r="A95" s="240"/>
      <c r="B95" s="251"/>
      <c r="C95" s="240"/>
      <c r="D95" s="258"/>
      <c r="E95" s="241"/>
      <c r="F95" s="259"/>
    </row>
    <row r="96" spans="1:6" ht="13" x14ac:dyDescent="0.25">
      <c r="A96" s="240"/>
      <c r="B96" s="250"/>
      <c r="C96" s="240"/>
      <c r="D96" s="258"/>
      <c r="E96" s="241"/>
      <c r="F96" s="259"/>
    </row>
    <row r="97" spans="1:6" x14ac:dyDescent="0.25">
      <c r="A97" s="240"/>
      <c r="B97" s="251"/>
      <c r="C97" s="240"/>
      <c r="D97" s="258"/>
      <c r="E97" s="241"/>
      <c r="F97" s="259"/>
    </row>
    <row r="98" spans="1:6" ht="13" x14ac:dyDescent="0.25">
      <c r="A98" s="240"/>
      <c r="B98" s="250"/>
      <c r="C98" s="240"/>
      <c r="D98" s="258"/>
      <c r="E98" s="241"/>
      <c r="F98" s="259"/>
    </row>
    <row r="99" spans="1:6" x14ac:dyDescent="0.25">
      <c r="A99" s="240"/>
      <c r="B99" s="251"/>
      <c r="C99" s="240"/>
      <c r="D99" s="258"/>
      <c r="E99" s="241"/>
      <c r="F99" s="259"/>
    </row>
    <row r="100" spans="1:6" x14ac:dyDescent="0.25">
      <c r="A100" s="240"/>
      <c r="B100" s="251"/>
      <c r="C100" s="240"/>
      <c r="D100" s="258"/>
      <c r="E100" s="241"/>
      <c r="F100" s="259"/>
    </row>
    <row r="101" spans="1:6" x14ac:dyDescent="0.25">
      <c r="A101" s="240"/>
      <c r="B101" s="251"/>
      <c r="C101" s="240"/>
      <c r="D101" s="258"/>
      <c r="E101" s="241"/>
      <c r="F101" s="259"/>
    </row>
    <row r="102" spans="1:6" ht="13" x14ac:dyDescent="0.25">
      <c r="A102" s="240"/>
      <c r="B102" s="250"/>
      <c r="C102" s="240"/>
      <c r="D102" s="258"/>
      <c r="E102" s="241"/>
      <c r="F102" s="259"/>
    </row>
    <row r="103" spans="1:6" x14ac:dyDescent="0.25">
      <c r="A103" s="240"/>
      <c r="B103" s="251"/>
      <c r="C103" s="240"/>
      <c r="D103" s="258"/>
      <c r="E103" s="241"/>
      <c r="F103" s="259"/>
    </row>
    <row r="104" spans="1:6" x14ac:dyDescent="0.25">
      <c r="A104" s="240"/>
      <c r="B104" s="251"/>
      <c r="C104" s="240"/>
      <c r="D104" s="258"/>
      <c r="E104" s="241"/>
      <c r="F104" s="259"/>
    </row>
    <row r="105" spans="1:6" x14ac:dyDescent="0.25">
      <c r="A105" s="240"/>
      <c r="B105" s="251"/>
      <c r="C105" s="240"/>
      <c r="D105" s="258"/>
      <c r="E105" s="241"/>
      <c r="F105" s="259"/>
    </row>
    <row r="106" spans="1:6" ht="13" x14ac:dyDescent="0.25">
      <c r="A106" s="240"/>
      <c r="B106" s="250"/>
      <c r="C106" s="240"/>
      <c r="D106" s="258"/>
      <c r="E106" s="241"/>
      <c r="F106" s="259"/>
    </row>
    <row r="107" spans="1:6" x14ac:dyDescent="0.25">
      <c r="A107" s="240"/>
      <c r="B107" s="251"/>
      <c r="C107" s="240"/>
      <c r="D107" s="258"/>
      <c r="E107" s="241"/>
      <c r="F107" s="259"/>
    </row>
    <row r="108" spans="1:6" x14ac:dyDescent="0.25">
      <c r="A108" s="240"/>
      <c r="B108" s="251"/>
      <c r="C108" s="240"/>
      <c r="D108" s="258"/>
      <c r="E108" s="241"/>
      <c r="F108" s="259"/>
    </row>
    <row r="109" spans="1:6" x14ac:dyDescent="0.25">
      <c r="A109" s="240"/>
      <c r="B109" s="251"/>
      <c r="C109" s="240"/>
      <c r="D109" s="258"/>
      <c r="E109" s="241"/>
      <c r="F109" s="259"/>
    </row>
    <row r="110" spans="1:6" ht="13" x14ac:dyDescent="0.25">
      <c r="A110" s="240"/>
      <c r="B110" s="250"/>
      <c r="C110" s="240"/>
      <c r="D110" s="258"/>
      <c r="E110" s="241"/>
      <c r="F110" s="259"/>
    </row>
    <row r="111" spans="1:6" ht="13" x14ac:dyDescent="0.25">
      <c r="A111" s="240"/>
      <c r="B111" s="250"/>
      <c r="C111" s="240"/>
      <c r="D111" s="258"/>
      <c r="E111" s="241"/>
      <c r="F111" s="259"/>
    </row>
    <row r="112" spans="1:6" x14ac:dyDescent="0.25">
      <c r="A112" s="240"/>
      <c r="B112" s="251"/>
      <c r="C112" s="240"/>
      <c r="D112" s="258"/>
      <c r="E112" s="241"/>
      <c r="F112" s="259"/>
    </row>
    <row r="113" spans="1:6" ht="13" x14ac:dyDescent="0.25">
      <c r="A113" s="240"/>
      <c r="B113" s="250"/>
      <c r="C113" s="240"/>
      <c r="D113" s="258"/>
      <c r="E113" s="241"/>
      <c r="F113" s="259"/>
    </row>
    <row r="114" spans="1:6" x14ac:dyDescent="0.25">
      <c r="A114" s="240"/>
      <c r="B114" s="251"/>
      <c r="C114" s="240"/>
      <c r="D114" s="258"/>
      <c r="E114" s="241"/>
      <c r="F114" s="259"/>
    </row>
    <row r="115" spans="1:6" x14ac:dyDescent="0.25">
      <c r="A115" s="240"/>
      <c r="B115" s="251"/>
      <c r="C115" s="240"/>
      <c r="D115" s="258"/>
      <c r="E115" s="241"/>
      <c r="F115" s="259"/>
    </row>
    <row r="116" spans="1:6" x14ac:dyDescent="0.25">
      <c r="A116" s="240"/>
      <c r="B116" s="251"/>
      <c r="C116" s="240"/>
      <c r="D116" s="258"/>
      <c r="E116" s="241"/>
      <c r="F116" s="259"/>
    </row>
    <row r="117" spans="1:6" ht="13" x14ac:dyDescent="0.25">
      <c r="A117" s="240"/>
      <c r="B117" s="250"/>
      <c r="C117" s="240"/>
      <c r="D117" s="258"/>
      <c r="E117" s="241"/>
      <c r="F117" s="259"/>
    </row>
    <row r="118" spans="1:6" ht="13" x14ac:dyDescent="0.25">
      <c r="A118" s="240"/>
      <c r="B118" s="250"/>
      <c r="C118" s="240"/>
      <c r="D118" s="258"/>
      <c r="E118" s="241"/>
      <c r="F118" s="259"/>
    </row>
    <row r="119" spans="1:6" x14ac:dyDescent="0.25">
      <c r="A119" s="240"/>
      <c r="B119" s="251"/>
      <c r="C119" s="240"/>
      <c r="D119" s="258"/>
      <c r="E119" s="241"/>
      <c r="F119" s="259"/>
    </row>
    <row r="120" spans="1:6" x14ac:dyDescent="0.25">
      <c r="A120" s="240"/>
      <c r="B120" s="251"/>
      <c r="C120" s="240"/>
      <c r="D120" s="258"/>
      <c r="E120" s="241"/>
      <c r="F120" s="259"/>
    </row>
    <row r="121" spans="1:6" x14ac:dyDescent="0.25">
      <c r="A121" s="240"/>
      <c r="B121" s="251"/>
      <c r="C121" s="240"/>
      <c r="D121" s="258"/>
      <c r="E121" s="241"/>
      <c r="F121" s="259"/>
    </row>
    <row r="122" spans="1:6" x14ac:dyDescent="0.25">
      <c r="A122" s="240"/>
      <c r="B122" s="251"/>
      <c r="C122" s="240"/>
      <c r="D122" s="258"/>
      <c r="E122" s="241"/>
      <c r="F122" s="259"/>
    </row>
    <row r="123" spans="1:6" x14ac:dyDescent="0.25">
      <c r="A123" s="240"/>
      <c r="B123" s="251"/>
      <c r="C123" s="240"/>
      <c r="D123" s="258"/>
      <c r="E123" s="241"/>
      <c r="F123" s="259"/>
    </row>
    <row r="124" spans="1:6" ht="13" x14ac:dyDescent="0.25">
      <c r="A124" s="240"/>
      <c r="B124" s="250"/>
      <c r="C124" s="240"/>
      <c r="D124" s="258"/>
      <c r="E124" s="241"/>
      <c r="F124" s="259"/>
    </row>
    <row r="125" spans="1:6" x14ac:dyDescent="0.25">
      <c r="A125" s="240"/>
      <c r="B125" s="251"/>
      <c r="C125" s="240"/>
      <c r="D125" s="258"/>
      <c r="E125" s="241"/>
      <c r="F125" s="259"/>
    </row>
    <row r="126" spans="1:6" ht="13" x14ac:dyDescent="0.25">
      <c r="A126" s="240"/>
      <c r="B126" s="264"/>
      <c r="C126" s="240"/>
      <c r="D126" s="258"/>
      <c r="E126" s="241"/>
      <c r="F126" s="259"/>
    </row>
    <row r="127" spans="1:6" x14ac:dyDescent="0.25">
      <c r="A127" s="240"/>
      <c r="B127" s="251"/>
      <c r="C127" s="240"/>
      <c r="D127" s="258"/>
      <c r="E127" s="241"/>
      <c r="F127" s="259"/>
    </row>
    <row r="128" spans="1:6" x14ac:dyDescent="0.25">
      <c r="A128" s="240"/>
      <c r="B128" s="251"/>
      <c r="C128" s="240"/>
      <c r="D128" s="258"/>
      <c r="E128" s="241"/>
      <c r="F128" s="259"/>
    </row>
    <row r="129" spans="1:6" x14ac:dyDescent="0.25">
      <c r="A129" s="240"/>
      <c r="B129" s="251"/>
      <c r="C129" s="240"/>
      <c r="D129" s="258"/>
      <c r="E129" s="241"/>
      <c r="F129" s="259"/>
    </row>
    <row r="130" spans="1:6" x14ac:dyDescent="0.25">
      <c r="A130" s="240"/>
      <c r="B130" s="251"/>
      <c r="C130" s="240"/>
      <c r="D130" s="258"/>
      <c r="E130" s="241"/>
      <c r="F130" s="259"/>
    </row>
    <row r="131" spans="1:6" x14ac:dyDescent="0.25">
      <c r="A131" s="240"/>
      <c r="B131" s="251"/>
      <c r="C131" s="240"/>
      <c r="D131" s="258"/>
      <c r="E131" s="241"/>
      <c r="F131" s="259"/>
    </row>
    <row r="132" spans="1:6" x14ac:dyDescent="0.25">
      <c r="A132" s="240"/>
      <c r="B132" s="251"/>
      <c r="C132" s="240"/>
      <c r="D132" s="258"/>
      <c r="E132" s="241"/>
      <c r="F132" s="259"/>
    </row>
    <row r="133" spans="1:6" x14ac:dyDescent="0.25">
      <c r="A133" s="240"/>
      <c r="B133" s="251"/>
      <c r="C133" s="240"/>
      <c r="D133" s="258"/>
      <c r="E133" s="241"/>
      <c r="F133" s="259"/>
    </row>
    <row r="134" spans="1:6" ht="13" x14ac:dyDescent="0.25">
      <c r="A134" s="240"/>
      <c r="B134" s="250"/>
      <c r="C134" s="240"/>
      <c r="D134" s="258"/>
      <c r="E134" s="241"/>
      <c r="F134" s="259"/>
    </row>
    <row r="135" spans="1:6" x14ac:dyDescent="0.25">
      <c r="A135" s="240"/>
      <c r="B135" s="251"/>
      <c r="C135" s="240"/>
      <c r="D135" s="258"/>
      <c r="E135" s="241"/>
      <c r="F135" s="259"/>
    </row>
    <row r="136" spans="1:6" ht="13" x14ac:dyDescent="0.25">
      <c r="A136" s="240"/>
      <c r="B136" s="250"/>
      <c r="C136" s="240"/>
      <c r="D136" s="258"/>
      <c r="E136" s="241"/>
      <c r="F136" s="259"/>
    </row>
    <row r="137" spans="1:6" x14ac:dyDescent="0.25">
      <c r="A137" s="240"/>
      <c r="B137" s="251"/>
      <c r="C137" s="240"/>
      <c r="D137" s="258"/>
      <c r="E137" s="241"/>
      <c r="F137" s="259"/>
    </row>
    <row r="138" spans="1:6" x14ac:dyDescent="0.25">
      <c r="A138" s="240"/>
      <c r="B138" s="251"/>
      <c r="C138" s="240"/>
      <c r="D138" s="258"/>
      <c r="E138" s="241"/>
      <c r="F138" s="259"/>
    </row>
    <row r="139" spans="1:6" x14ac:dyDescent="0.25">
      <c r="A139" s="240"/>
      <c r="B139" s="251"/>
      <c r="C139" s="240"/>
      <c r="D139" s="258"/>
      <c r="E139" s="241"/>
      <c r="F139" s="259"/>
    </row>
    <row r="140" spans="1:6" ht="13" x14ac:dyDescent="0.25">
      <c r="A140" s="240"/>
      <c r="B140" s="250"/>
      <c r="C140" s="240"/>
      <c r="D140" s="258"/>
      <c r="E140" s="241"/>
      <c r="F140" s="259"/>
    </row>
    <row r="141" spans="1:6" x14ac:dyDescent="0.25">
      <c r="A141" s="240"/>
      <c r="B141" s="251"/>
      <c r="C141" s="240"/>
      <c r="D141" s="258"/>
      <c r="E141" s="241"/>
      <c r="F141" s="259"/>
    </row>
    <row r="142" spans="1:6" x14ac:dyDescent="0.25">
      <c r="A142" s="240"/>
      <c r="B142" s="251"/>
      <c r="C142" s="240"/>
      <c r="D142" s="258"/>
      <c r="E142" s="241"/>
      <c r="F142" s="259"/>
    </row>
    <row r="143" spans="1:6" x14ac:dyDescent="0.25">
      <c r="A143" s="240"/>
      <c r="B143" s="251"/>
      <c r="C143" s="240"/>
      <c r="D143" s="258"/>
      <c r="E143" s="241"/>
      <c r="F143" s="259"/>
    </row>
    <row r="144" spans="1:6" ht="13" x14ac:dyDescent="0.25">
      <c r="A144" s="240"/>
      <c r="B144" s="250"/>
      <c r="C144" s="240"/>
      <c r="D144" s="258"/>
      <c r="E144" s="241"/>
      <c r="F144" s="259"/>
    </row>
    <row r="145" spans="1:6" x14ac:dyDescent="0.25">
      <c r="A145" s="240"/>
      <c r="B145" s="251"/>
      <c r="C145" s="240"/>
      <c r="D145" s="258"/>
      <c r="E145" s="241"/>
      <c r="F145" s="259"/>
    </row>
    <row r="146" spans="1:6" ht="13" x14ac:dyDescent="0.25">
      <c r="A146" s="240"/>
      <c r="B146" s="250"/>
      <c r="C146" s="240"/>
      <c r="D146" s="258"/>
      <c r="E146" s="241"/>
      <c r="F146" s="259"/>
    </row>
    <row r="147" spans="1:6" x14ac:dyDescent="0.25">
      <c r="A147" s="240"/>
      <c r="B147" s="251"/>
      <c r="C147" s="240"/>
      <c r="D147" s="258"/>
      <c r="E147" s="241"/>
      <c r="F147" s="259"/>
    </row>
    <row r="148" spans="1:6" x14ac:dyDescent="0.25">
      <c r="A148" s="240"/>
      <c r="B148" s="251"/>
      <c r="C148" s="240"/>
      <c r="D148" s="258"/>
      <c r="E148" s="241"/>
      <c r="F148" s="259"/>
    </row>
    <row r="149" spans="1:6" x14ac:dyDescent="0.25">
      <c r="A149" s="240"/>
      <c r="B149" s="251"/>
      <c r="C149" s="240"/>
      <c r="D149" s="258"/>
      <c r="E149" s="241"/>
      <c r="F149" s="259"/>
    </row>
    <row r="150" spans="1:6" x14ac:dyDescent="0.25">
      <c r="A150" s="240"/>
      <c r="B150" s="251"/>
      <c r="C150" s="240"/>
      <c r="D150" s="258"/>
      <c r="E150" s="241"/>
      <c r="F150" s="259"/>
    </row>
    <row r="151" spans="1:6" x14ac:dyDescent="0.25">
      <c r="A151" s="240"/>
      <c r="B151" s="251"/>
      <c r="C151" s="240"/>
      <c r="D151" s="258"/>
      <c r="E151" s="241"/>
      <c r="F151" s="259"/>
    </row>
    <row r="152" spans="1:6" x14ac:dyDescent="0.25">
      <c r="A152" s="240"/>
      <c r="B152" s="251"/>
      <c r="C152" s="240"/>
      <c r="D152" s="258"/>
      <c r="E152" s="241"/>
      <c r="F152" s="259"/>
    </row>
    <row r="153" spans="1:6" x14ac:dyDescent="0.25">
      <c r="A153" s="240"/>
      <c r="B153" s="251"/>
      <c r="C153" s="240"/>
      <c r="D153" s="258"/>
      <c r="E153" s="241"/>
      <c r="F153" s="259"/>
    </row>
    <row r="154" spans="1:6" x14ac:dyDescent="0.25">
      <c r="A154" s="240"/>
      <c r="B154" s="251"/>
      <c r="C154" s="240"/>
      <c r="D154" s="258"/>
      <c r="E154" s="241"/>
      <c r="F154" s="259"/>
    </row>
    <row r="155" spans="1:6" x14ac:dyDescent="0.25">
      <c r="A155" s="240"/>
      <c r="B155" s="251"/>
      <c r="C155" s="240"/>
      <c r="D155" s="258"/>
      <c r="E155" s="241"/>
      <c r="F155" s="259"/>
    </row>
    <row r="156" spans="1:6" x14ac:dyDescent="0.25">
      <c r="A156" s="265"/>
      <c r="B156" s="254"/>
      <c r="C156" s="240"/>
      <c r="D156" s="258"/>
      <c r="E156" s="266"/>
      <c r="F156" s="267"/>
    </row>
    <row r="157" spans="1:6" x14ac:dyDescent="0.25">
      <c r="A157" s="265"/>
      <c r="B157" s="254"/>
      <c r="C157" s="240"/>
      <c r="D157" s="258"/>
      <c r="E157" s="266"/>
      <c r="F157" s="267"/>
    </row>
    <row r="158" spans="1:6" x14ac:dyDescent="0.25">
      <c r="A158" s="265"/>
      <c r="B158" s="254"/>
      <c r="C158" s="240"/>
      <c r="D158" s="258"/>
      <c r="E158" s="266"/>
      <c r="F158" s="267"/>
    </row>
    <row r="159" spans="1:6" x14ac:dyDescent="0.25">
      <c r="A159" s="265"/>
      <c r="B159" s="254"/>
      <c r="C159" s="240"/>
      <c r="D159" s="258"/>
      <c r="E159" s="266"/>
      <c r="F159" s="267"/>
    </row>
    <row r="160" spans="1:6" x14ac:dyDescent="0.25">
      <c r="A160" s="265"/>
      <c r="B160" s="254"/>
      <c r="C160" s="240"/>
      <c r="D160" s="258"/>
      <c r="E160" s="266"/>
      <c r="F160" s="267"/>
    </row>
    <row r="161" spans="1:6" x14ac:dyDescent="0.25">
      <c r="A161" s="265"/>
      <c r="B161" s="254"/>
      <c r="C161" s="240"/>
      <c r="D161" s="258"/>
      <c r="E161" s="266"/>
      <c r="F161" s="267"/>
    </row>
    <row r="162" spans="1:6" x14ac:dyDescent="0.25">
      <c r="A162" s="265"/>
      <c r="B162" s="254"/>
      <c r="C162" s="240"/>
      <c r="D162" s="258"/>
      <c r="E162" s="266"/>
      <c r="F162" s="267"/>
    </row>
    <row r="163" spans="1:6" x14ac:dyDescent="0.25">
      <c r="A163" s="265"/>
      <c r="B163" s="254"/>
      <c r="C163" s="240"/>
      <c r="D163" s="258"/>
      <c r="E163" s="266"/>
      <c r="F163" s="267"/>
    </row>
    <row r="164" spans="1:6" x14ac:dyDescent="0.25">
      <c r="A164" s="265"/>
      <c r="B164" s="254"/>
      <c r="C164" s="240"/>
      <c r="D164" s="258"/>
      <c r="E164" s="266"/>
      <c r="F164" s="267"/>
    </row>
    <row r="165" spans="1:6" x14ac:dyDescent="0.25">
      <c r="A165" s="265"/>
      <c r="B165" s="254"/>
      <c r="C165" s="240"/>
      <c r="D165" s="258"/>
      <c r="E165" s="266"/>
      <c r="F165" s="267"/>
    </row>
    <row r="166" spans="1:6" x14ac:dyDescent="0.25">
      <c r="A166" s="265"/>
      <c r="B166" s="254"/>
      <c r="C166" s="240"/>
      <c r="D166" s="258"/>
      <c r="E166" s="266"/>
      <c r="F166" s="267"/>
    </row>
    <row r="167" spans="1:6" x14ac:dyDescent="0.25">
      <c r="A167" s="265"/>
      <c r="B167" s="254"/>
      <c r="C167" s="240"/>
      <c r="D167" s="258"/>
      <c r="E167" s="266"/>
      <c r="F167" s="267"/>
    </row>
    <row r="168" spans="1:6" x14ac:dyDescent="0.25">
      <c r="A168" s="265"/>
      <c r="B168" s="254"/>
      <c r="C168" s="240"/>
      <c r="D168" s="258"/>
      <c r="E168" s="266"/>
      <c r="F168" s="267"/>
    </row>
    <row r="169" spans="1:6" x14ac:dyDescent="0.25">
      <c r="A169" s="265"/>
      <c r="B169" s="254"/>
      <c r="C169" s="240"/>
      <c r="D169" s="258"/>
      <c r="E169" s="266"/>
      <c r="F169" s="267"/>
    </row>
    <row r="170" spans="1:6" x14ac:dyDescent="0.25">
      <c r="A170" s="265"/>
      <c r="B170" s="254"/>
      <c r="C170" s="240"/>
      <c r="D170" s="258"/>
      <c r="E170" s="266"/>
      <c r="F170" s="267"/>
    </row>
    <row r="171" spans="1:6" x14ac:dyDescent="0.25">
      <c r="A171" s="265"/>
      <c r="B171" s="254"/>
      <c r="C171" s="240"/>
      <c r="D171" s="258"/>
      <c r="E171" s="266"/>
      <c r="F171" s="267"/>
    </row>
    <row r="172" spans="1:6" x14ac:dyDescent="0.25">
      <c r="A172" s="265"/>
      <c r="B172" s="254"/>
      <c r="C172" s="240"/>
      <c r="D172" s="258"/>
      <c r="E172" s="266"/>
      <c r="F172" s="267"/>
    </row>
    <row r="173" spans="1:6" x14ac:dyDescent="0.25">
      <c r="A173" s="265"/>
      <c r="B173" s="254"/>
      <c r="C173" s="240"/>
      <c r="D173" s="258"/>
      <c r="E173" s="266"/>
      <c r="F173" s="267"/>
    </row>
    <row r="174" spans="1:6" x14ac:dyDescent="0.25">
      <c r="A174" s="265"/>
      <c r="B174" s="254"/>
      <c r="C174" s="240"/>
      <c r="D174" s="258"/>
      <c r="E174" s="266"/>
      <c r="F174" s="267"/>
    </row>
    <row r="175" spans="1:6" x14ac:dyDescent="0.25">
      <c r="A175" s="265"/>
      <c r="B175" s="254"/>
      <c r="C175" s="240"/>
      <c r="D175" s="258"/>
      <c r="E175" s="266"/>
      <c r="F175" s="267"/>
    </row>
    <row r="176" spans="1:6" x14ac:dyDescent="0.25">
      <c r="A176" s="265"/>
      <c r="B176" s="254"/>
      <c r="C176" s="240"/>
      <c r="D176" s="258"/>
      <c r="E176" s="266"/>
      <c r="F176" s="267"/>
    </row>
    <row r="177" spans="1:6" x14ac:dyDescent="0.25">
      <c r="A177" s="265"/>
      <c r="B177" s="254"/>
      <c r="C177" s="240"/>
      <c r="D177" s="258"/>
      <c r="E177" s="266"/>
      <c r="F177" s="267"/>
    </row>
    <row r="178" spans="1:6" x14ac:dyDescent="0.25">
      <c r="A178" s="265"/>
      <c r="B178" s="254"/>
      <c r="C178" s="240"/>
      <c r="D178" s="258"/>
      <c r="E178" s="266"/>
      <c r="F178" s="267"/>
    </row>
    <row r="179" spans="1:6" x14ac:dyDescent="0.25">
      <c r="A179" s="265"/>
      <c r="B179" s="254"/>
      <c r="C179" s="240"/>
      <c r="D179" s="258"/>
      <c r="E179" s="266"/>
      <c r="F179" s="267"/>
    </row>
    <row r="180" spans="1:6" x14ac:dyDescent="0.25">
      <c r="A180" s="265"/>
      <c r="B180" s="254"/>
      <c r="C180" s="240"/>
      <c r="D180" s="258"/>
      <c r="E180" s="266"/>
      <c r="F180" s="267"/>
    </row>
    <row r="181" spans="1:6" x14ac:dyDescent="0.25">
      <c r="A181" s="265"/>
      <c r="B181" s="254"/>
      <c r="C181" s="240"/>
      <c r="D181" s="258"/>
      <c r="E181" s="266"/>
      <c r="F181" s="267"/>
    </row>
    <row r="182" spans="1:6" x14ac:dyDescent="0.25">
      <c r="A182" s="265"/>
      <c r="B182" s="254"/>
      <c r="C182" s="240"/>
      <c r="D182" s="258"/>
      <c r="E182" s="266"/>
      <c r="F182" s="267"/>
    </row>
    <row r="183" spans="1:6" x14ac:dyDescent="0.25">
      <c r="A183" s="265"/>
      <c r="B183" s="254"/>
      <c r="C183" s="240"/>
      <c r="D183" s="258"/>
      <c r="E183" s="266"/>
      <c r="F183" s="267"/>
    </row>
    <row r="184" spans="1:6" x14ac:dyDescent="0.25">
      <c r="A184" s="265"/>
      <c r="B184" s="254"/>
      <c r="C184" s="240"/>
      <c r="D184" s="258"/>
      <c r="E184" s="266"/>
      <c r="F184" s="267"/>
    </row>
    <row r="185" spans="1:6" x14ac:dyDescent="0.25">
      <c r="A185" s="265"/>
      <c r="B185" s="254"/>
      <c r="C185" s="240"/>
      <c r="D185" s="258"/>
      <c r="E185" s="266"/>
      <c r="F185" s="267"/>
    </row>
    <row r="186" spans="1:6" x14ac:dyDescent="0.25">
      <c r="A186" s="265"/>
      <c r="B186" s="254"/>
      <c r="C186" s="240"/>
      <c r="D186" s="258"/>
      <c r="E186" s="266"/>
      <c r="F186" s="267"/>
    </row>
    <row r="187" spans="1:6" x14ac:dyDescent="0.25">
      <c r="A187" s="265"/>
      <c r="B187" s="254"/>
      <c r="C187" s="240"/>
      <c r="D187" s="258"/>
      <c r="E187" s="266"/>
      <c r="F187" s="267"/>
    </row>
    <row r="188" spans="1:6" x14ac:dyDescent="0.25">
      <c r="A188" s="265"/>
      <c r="B188" s="254"/>
      <c r="C188" s="240"/>
      <c r="D188" s="258"/>
      <c r="E188" s="266"/>
      <c r="F188" s="267"/>
    </row>
    <row r="189" spans="1:6" x14ac:dyDescent="0.25">
      <c r="A189" s="265"/>
      <c r="B189" s="254"/>
      <c r="C189" s="240"/>
      <c r="D189" s="258"/>
      <c r="E189" s="266"/>
      <c r="F189" s="267"/>
    </row>
    <row r="190" spans="1:6" x14ac:dyDescent="0.25">
      <c r="A190" s="265"/>
      <c r="B190" s="254"/>
      <c r="C190" s="240"/>
      <c r="D190" s="258"/>
      <c r="E190" s="266"/>
      <c r="F190" s="267"/>
    </row>
    <row r="191" spans="1:6" x14ac:dyDescent="0.25">
      <c r="A191" s="265"/>
      <c r="B191" s="254"/>
      <c r="C191" s="240"/>
      <c r="D191" s="258"/>
      <c r="E191" s="266"/>
      <c r="F191" s="267"/>
    </row>
    <row r="192" spans="1:6" x14ac:dyDescent="0.25">
      <c r="A192" s="265"/>
      <c r="B192" s="254"/>
      <c r="C192" s="240"/>
      <c r="D192" s="258"/>
      <c r="E192" s="266"/>
      <c r="F192" s="267"/>
    </row>
    <row r="193" spans="1:6" x14ac:dyDescent="0.25">
      <c r="A193" s="265"/>
      <c r="B193" s="254"/>
      <c r="C193" s="240"/>
      <c r="D193" s="258"/>
      <c r="E193" s="266"/>
      <c r="F193" s="267"/>
    </row>
    <row r="194" spans="1:6" x14ac:dyDescent="0.25">
      <c r="A194" s="265"/>
      <c r="B194" s="254"/>
      <c r="C194" s="240"/>
      <c r="D194" s="258"/>
      <c r="E194" s="266"/>
      <c r="F194" s="267"/>
    </row>
    <row r="195" spans="1:6" x14ac:dyDescent="0.25">
      <c r="A195" s="265"/>
      <c r="B195" s="254"/>
      <c r="C195" s="240"/>
      <c r="D195" s="258"/>
      <c r="E195" s="266"/>
      <c r="F195" s="267"/>
    </row>
    <row r="196" spans="1:6" x14ac:dyDescent="0.25">
      <c r="A196" s="265"/>
      <c r="B196" s="254"/>
      <c r="C196" s="240"/>
      <c r="D196" s="258"/>
      <c r="E196" s="266"/>
      <c r="F196" s="267"/>
    </row>
    <row r="197" spans="1:6" x14ac:dyDescent="0.25">
      <c r="A197" s="265"/>
      <c r="B197" s="254"/>
      <c r="C197" s="240"/>
      <c r="D197" s="258"/>
      <c r="E197" s="266"/>
      <c r="F197" s="267"/>
    </row>
    <row r="198" spans="1:6" x14ac:dyDescent="0.25">
      <c r="A198" s="265"/>
      <c r="B198" s="254"/>
      <c r="C198" s="240"/>
      <c r="D198" s="258"/>
      <c r="E198" s="266"/>
      <c r="F198" s="267"/>
    </row>
    <row r="199" spans="1:6" x14ac:dyDescent="0.25">
      <c r="A199" s="265"/>
      <c r="B199" s="254"/>
      <c r="C199" s="240"/>
      <c r="D199" s="258"/>
      <c r="E199" s="266"/>
      <c r="F199" s="267"/>
    </row>
    <row r="200" spans="1:6" x14ac:dyDescent="0.25">
      <c r="A200" s="265"/>
      <c r="B200" s="254"/>
      <c r="C200" s="240"/>
      <c r="D200" s="258"/>
      <c r="E200" s="266"/>
      <c r="F200" s="267"/>
    </row>
    <row r="201" spans="1:6" x14ac:dyDescent="0.25">
      <c r="A201" s="265"/>
      <c r="B201" s="254"/>
      <c r="C201" s="240"/>
      <c r="D201" s="258"/>
      <c r="E201" s="266"/>
      <c r="F201" s="267"/>
    </row>
    <row r="202" spans="1:6" x14ac:dyDescent="0.25">
      <c r="A202" s="265"/>
      <c r="B202" s="254"/>
      <c r="C202" s="240"/>
      <c r="D202" s="258"/>
      <c r="E202" s="266"/>
      <c r="F202" s="267"/>
    </row>
    <row r="203" spans="1:6" x14ac:dyDescent="0.25">
      <c r="A203" s="265"/>
      <c r="B203" s="254"/>
      <c r="C203" s="240"/>
      <c r="D203" s="258"/>
      <c r="E203" s="266"/>
      <c r="F203" s="267"/>
    </row>
    <row r="204" spans="1:6" x14ac:dyDescent="0.25">
      <c r="A204" s="265"/>
      <c r="B204" s="254"/>
      <c r="C204" s="240"/>
      <c r="D204" s="258"/>
      <c r="E204" s="266"/>
      <c r="F204" s="267"/>
    </row>
    <row r="205" spans="1:6" x14ac:dyDescent="0.25">
      <c r="A205" s="265"/>
      <c r="B205" s="254"/>
      <c r="C205" s="240"/>
      <c r="D205" s="258"/>
      <c r="E205" s="266"/>
      <c r="F205" s="267"/>
    </row>
    <row r="206" spans="1:6" x14ac:dyDescent="0.25">
      <c r="A206" s="265"/>
      <c r="B206" s="254"/>
      <c r="C206" s="240"/>
      <c r="D206" s="258"/>
      <c r="E206" s="266"/>
      <c r="F206" s="267"/>
    </row>
    <row r="207" spans="1:6" x14ac:dyDescent="0.25">
      <c r="A207" s="265"/>
      <c r="B207" s="254"/>
      <c r="C207" s="240"/>
      <c r="D207" s="258"/>
      <c r="E207" s="266"/>
      <c r="F207" s="267"/>
    </row>
    <row r="208" spans="1:6" x14ac:dyDescent="0.25">
      <c r="A208" s="265"/>
      <c r="B208" s="254"/>
      <c r="C208" s="240"/>
      <c r="D208" s="258"/>
      <c r="E208" s="266"/>
      <c r="F208" s="267"/>
    </row>
    <row r="209" spans="1:6" x14ac:dyDescent="0.25">
      <c r="A209" s="265"/>
      <c r="B209" s="254"/>
      <c r="C209" s="240"/>
      <c r="D209" s="258"/>
      <c r="E209" s="266"/>
      <c r="F209" s="267"/>
    </row>
    <row r="210" spans="1:6" x14ac:dyDescent="0.25">
      <c r="A210" s="265"/>
      <c r="B210" s="254"/>
      <c r="C210" s="240"/>
      <c r="D210" s="258"/>
      <c r="E210" s="266"/>
      <c r="F210" s="267"/>
    </row>
    <row r="211" spans="1:6" x14ac:dyDescent="0.25">
      <c r="A211" s="265"/>
      <c r="B211" s="254"/>
      <c r="C211" s="240"/>
      <c r="D211" s="258"/>
      <c r="E211" s="266"/>
      <c r="F211" s="267"/>
    </row>
    <row r="212" spans="1:6" x14ac:dyDescent="0.25">
      <c r="A212" s="265"/>
      <c r="B212" s="254"/>
      <c r="C212" s="240"/>
      <c r="D212" s="258"/>
      <c r="E212" s="266"/>
      <c r="F212" s="267"/>
    </row>
    <row r="213" spans="1:6" x14ac:dyDescent="0.25">
      <c r="A213" s="265"/>
      <c r="B213" s="254"/>
      <c r="C213" s="240"/>
      <c r="D213" s="258"/>
      <c r="E213" s="266"/>
      <c r="F213" s="267"/>
    </row>
    <row r="214" spans="1:6" x14ac:dyDescent="0.25">
      <c r="A214" s="265"/>
      <c r="B214" s="254"/>
      <c r="C214" s="240"/>
      <c r="D214" s="258"/>
      <c r="E214" s="266"/>
      <c r="F214" s="267"/>
    </row>
    <row r="215" spans="1:6" x14ac:dyDescent="0.25">
      <c r="A215" s="265"/>
      <c r="B215" s="254"/>
      <c r="C215" s="240"/>
      <c r="D215" s="258"/>
      <c r="E215" s="266"/>
      <c r="F215" s="267"/>
    </row>
    <row r="216" spans="1:6" x14ac:dyDescent="0.25">
      <c r="A216" s="265"/>
      <c r="B216" s="254"/>
      <c r="C216" s="240"/>
      <c r="D216" s="258"/>
      <c r="E216" s="266"/>
      <c r="F216" s="267"/>
    </row>
    <row r="217" spans="1:6" x14ac:dyDescent="0.25">
      <c r="A217" s="265"/>
      <c r="B217" s="254"/>
      <c r="C217" s="240"/>
      <c r="D217" s="258"/>
      <c r="E217" s="266"/>
      <c r="F217" s="267"/>
    </row>
    <row r="218" spans="1:6" x14ac:dyDescent="0.25">
      <c r="A218" s="265"/>
      <c r="B218" s="254"/>
      <c r="C218" s="240"/>
      <c r="D218" s="258"/>
      <c r="E218" s="266"/>
      <c r="F218" s="267"/>
    </row>
    <row r="219" spans="1:6" x14ac:dyDescent="0.25">
      <c r="A219" s="265"/>
      <c r="B219" s="254"/>
      <c r="C219" s="240"/>
      <c r="D219" s="258"/>
      <c r="E219" s="266"/>
      <c r="F219" s="267"/>
    </row>
    <row r="220" spans="1:6" x14ac:dyDescent="0.25">
      <c r="A220" s="265"/>
      <c r="B220" s="254"/>
      <c r="C220" s="240"/>
      <c r="D220" s="258"/>
      <c r="E220" s="266"/>
      <c r="F220" s="267"/>
    </row>
    <row r="221" spans="1:6" x14ac:dyDescent="0.25">
      <c r="A221" s="265"/>
      <c r="B221" s="254"/>
      <c r="C221" s="240"/>
      <c r="D221" s="258"/>
      <c r="E221" s="266"/>
      <c r="F221" s="267"/>
    </row>
    <row r="222" spans="1:6" x14ac:dyDescent="0.25">
      <c r="A222" s="265"/>
      <c r="B222" s="254"/>
      <c r="C222" s="240"/>
      <c r="D222" s="258"/>
      <c r="E222" s="266"/>
      <c r="F222" s="267"/>
    </row>
    <row r="223" spans="1:6" x14ac:dyDescent="0.25">
      <c r="A223" s="265"/>
      <c r="B223" s="254"/>
      <c r="C223" s="240"/>
      <c r="D223" s="258"/>
      <c r="E223" s="266"/>
      <c r="F223" s="267"/>
    </row>
    <row r="224" spans="1:6" x14ac:dyDescent="0.25">
      <c r="A224" s="265"/>
      <c r="B224" s="254"/>
      <c r="C224" s="240"/>
      <c r="D224" s="258"/>
      <c r="E224" s="266"/>
      <c r="F224" s="267"/>
    </row>
    <row r="225" spans="1:6" x14ac:dyDescent="0.25">
      <c r="A225" s="265"/>
      <c r="B225" s="254"/>
      <c r="C225" s="240"/>
      <c r="D225" s="258"/>
      <c r="E225" s="266"/>
      <c r="F225" s="267"/>
    </row>
    <row r="226" spans="1:6" x14ac:dyDescent="0.25">
      <c r="A226" s="265"/>
      <c r="B226" s="254"/>
      <c r="C226" s="240"/>
      <c r="D226" s="258"/>
      <c r="E226" s="266"/>
      <c r="F226" s="267"/>
    </row>
    <row r="227" spans="1:6" x14ac:dyDescent="0.25">
      <c r="A227" s="265"/>
      <c r="B227" s="254"/>
      <c r="C227" s="240"/>
      <c r="D227" s="258"/>
      <c r="E227" s="266"/>
      <c r="F227" s="267"/>
    </row>
    <row r="228" spans="1:6" x14ac:dyDescent="0.25">
      <c r="A228" s="265"/>
      <c r="B228" s="254"/>
      <c r="C228" s="240"/>
      <c r="D228" s="258"/>
      <c r="E228" s="266"/>
      <c r="F228" s="267"/>
    </row>
    <row r="229" spans="1:6" x14ac:dyDescent="0.25">
      <c r="A229" s="265"/>
      <c r="B229" s="254"/>
      <c r="C229" s="240"/>
      <c r="D229" s="258"/>
      <c r="E229" s="266"/>
      <c r="F229" s="267"/>
    </row>
    <row r="230" spans="1:6" x14ac:dyDescent="0.25">
      <c r="A230" s="265"/>
      <c r="B230" s="254"/>
      <c r="C230" s="240"/>
      <c r="D230" s="258"/>
      <c r="E230" s="266"/>
      <c r="F230" s="267"/>
    </row>
    <row r="231" spans="1:6" x14ac:dyDescent="0.25">
      <c r="A231" s="265"/>
      <c r="B231" s="254"/>
      <c r="C231" s="240"/>
      <c r="D231" s="258"/>
      <c r="E231" s="266"/>
      <c r="F231" s="267"/>
    </row>
    <row r="232" spans="1:6" x14ac:dyDescent="0.25">
      <c r="A232" s="265"/>
      <c r="B232" s="254"/>
      <c r="C232" s="240"/>
      <c r="D232" s="258"/>
      <c r="E232" s="266"/>
      <c r="F232" s="267"/>
    </row>
    <row r="233" spans="1:6" x14ac:dyDescent="0.25">
      <c r="A233" s="265"/>
      <c r="B233" s="254"/>
      <c r="C233" s="240"/>
      <c r="D233" s="258"/>
      <c r="E233" s="266"/>
      <c r="F233" s="267"/>
    </row>
    <row r="234" spans="1:6" x14ac:dyDescent="0.25">
      <c r="A234" s="265"/>
      <c r="B234" s="254"/>
      <c r="C234" s="240"/>
      <c r="D234" s="258"/>
      <c r="E234" s="266"/>
      <c r="F234" s="267"/>
    </row>
    <row r="235" spans="1:6" x14ac:dyDescent="0.25">
      <c r="A235" s="265"/>
      <c r="B235" s="254"/>
      <c r="C235" s="240"/>
      <c r="D235" s="258"/>
      <c r="E235" s="266"/>
      <c r="F235" s="267"/>
    </row>
    <row r="236" spans="1:6" x14ac:dyDescent="0.25">
      <c r="A236" s="265"/>
      <c r="B236" s="254"/>
      <c r="C236" s="240"/>
      <c r="D236" s="258"/>
      <c r="E236" s="266"/>
      <c r="F236" s="267"/>
    </row>
    <row r="237" spans="1:6" x14ac:dyDescent="0.25">
      <c r="A237" s="265"/>
      <c r="B237" s="254"/>
      <c r="C237" s="240"/>
      <c r="D237" s="258"/>
      <c r="E237" s="266"/>
      <c r="F237" s="267"/>
    </row>
    <row r="238" spans="1:6" x14ac:dyDescent="0.25">
      <c r="A238" s="265"/>
      <c r="B238" s="254"/>
      <c r="C238" s="240"/>
      <c r="D238" s="258"/>
      <c r="E238" s="266"/>
      <c r="F238" s="267"/>
    </row>
    <row r="239" spans="1:6" x14ac:dyDescent="0.25">
      <c r="A239" s="265"/>
      <c r="B239" s="254"/>
      <c r="C239" s="240"/>
      <c r="D239" s="258"/>
      <c r="E239" s="266"/>
      <c r="F239" s="267"/>
    </row>
    <row r="240" spans="1:6" x14ac:dyDescent="0.25">
      <c r="A240" s="265"/>
      <c r="B240" s="254"/>
      <c r="C240" s="240"/>
      <c r="D240" s="258"/>
      <c r="E240" s="266"/>
      <c r="F240" s="267"/>
    </row>
    <row r="241" spans="1:6" x14ac:dyDescent="0.25">
      <c r="A241" s="265"/>
      <c r="B241" s="254"/>
      <c r="C241" s="240"/>
      <c r="D241" s="258"/>
      <c r="E241" s="266"/>
      <c r="F241" s="267"/>
    </row>
    <row r="242" spans="1:6" x14ac:dyDescent="0.25">
      <c r="A242" s="265"/>
      <c r="B242" s="254"/>
      <c r="C242" s="240"/>
      <c r="D242" s="258"/>
      <c r="E242" s="266"/>
      <c r="F242" s="267"/>
    </row>
    <row r="243" spans="1:6" x14ac:dyDescent="0.25">
      <c r="A243" s="265"/>
      <c r="B243" s="254"/>
      <c r="C243" s="240"/>
      <c r="D243" s="258"/>
      <c r="E243" s="266"/>
      <c r="F243" s="267"/>
    </row>
    <row r="244" spans="1:6" x14ac:dyDescent="0.25">
      <c r="A244" s="265"/>
      <c r="B244" s="254"/>
      <c r="C244" s="240"/>
      <c r="D244" s="258"/>
      <c r="E244" s="266"/>
      <c r="F244" s="267"/>
    </row>
    <row r="245" spans="1:6" x14ac:dyDescent="0.25">
      <c r="A245" s="265"/>
      <c r="B245" s="254"/>
      <c r="C245" s="240"/>
      <c r="D245" s="258"/>
      <c r="E245" s="266"/>
      <c r="F245" s="267"/>
    </row>
    <row r="246" spans="1:6" x14ac:dyDescent="0.25">
      <c r="A246" s="265"/>
      <c r="B246" s="254"/>
      <c r="C246" s="240"/>
      <c r="D246" s="258"/>
      <c r="E246" s="266"/>
      <c r="F246" s="267"/>
    </row>
    <row r="247" spans="1:6" x14ac:dyDescent="0.25">
      <c r="A247" s="265"/>
      <c r="B247" s="254"/>
      <c r="C247" s="240"/>
      <c r="D247" s="258"/>
      <c r="E247" s="266"/>
      <c r="F247" s="267"/>
    </row>
    <row r="248" spans="1:6" x14ac:dyDescent="0.25">
      <c r="A248" s="265"/>
      <c r="B248" s="254"/>
      <c r="C248" s="240"/>
      <c r="D248" s="258"/>
      <c r="E248" s="266"/>
      <c r="F248" s="267"/>
    </row>
    <row r="249" spans="1:6" x14ac:dyDescent="0.25">
      <c r="A249" s="265"/>
      <c r="B249" s="254"/>
      <c r="C249" s="240"/>
      <c r="D249" s="258"/>
      <c r="E249" s="266"/>
      <c r="F249" s="267"/>
    </row>
    <row r="250" spans="1:6" x14ac:dyDescent="0.25">
      <c r="A250" s="265"/>
      <c r="B250" s="254"/>
      <c r="C250" s="240"/>
      <c r="D250" s="258"/>
      <c r="E250" s="266"/>
      <c r="F250" s="267"/>
    </row>
    <row r="251" spans="1:6" x14ac:dyDescent="0.25">
      <c r="A251" s="265"/>
      <c r="B251" s="254"/>
      <c r="C251" s="240"/>
      <c r="D251" s="258"/>
      <c r="E251" s="266"/>
      <c r="F251" s="267"/>
    </row>
    <row r="252" spans="1:6" x14ac:dyDescent="0.25">
      <c r="A252" s="265"/>
      <c r="B252" s="254"/>
      <c r="C252" s="240"/>
      <c r="D252" s="258"/>
      <c r="E252" s="266"/>
      <c r="F252" s="267"/>
    </row>
    <row r="253" spans="1:6" x14ac:dyDescent="0.25">
      <c r="A253" s="265"/>
      <c r="B253" s="254"/>
      <c r="C253" s="240"/>
      <c r="D253" s="258"/>
      <c r="E253" s="266"/>
      <c r="F253" s="267"/>
    </row>
    <row r="254" spans="1:6" x14ac:dyDescent="0.25">
      <c r="A254" s="265"/>
      <c r="B254" s="254"/>
      <c r="C254" s="240"/>
      <c r="D254" s="258"/>
      <c r="E254" s="266"/>
      <c r="F254" s="267"/>
    </row>
    <row r="255" spans="1:6" x14ac:dyDescent="0.25">
      <c r="A255" s="265"/>
      <c r="B255" s="254"/>
      <c r="C255" s="240"/>
      <c r="D255" s="258"/>
      <c r="E255" s="266"/>
      <c r="F255" s="267"/>
    </row>
    <row r="256" spans="1:6" x14ac:dyDescent="0.25">
      <c r="A256" s="265"/>
      <c r="B256" s="254"/>
      <c r="C256" s="240"/>
      <c r="D256" s="258"/>
      <c r="E256" s="266"/>
      <c r="F256" s="267"/>
    </row>
    <row r="257" spans="1:6" x14ac:dyDescent="0.25">
      <c r="A257" s="265"/>
      <c r="B257" s="254"/>
      <c r="C257" s="240"/>
      <c r="D257" s="258"/>
      <c r="E257" s="266"/>
      <c r="F257" s="267"/>
    </row>
    <row r="258" spans="1:6" x14ac:dyDescent="0.25">
      <c r="A258" s="265"/>
      <c r="B258" s="254"/>
      <c r="C258" s="240"/>
      <c r="D258" s="258"/>
      <c r="E258" s="266"/>
      <c r="F258" s="267"/>
    </row>
    <row r="259" spans="1:6" x14ac:dyDescent="0.25">
      <c r="A259" s="265"/>
      <c r="B259" s="254"/>
      <c r="C259" s="240"/>
      <c r="D259" s="258"/>
      <c r="E259" s="266"/>
      <c r="F259" s="267"/>
    </row>
    <row r="260" spans="1:6" x14ac:dyDescent="0.25">
      <c r="A260" s="265"/>
      <c r="B260" s="254"/>
      <c r="C260" s="240"/>
      <c r="D260" s="258"/>
      <c r="E260" s="266"/>
      <c r="F260" s="267"/>
    </row>
    <row r="261" spans="1:6" x14ac:dyDescent="0.25">
      <c r="A261" s="265"/>
      <c r="B261" s="254"/>
      <c r="C261" s="240"/>
      <c r="D261" s="258"/>
      <c r="E261" s="266"/>
      <c r="F261" s="267"/>
    </row>
    <row r="262" spans="1:6" x14ac:dyDescent="0.25">
      <c r="A262" s="265"/>
      <c r="B262" s="254"/>
      <c r="C262" s="240"/>
      <c r="D262" s="258"/>
      <c r="E262" s="266"/>
      <c r="F262" s="267"/>
    </row>
    <row r="263" spans="1:6" x14ac:dyDescent="0.25">
      <c r="A263" s="265"/>
      <c r="B263" s="254"/>
      <c r="C263" s="240"/>
      <c r="D263" s="258"/>
      <c r="E263" s="266"/>
      <c r="F263" s="267"/>
    </row>
    <row r="264" spans="1:6" x14ac:dyDescent="0.25">
      <c r="A264" s="265"/>
      <c r="B264" s="254"/>
      <c r="C264" s="240"/>
      <c r="D264" s="258"/>
      <c r="E264" s="266"/>
      <c r="F264" s="267"/>
    </row>
    <row r="265" spans="1:6" x14ac:dyDescent="0.25">
      <c r="A265" s="265"/>
      <c r="B265" s="254"/>
      <c r="C265" s="240"/>
      <c r="D265" s="258"/>
      <c r="E265" s="266"/>
      <c r="F265" s="267"/>
    </row>
    <row r="266" spans="1:6" x14ac:dyDescent="0.25">
      <c r="A266" s="265"/>
      <c r="B266" s="254"/>
      <c r="C266" s="240"/>
      <c r="D266" s="258"/>
      <c r="E266" s="266"/>
      <c r="F266" s="267"/>
    </row>
    <row r="267" spans="1:6" x14ac:dyDescent="0.25">
      <c r="A267" s="265"/>
      <c r="B267" s="254"/>
      <c r="C267" s="240"/>
      <c r="D267" s="258"/>
      <c r="E267" s="266"/>
      <c r="F267" s="267"/>
    </row>
    <row r="268" spans="1:6" x14ac:dyDescent="0.25">
      <c r="A268" s="265"/>
      <c r="B268" s="254"/>
      <c r="C268" s="240"/>
      <c r="D268" s="258"/>
      <c r="E268" s="266"/>
      <c r="F268" s="267"/>
    </row>
    <row r="269" spans="1:6" x14ac:dyDescent="0.25">
      <c r="A269" s="265"/>
      <c r="B269" s="254"/>
      <c r="C269" s="240"/>
      <c r="D269" s="258"/>
      <c r="E269" s="266"/>
      <c r="F269" s="267"/>
    </row>
    <row r="270" spans="1:6" x14ac:dyDescent="0.25">
      <c r="A270" s="265"/>
      <c r="B270" s="254"/>
      <c r="C270" s="240"/>
      <c r="D270" s="258"/>
      <c r="E270" s="266"/>
      <c r="F270" s="267"/>
    </row>
    <row r="271" spans="1:6" x14ac:dyDescent="0.25">
      <c r="A271" s="265"/>
      <c r="B271" s="254"/>
      <c r="C271" s="240"/>
      <c r="D271" s="258"/>
      <c r="E271" s="266"/>
      <c r="F271" s="267"/>
    </row>
    <row r="272" spans="1:6" x14ac:dyDescent="0.25">
      <c r="A272" s="265"/>
      <c r="B272" s="254"/>
      <c r="C272" s="240"/>
      <c r="D272" s="258"/>
      <c r="E272" s="266"/>
      <c r="F272" s="267"/>
    </row>
    <row r="273" spans="1:6" x14ac:dyDescent="0.25">
      <c r="A273" s="265"/>
      <c r="B273" s="254"/>
      <c r="C273" s="240"/>
      <c r="D273" s="258"/>
      <c r="E273" s="266"/>
      <c r="F273" s="267"/>
    </row>
    <row r="274" spans="1:6" x14ac:dyDescent="0.25">
      <c r="A274" s="265"/>
      <c r="B274" s="254"/>
      <c r="C274" s="240"/>
      <c r="D274" s="258"/>
      <c r="E274" s="266"/>
      <c r="F274" s="267"/>
    </row>
    <row r="275" spans="1:6" x14ac:dyDescent="0.25">
      <c r="A275" s="265"/>
      <c r="B275" s="254"/>
      <c r="C275" s="240"/>
      <c r="D275" s="258"/>
      <c r="E275" s="266"/>
      <c r="F275" s="267"/>
    </row>
    <row r="276" spans="1:6" x14ac:dyDescent="0.25">
      <c r="A276" s="265"/>
      <c r="B276" s="254"/>
      <c r="C276" s="240"/>
      <c r="D276" s="258"/>
      <c r="E276" s="266"/>
      <c r="F276" s="267"/>
    </row>
    <row r="277" spans="1:6" x14ac:dyDescent="0.25">
      <c r="A277" s="265"/>
      <c r="B277" s="254"/>
      <c r="C277" s="240"/>
      <c r="D277" s="258"/>
      <c r="E277" s="266"/>
      <c r="F277" s="267"/>
    </row>
    <row r="278" spans="1:6" x14ac:dyDescent="0.25">
      <c r="A278" s="265"/>
      <c r="B278" s="254"/>
      <c r="C278" s="240"/>
      <c r="D278" s="258"/>
      <c r="E278" s="266"/>
      <c r="F278" s="267"/>
    </row>
    <row r="279" spans="1:6" x14ac:dyDescent="0.25">
      <c r="A279" s="265"/>
      <c r="B279" s="254"/>
      <c r="C279" s="240"/>
      <c r="D279" s="258"/>
      <c r="E279" s="266"/>
      <c r="F279" s="267"/>
    </row>
    <row r="280" spans="1:6" x14ac:dyDescent="0.25">
      <c r="A280" s="265"/>
      <c r="B280" s="254"/>
      <c r="C280" s="240"/>
      <c r="D280" s="258"/>
      <c r="E280" s="266"/>
      <c r="F280" s="267"/>
    </row>
    <row r="281" spans="1:6" x14ac:dyDescent="0.25">
      <c r="A281" s="265"/>
      <c r="B281" s="254"/>
      <c r="C281" s="240"/>
      <c r="D281" s="258"/>
      <c r="E281" s="266"/>
      <c r="F281" s="267"/>
    </row>
    <row r="282" spans="1:6" x14ac:dyDescent="0.25">
      <c r="A282" s="265"/>
      <c r="B282" s="254"/>
      <c r="C282" s="240"/>
      <c r="D282" s="258"/>
      <c r="E282" s="266"/>
      <c r="F282" s="267"/>
    </row>
    <row r="283" spans="1:6" x14ac:dyDescent="0.25">
      <c r="A283" s="265"/>
      <c r="B283" s="254"/>
      <c r="C283" s="240"/>
      <c r="D283" s="258"/>
      <c r="E283" s="266"/>
      <c r="F283" s="267"/>
    </row>
    <row r="284" spans="1:6" x14ac:dyDescent="0.25">
      <c r="A284" s="265"/>
      <c r="B284" s="254"/>
      <c r="C284" s="240"/>
      <c r="D284" s="258"/>
      <c r="E284" s="266"/>
      <c r="F284" s="267"/>
    </row>
    <row r="285" spans="1:6" x14ac:dyDescent="0.25">
      <c r="A285" s="265"/>
      <c r="B285" s="254"/>
      <c r="C285" s="240"/>
      <c r="D285" s="258"/>
      <c r="E285" s="266"/>
      <c r="F285" s="267"/>
    </row>
    <row r="286" spans="1:6" x14ac:dyDescent="0.25">
      <c r="A286" s="265"/>
      <c r="B286" s="254"/>
      <c r="C286" s="240"/>
      <c r="D286" s="258"/>
      <c r="E286" s="266"/>
      <c r="F286" s="267"/>
    </row>
    <row r="287" spans="1:6" x14ac:dyDescent="0.25">
      <c r="A287" s="265"/>
      <c r="B287" s="254"/>
      <c r="C287" s="240"/>
      <c r="D287" s="258"/>
      <c r="E287" s="266"/>
      <c r="F287" s="267"/>
    </row>
    <row r="288" spans="1:6" x14ac:dyDescent="0.25">
      <c r="A288" s="265"/>
      <c r="B288" s="254"/>
      <c r="C288" s="240"/>
      <c r="D288" s="258"/>
      <c r="E288" s="266"/>
      <c r="F288" s="267"/>
    </row>
    <row r="289" spans="1:6" x14ac:dyDescent="0.25">
      <c r="A289" s="265"/>
      <c r="B289" s="254"/>
      <c r="C289" s="240"/>
      <c r="D289" s="258"/>
      <c r="E289" s="266"/>
      <c r="F289" s="267"/>
    </row>
    <row r="290" spans="1:6" x14ac:dyDescent="0.25">
      <c r="A290" s="265"/>
      <c r="B290" s="254"/>
      <c r="C290" s="240"/>
      <c r="D290" s="258"/>
      <c r="E290" s="266"/>
      <c r="F290" s="267"/>
    </row>
    <row r="291" spans="1:6" x14ac:dyDescent="0.25">
      <c r="A291" s="265"/>
      <c r="B291" s="254"/>
      <c r="C291" s="240"/>
      <c r="D291" s="258"/>
      <c r="E291" s="266"/>
      <c r="F291" s="267"/>
    </row>
    <row r="292" spans="1:6" x14ac:dyDescent="0.25">
      <c r="A292" s="265"/>
      <c r="B292" s="254"/>
      <c r="C292" s="240"/>
      <c r="D292" s="258"/>
      <c r="E292" s="266"/>
      <c r="F292" s="267"/>
    </row>
    <row r="293" spans="1:6" x14ac:dyDescent="0.25">
      <c r="A293" s="265"/>
      <c r="B293" s="254"/>
      <c r="C293" s="240"/>
      <c r="D293" s="258"/>
      <c r="E293" s="266"/>
      <c r="F293" s="267"/>
    </row>
    <row r="294" spans="1:6" x14ac:dyDescent="0.25">
      <c r="A294" s="265"/>
      <c r="B294" s="254"/>
      <c r="C294" s="240"/>
      <c r="D294" s="258"/>
      <c r="E294" s="266"/>
      <c r="F294" s="267"/>
    </row>
    <row r="295" spans="1:6" x14ac:dyDescent="0.25">
      <c r="A295" s="265"/>
      <c r="B295" s="254"/>
      <c r="C295" s="240"/>
      <c r="D295" s="258"/>
      <c r="E295" s="266"/>
      <c r="F295" s="267"/>
    </row>
    <row r="296" spans="1:6" x14ac:dyDescent="0.25">
      <c r="A296" s="265"/>
      <c r="B296" s="254"/>
      <c r="C296" s="240"/>
      <c r="D296" s="258"/>
      <c r="E296" s="266"/>
      <c r="F296" s="267"/>
    </row>
    <row r="297" spans="1:6" x14ac:dyDescent="0.25">
      <c r="A297" s="265"/>
      <c r="B297" s="254"/>
      <c r="C297" s="240"/>
      <c r="D297" s="258"/>
      <c r="E297" s="266"/>
      <c r="F297" s="267"/>
    </row>
    <row r="298" spans="1:6" x14ac:dyDescent="0.25">
      <c r="A298" s="265"/>
      <c r="B298" s="254"/>
      <c r="C298" s="240"/>
      <c r="D298" s="258"/>
      <c r="E298" s="266"/>
      <c r="F298" s="267"/>
    </row>
    <row r="299" spans="1:6" x14ac:dyDescent="0.25">
      <c r="A299" s="265"/>
      <c r="B299" s="254"/>
      <c r="C299" s="240"/>
      <c r="D299" s="258"/>
      <c r="E299" s="266"/>
      <c r="F299" s="267"/>
    </row>
    <row r="300" spans="1:6" x14ac:dyDescent="0.25">
      <c r="A300" s="265"/>
      <c r="B300" s="254"/>
      <c r="C300" s="240"/>
      <c r="D300" s="258"/>
      <c r="E300" s="266"/>
      <c r="F300" s="267"/>
    </row>
    <row r="301" spans="1:6" x14ac:dyDescent="0.25">
      <c r="A301" s="265"/>
      <c r="B301" s="254"/>
      <c r="C301" s="240"/>
      <c r="D301" s="258"/>
      <c r="E301" s="266"/>
      <c r="F301" s="267"/>
    </row>
    <row r="302" spans="1:6" x14ac:dyDescent="0.25">
      <c r="A302" s="265"/>
      <c r="B302" s="254"/>
      <c r="C302" s="240"/>
      <c r="D302" s="258"/>
      <c r="E302" s="266"/>
      <c r="F302" s="267"/>
    </row>
    <row r="303" spans="1:6" x14ac:dyDescent="0.25">
      <c r="A303" s="265"/>
      <c r="B303" s="254"/>
      <c r="C303" s="240"/>
      <c r="D303" s="258"/>
      <c r="E303" s="266"/>
      <c r="F303" s="267"/>
    </row>
    <row r="304" spans="1:6" x14ac:dyDescent="0.25">
      <c r="A304" s="265"/>
      <c r="B304" s="254"/>
      <c r="C304" s="240"/>
      <c r="D304" s="258"/>
      <c r="E304" s="266"/>
      <c r="F304" s="267"/>
    </row>
    <row r="305" spans="1:6" x14ac:dyDescent="0.25">
      <c r="A305" s="265"/>
      <c r="B305" s="254"/>
      <c r="C305" s="240"/>
      <c r="D305" s="258"/>
      <c r="E305" s="266"/>
      <c r="F305" s="267"/>
    </row>
    <row r="306" spans="1:6" x14ac:dyDescent="0.25">
      <c r="A306" s="265"/>
      <c r="B306" s="254"/>
      <c r="C306" s="240"/>
      <c r="D306" s="258"/>
      <c r="E306" s="266"/>
      <c r="F306" s="267"/>
    </row>
    <row r="307" spans="1:6" x14ac:dyDescent="0.25">
      <c r="A307" s="265"/>
      <c r="B307" s="254"/>
      <c r="C307" s="240"/>
      <c r="D307" s="258"/>
      <c r="E307" s="266"/>
      <c r="F307" s="267"/>
    </row>
    <row r="308" spans="1:6" x14ac:dyDescent="0.25">
      <c r="A308" s="265"/>
      <c r="B308" s="254"/>
      <c r="C308" s="240"/>
      <c r="D308" s="258"/>
      <c r="E308" s="266"/>
      <c r="F308" s="267"/>
    </row>
    <row r="309" spans="1:6" x14ac:dyDescent="0.25">
      <c r="A309" s="265"/>
      <c r="B309" s="254"/>
      <c r="C309" s="240"/>
      <c r="D309" s="258"/>
      <c r="E309" s="266"/>
      <c r="F309" s="267"/>
    </row>
    <row r="310" spans="1:6" x14ac:dyDescent="0.25">
      <c r="A310" s="265"/>
      <c r="B310" s="254"/>
      <c r="C310" s="240"/>
      <c r="D310" s="258"/>
      <c r="E310" s="266"/>
      <c r="F310" s="267"/>
    </row>
    <row r="311" spans="1:6" x14ac:dyDescent="0.25">
      <c r="A311" s="265"/>
      <c r="B311" s="254"/>
      <c r="C311" s="240"/>
      <c r="D311" s="258"/>
      <c r="E311" s="266"/>
      <c r="F311" s="267"/>
    </row>
    <row r="312" spans="1:6" x14ac:dyDescent="0.25">
      <c r="A312" s="265"/>
      <c r="B312" s="254"/>
      <c r="C312" s="240"/>
      <c r="D312" s="258"/>
      <c r="E312" s="266"/>
      <c r="F312" s="267"/>
    </row>
    <row r="313" spans="1:6" x14ac:dyDescent="0.25">
      <c r="A313" s="265"/>
      <c r="B313" s="254"/>
      <c r="C313" s="240"/>
      <c r="D313" s="258"/>
      <c r="E313" s="266"/>
      <c r="F313" s="267"/>
    </row>
    <row r="314" spans="1:6" x14ac:dyDescent="0.25">
      <c r="A314" s="265"/>
      <c r="B314" s="254"/>
      <c r="C314" s="240"/>
      <c r="D314" s="258"/>
      <c r="E314" s="266"/>
      <c r="F314" s="267"/>
    </row>
    <row r="315" spans="1:6" x14ac:dyDescent="0.25">
      <c r="A315" s="265"/>
      <c r="B315" s="254"/>
      <c r="C315" s="240"/>
      <c r="D315" s="258"/>
      <c r="E315" s="266"/>
      <c r="F315" s="267"/>
    </row>
    <row r="316" spans="1:6" x14ac:dyDescent="0.25">
      <c r="A316" s="265"/>
      <c r="B316" s="254"/>
      <c r="C316" s="240"/>
      <c r="D316" s="258"/>
      <c r="E316" s="266"/>
      <c r="F316" s="267"/>
    </row>
    <row r="317" spans="1:6" x14ac:dyDescent="0.25">
      <c r="A317" s="265"/>
      <c r="B317" s="254"/>
      <c r="C317" s="240"/>
      <c r="D317" s="258"/>
      <c r="E317" s="266"/>
      <c r="F317" s="267"/>
    </row>
    <row r="318" spans="1:6" x14ac:dyDescent="0.25">
      <c r="A318" s="265"/>
      <c r="B318" s="254"/>
      <c r="C318" s="240"/>
      <c r="D318" s="258"/>
      <c r="E318" s="266"/>
      <c r="F318" s="267"/>
    </row>
    <row r="319" spans="1:6" x14ac:dyDescent="0.25">
      <c r="A319" s="265"/>
      <c r="B319" s="254"/>
      <c r="C319" s="240"/>
      <c r="D319" s="258"/>
      <c r="E319" s="266"/>
      <c r="F319" s="267"/>
    </row>
    <row r="320" spans="1:6" x14ac:dyDescent="0.25">
      <c r="A320" s="265"/>
      <c r="B320" s="254"/>
      <c r="C320" s="240"/>
      <c r="D320" s="258"/>
      <c r="E320" s="266"/>
      <c r="F320" s="267"/>
    </row>
    <row r="321" spans="1:6" x14ac:dyDescent="0.25">
      <c r="A321" s="265"/>
      <c r="B321" s="254"/>
      <c r="C321" s="240"/>
      <c r="D321" s="258"/>
      <c r="E321" s="266"/>
      <c r="F321" s="267"/>
    </row>
    <row r="322" spans="1:6" x14ac:dyDescent="0.25">
      <c r="A322" s="265"/>
      <c r="B322" s="254"/>
      <c r="C322" s="240"/>
      <c r="D322" s="258"/>
      <c r="E322" s="266"/>
      <c r="F322" s="267"/>
    </row>
    <row r="323" spans="1:6" x14ac:dyDescent="0.25">
      <c r="A323" s="265"/>
      <c r="B323" s="254"/>
      <c r="C323" s="240"/>
      <c r="D323" s="258"/>
      <c r="E323" s="266"/>
      <c r="F323" s="267"/>
    </row>
    <row r="324" spans="1:6" x14ac:dyDescent="0.25">
      <c r="A324" s="265"/>
      <c r="B324" s="254"/>
      <c r="C324" s="240"/>
      <c r="D324" s="258"/>
      <c r="E324" s="266"/>
      <c r="F324" s="267"/>
    </row>
    <row r="325" spans="1:6" x14ac:dyDescent="0.25">
      <c r="A325" s="265"/>
      <c r="B325" s="254"/>
      <c r="C325" s="240"/>
      <c r="D325" s="258"/>
      <c r="E325" s="266"/>
      <c r="F325" s="267"/>
    </row>
    <row r="326" spans="1:6" x14ac:dyDescent="0.25">
      <c r="A326" s="265"/>
      <c r="B326" s="254"/>
      <c r="C326" s="240"/>
      <c r="D326" s="258"/>
      <c r="E326" s="266"/>
      <c r="F326" s="267"/>
    </row>
    <row r="327" spans="1:6" x14ac:dyDescent="0.25">
      <c r="A327" s="265"/>
      <c r="B327" s="254"/>
      <c r="C327" s="240"/>
      <c r="D327" s="258"/>
      <c r="E327" s="266"/>
      <c r="F327" s="267"/>
    </row>
    <row r="328" spans="1:6" x14ac:dyDescent="0.25">
      <c r="A328" s="265"/>
      <c r="B328" s="254"/>
      <c r="C328" s="240"/>
      <c r="D328" s="258"/>
      <c r="E328" s="266"/>
      <c r="F328" s="267"/>
    </row>
    <row r="329" spans="1:6" x14ac:dyDescent="0.25">
      <c r="A329" s="265"/>
      <c r="B329" s="254"/>
      <c r="C329" s="240"/>
      <c r="D329" s="258"/>
      <c r="E329" s="266"/>
      <c r="F329" s="267"/>
    </row>
    <row r="330" spans="1:6" x14ac:dyDescent="0.25">
      <c r="A330" s="265"/>
      <c r="B330" s="254"/>
      <c r="C330" s="240"/>
      <c r="D330" s="258"/>
      <c r="E330" s="266"/>
      <c r="F330" s="267"/>
    </row>
    <row r="331" spans="1:6" x14ac:dyDescent="0.25">
      <c r="A331" s="265"/>
      <c r="B331" s="254"/>
      <c r="C331" s="240"/>
      <c r="D331" s="258"/>
      <c r="E331" s="266"/>
      <c r="F331" s="267"/>
    </row>
    <row r="332" spans="1:6" x14ac:dyDescent="0.25">
      <c r="A332" s="265"/>
      <c r="B332" s="254"/>
      <c r="C332" s="240"/>
      <c r="D332" s="258"/>
      <c r="E332" s="266"/>
      <c r="F332" s="267"/>
    </row>
    <row r="333" spans="1:6" x14ac:dyDescent="0.25">
      <c r="A333" s="265"/>
      <c r="B333" s="254"/>
      <c r="C333" s="240"/>
      <c r="D333" s="258"/>
      <c r="E333" s="266"/>
      <c r="F333" s="267"/>
    </row>
    <row r="334" spans="1:6" x14ac:dyDescent="0.25">
      <c r="A334" s="265"/>
      <c r="B334" s="254"/>
      <c r="C334" s="240"/>
      <c r="D334" s="258"/>
      <c r="E334" s="266"/>
      <c r="F334" s="267"/>
    </row>
    <row r="335" spans="1:6" x14ac:dyDescent="0.25">
      <c r="A335" s="265"/>
      <c r="B335" s="254"/>
      <c r="C335" s="240"/>
      <c r="D335" s="258"/>
      <c r="E335" s="266"/>
      <c r="F335" s="267"/>
    </row>
    <row r="336" spans="1:6" x14ac:dyDescent="0.25">
      <c r="A336" s="265"/>
      <c r="B336" s="254"/>
      <c r="C336" s="240"/>
      <c r="D336" s="258"/>
      <c r="E336" s="266"/>
      <c r="F336" s="267"/>
    </row>
    <row r="337" spans="1:6" x14ac:dyDescent="0.25">
      <c r="A337" s="265"/>
      <c r="B337" s="254"/>
      <c r="C337" s="240"/>
      <c r="D337" s="258"/>
      <c r="E337" s="266"/>
      <c r="F337" s="267"/>
    </row>
    <row r="338" spans="1:6" x14ac:dyDescent="0.25">
      <c r="A338" s="265"/>
      <c r="B338" s="254"/>
      <c r="C338" s="240"/>
      <c r="D338" s="258"/>
      <c r="E338" s="266"/>
      <c r="F338" s="267"/>
    </row>
    <row r="339" spans="1:6" x14ac:dyDescent="0.25">
      <c r="A339" s="265"/>
      <c r="B339" s="254"/>
      <c r="C339" s="240"/>
      <c r="D339" s="258"/>
      <c r="E339" s="266"/>
      <c r="F339" s="267"/>
    </row>
    <row r="340" spans="1:6" x14ac:dyDescent="0.25">
      <c r="A340" s="265"/>
      <c r="B340" s="254"/>
      <c r="C340" s="240"/>
      <c r="D340" s="258"/>
      <c r="E340" s="266"/>
      <c r="F340" s="267"/>
    </row>
    <row r="341" spans="1:6" x14ac:dyDescent="0.25">
      <c r="A341" s="265"/>
      <c r="B341" s="254"/>
      <c r="C341" s="240"/>
      <c r="D341" s="258"/>
      <c r="E341" s="266"/>
      <c r="F341" s="267"/>
    </row>
    <row r="342" spans="1:6" x14ac:dyDescent="0.25">
      <c r="A342" s="265"/>
      <c r="B342" s="254"/>
      <c r="C342" s="240"/>
      <c r="D342" s="258"/>
      <c r="E342" s="266"/>
      <c r="F342" s="267"/>
    </row>
    <row r="343" spans="1:6" x14ac:dyDescent="0.25">
      <c r="A343" s="265"/>
      <c r="B343" s="254"/>
      <c r="C343" s="240"/>
      <c r="D343" s="258"/>
      <c r="E343" s="266"/>
      <c r="F343" s="267"/>
    </row>
    <row r="344" spans="1:6" x14ac:dyDescent="0.25">
      <c r="A344" s="265"/>
      <c r="B344" s="254"/>
      <c r="C344" s="240"/>
      <c r="D344" s="258"/>
      <c r="E344" s="266"/>
      <c r="F344" s="267"/>
    </row>
    <row r="345" spans="1:6" x14ac:dyDescent="0.25">
      <c r="A345" s="265"/>
      <c r="B345" s="254"/>
      <c r="C345" s="240"/>
      <c r="D345" s="258"/>
      <c r="E345" s="266"/>
      <c r="F345" s="267"/>
    </row>
    <row r="346" spans="1:6" x14ac:dyDescent="0.25">
      <c r="A346" s="265"/>
      <c r="B346" s="254"/>
      <c r="C346" s="240"/>
      <c r="D346" s="258"/>
      <c r="E346" s="266"/>
      <c r="F346" s="267"/>
    </row>
    <row r="347" spans="1:6" x14ac:dyDescent="0.25">
      <c r="A347" s="265"/>
      <c r="B347" s="254"/>
      <c r="C347" s="240"/>
      <c r="D347" s="258"/>
      <c r="E347" s="266"/>
      <c r="F347" s="267"/>
    </row>
    <row r="348" spans="1:6" x14ac:dyDescent="0.25">
      <c r="A348" s="265"/>
      <c r="B348" s="254"/>
      <c r="C348" s="240"/>
      <c r="D348" s="258"/>
      <c r="E348" s="266"/>
      <c r="F348" s="267"/>
    </row>
    <row r="349" spans="1:6" x14ac:dyDescent="0.25">
      <c r="A349" s="265"/>
      <c r="B349" s="254"/>
      <c r="C349" s="240"/>
      <c r="D349" s="258"/>
      <c r="E349" s="266"/>
      <c r="F349" s="267"/>
    </row>
    <row r="350" spans="1:6" x14ac:dyDescent="0.25">
      <c r="A350" s="265"/>
      <c r="B350" s="254"/>
      <c r="C350" s="240"/>
      <c r="D350" s="258"/>
      <c r="E350" s="266"/>
      <c r="F350" s="267"/>
    </row>
    <row r="351" spans="1:6" x14ac:dyDescent="0.25">
      <c r="A351" s="265"/>
      <c r="B351" s="254"/>
      <c r="C351" s="240"/>
      <c r="D351" s="258"/>
      <c r="E351" s="266"/>
      <c r="F351" s="267"/>
    </row>
    <row r="352" spans="1:6" x14ac:dyDescent="0.25">
      <c r="A352" s="265"/>
      <c r="B352" s="254"/>
      <c r="C352" s="240"/>
      <c r="D352" s="258"/>
      <c r="E352" s="266"/>
      <c r="F352" s="267"/>
    </row>
    <row r="353" spans="1:6" x14ac:dyDescent="0.25">
      <c r="A353" s="265"/>
      <c r="B353" s="254"/>
      <c r="C353" s="240"/>
      <c r="D353" s="258"/>
      <c r="E353" s="266"/>
      <c r="F353" s="267"/>
    </row>
    <row r="354" spans="1:6" x14ac:dyDescent="0.25">
      <c r="A354" s="265"/>
      <c r="B354" s="254"/>
      <c r="C354" s="240"/>
      <c r="D354" s="258"/>
      <c r="E354" s="266"/>
      <c r="F354" s="267"/>
    </row>
    <row r="355" spans="1:6" x14ac:dyDescent="0.25">
      <c r="A355" s="265"/>
      <c r="B355" s="254"/>
      <c r="C355" s="240"/>
      <c r="D355" s="258"/>
      <c r="E355" s="266"/>
      <c r="F355" s="267"/>
    </row>
    <row r="356" spans="1:6" x14ac:dyDescent="0.25">
      <c r="A356" s="265"/>
      <c r="B356" s="254"/>
      <c r="C356" s="240"/>
      <c r="D356" s="258"/>
      <c r="E356" s="266"/>
      <c r="F356" s="267"/>
    </row>
    <row r="357" spans="1:6" x14ac:dyDescent="0.25">
      <c r="A357" s="265"/>
      <c r="B357" s="254"/>
      <c r="C357" s="240"/>
      <c r="D357" s="258"/>
      <c r="E357" s="266"/>
      <c r="F357" s="267"/>
    </row>
    <row r="358" spans="1:6" x14ac:dyDescent="0.25">
      <c r="A358" s="265"/>
      <c r="B358" s="254"/>
      <c r="C358" s="240"/>
      <c r="D358" s="258"/>
      <c r="E358" s="266"/>
      <c r="F358" s="267"/>
    </row>
    <row r="359" spans="1:6" x14ac:dyDescent="0.25">
      <c r="A359" s="265"/>
      <c r="B359" s="254"/>
      <c r="C359" s="240"/>
      <c r="D359" s="258"/>
      <c r="E359" s="266"/>
      <c r="F359" s="267"/>
    </row>
    <row r="360" spans="1:6" x14ac:dyDescent="0.25">
      <c r="A360" s="265"/>
      <c r="B360" s="254"/>
      <c r="C360" s="240"/>
      <c r="D360" s="258"/>
      <c r="E360" s="266"/>
      <c r="F360" s="267"/>
    </row>
    <row r="361" spans="1:6" x14ac:dyDescent="0.25">
      <c r="A361" s="265"/>
      <c r="B361" s="254"/>
      <c r="C361" s="240"/>
      <c r="D361" s="258"/>
      <c r="E361" s="266"/>
      <c r="F361" s="267"/>
    </row>
    <row r="362" spans="1:6" x14ac:dyDescent="0.25">
      <c r="A362" s="265"/>
      <c r="B362" s="254"/>
      <c r="C362" s="240"/>
      <c r="D362" s="258"/>
      <c r="E362" s="266"/>
      <c r="F362" s="267"/>
    </row>
    <row r="363" spans="1:6" x14ac:dyDescent="0.25">
      <c r="A363" s="265"/>
      <c r="B363" s="254"/>
      <c r="C363" s="240"/>
      <c r="D363" s="258"/>
      <c r="E363" s="266"/>
      <c r="F363" s="267"/>
    </row>
    <row r="364" spans="1:6" x14ac:dyDescent="0.25">
      <c r="A364" s="265"/>
      <c r="B364" s="254"/>
      <c r="C364" s="240"/>
      <c r="D364" s="258"/>
      <c r="E364" s="266"/>
      <c r="F364" s="267"/>
    </row>
    <row r="365" spans="1:6" x14ac:dyDescent="0.25">
      <c r="A365" s="265"/>
      <c r="B365" s="254"/>
      <c r="C365" s="240"/>
      <c r="D365" s="258"/>
      <c r="E365" s="266"/>
      <c r="F365" s="267"/>
    </row>
    <row r="366" spans="1:6" x14ac:dyDescent="0.25">
      <c r="A366" s="265"/>
      <c r="B366" s="254"/>
      <c r="C366" s="240"/>
      <c r="D366" s="258"/>
      <c r="E366" s="266"/>
      <c r="F366" s="267"/>
    </row>
    <row r="367" spans="1:6" x14ac:dyDescent="0.25">
      <c r="A367" s="265"/>
      <c r="B367" s="254"/>
      <c r="C367" s="240"/>
      <c r="D367" s="258"/>
      <c r="E367" s="266"/>
      <c r="F367" s="267"/>
    </row>
    <row r="368" spans="1:6" x14ac:dyDescent="0.25">
      <c r="A368" s="265"/>
      <c r="B368" s="254"/>
      <c r="C368" s="240"/>
      <c r="D368" s="258"/>
      <c r="E368" s="266"/>
      <c r="F368" s="267"/>
    </row>
    <row r="369" spans="1:6" x14ac:dyDescent="0.25">
      <c r="A369" s="265"/>
      <c r="B369" s="254"/>
      <c r="C369" s="240"/>
      <c r="D369" s="258"/>
      <c r="E369" s="266"/>
      <c r="F369" s="267"/>
    </row>
    <row r="370" spans="1:6" x14ac:dyDescent="0.25">
      <c r="A370" s="265"/>
      <c r="B370" s="254"/>
      <c r="C370" s="240"/>
      <c r="D370" s="258"/>
      <c r="E370" s="266"/>
      <c r="F370" s="267"/>
    </row>
    <row r="371" spans="1:6" x14ac:dyDescent="0.25">
      <c r="A371" s="265"/>
      <c r="B371" s="254"/>
      <c r="C371" s="240"/>
      <c r="D371" s="258"/>
      <c r="E371" s="266"/>
      <c r="F371" s="267"/>
    </row>
    <row r="372" spans="1:6" x14ac:dyDescent="0.25">
      <c r="A372" s="265"/>
      <c r="B372" s="254"/>
      <c r="C372" s="240"/>
      <c r="D372" s="258"/>
      <c r="E372" s="266"/>
      <c r="F372" s="267"/>
    </row>
    <row r="373" spans="1:6" x14ac:dyDescent="0.25">
      <c r="A373" s="265"/>
      <c r="B373" s="254"/>
      <c r="C373" s="240"/>
      <c r="D373" s="258"/>
      <c r="E373" s="266"/>
      <c r="F373" s="267"/>
    </row>
    <row r="374" spans="1:6" x14ac:dyDescent="0.25">
      <c r="A374" s="265"/>
      <c r="B374" s="254"/>
      <c r="C374" s="240"/>
      <c r="D374" s="258"/>
      <c r="E374" s="266"/>
      <c r="F374" s="267"/>
    </row>
    <row r="375" spans="1:6" x14ac:dyDescent="0.25">
      <c r="A375" s="265"/>
      <c r="B375" s="254"/>
      <c r="C375" s="240"/>
      <c r="D375" s="258"/>
      <c r="E375" s="266"/>
      <c r="F375" s="267"/>
    </row>
    <row r="376" spans="1:6" x14ac:dyDescent="0.25">
      <c r="A376" s="265"/>
      <c r="B376" s="254"/>
      <c r="C376" s="240"/>
      <c r="D376" s="258"/>
      <c r="E376" s="266"/>
      <c r="F376" s="267"/>
    </row>
    <row r="377" spans="1:6" x14ac:dyDescent="0.25">
      <c r="A377" s="265"/>
      <c r="B377" s="254"/>
      <c r="C377" s="240"/>
      <c r="D377" s="258"/>
      <c r="E377" s="266"/>
      <c r="F377" s="267"/>
    </row>
    <row r="378" spans="1:6" x14ac:dyDescent="0.25">
      <c r="A378" s="265"/>
      <c r="B378" s="254"/>
      <c r="C378" s="240"/>
      <c r="D378" s="258"/>
      <c r="E378" s="266"/>
      <c r="F378" s="267"/>
    </row>
    <row r="379" spans="1:6" x14ac:dyDescent="0.25">
      <c r="A379" s="265"/>
      <c r="B379" s="254"/>
      <c r="C379" s="240"/>
      <c r="D379" s="258"/>
      <c r="E379" s="266"/>
      <c r="F379" s="267"/>
    </row>
    <row r="380" spans="1:6" x14ac:dyDescent="0.25">
      <c r="A380" s="265"/>
      <c r="B380" s="254"/>
      <c r="C380" s="240"/>
      <c r="D380" s="258"/>
      <c r="E380" s="266"/>
      <c r="F380" s="267"/>
    </row>
    <row r="381" spans="1:6" x14ac:dyDescent="0.25">
      <c r="A381" s="265"/>
      <c r="B381" s="254"/>
      <c r="C381" s="240"/>
      <c r="D381" s="258"/>
      <c r="E381" s="266"/>
      <c r="F381" s="267"/>
    </row>
    <row r="382" spans="1:6" x14ac:dyDescent="0.25">
      <c r="A382" s="265"/>
      <c r="B382" s="254"/>
      <c r="C382" s="240"/>
      <c r="D382" s="258"/>
      <c r="E382" s="266"/>
      <c r="F382" s="267"/>
    </row>
    <row r="383" spans="1:6" x14ac:dyDescent="0.25">
      <c r="A383" s="265"/>
      <c r="B383" s="254"/>
      <c r="C383" s="240"/>
      <c r="D383" s="258"/>
      <c r="E383" s="266"/>
      <c r="F383" s="267"/>
    </row>
    <row r="384" spans="1:6" x14ac:dyDescent="0.25">
      <c r="A384" s="265"/>
      <c r="B384" s="254"/>
      <c r="C384" s="240"/>
      <c r="D384" s="258"/>
      <c r="E384" s="266"/>
      <c r="F384" s="267"/>
    </row>
    <row r="385" spans="1:6" x14ac:dyDescent="0.25">
      <c r="A385" s="265"/>
      <c r="B385" s="254"/>
      <c r="C385" s="240"/>
      <c r="D385" s="258"/>
      <c r="E385" s="266"/>
      <c r="F385" s="267"/>
    </row>
    <row r="386" spans="1:6" x14ac:dyDescent="0.25">
      <c r="A386" s="265"/>
      <c r="B386" s="254"/>
      <c r="C386" s="240"/>
      <c r="D386" s="258"/>
      <c r="E386" s="266"/>
      <c r="F386" s="267"/>
    </row>
    <row r="387" spans="1:6" x14ac:dyDescent="0.25">
      <c r="A387" s="265"/>
      <c r="B387" s="254"/>
      <c r="C387" s="240"/>
      <c r="D387" s="258"/>
      <c r="E387" s="266"/>
      <c r="F387" s="267"/>
    </row>
    <row r="388" spans="1:6" x14ac:dyDescent="0.25">
      <c r="A388" s="265"/>
      <c r="B388" s="254"/>
      <c r="C388" s="240"/>
      <c r="D388" s="258"/>
      <c r="E388" s="266"/>
      <c r="F388" s="267"/>
    </row>
    <row r="389" spans="1:6" x14ac:dyDescent="0.25">
      <c r="A389" s="265"/>
      <c r="B389" s="254"/>
      <c r="C389" s="240"/>
      <c r="D389" s="258"/>
      <c r="E389" s="266"/>
      <c r="F389" s="267"/>
    </row>
    <row r="390" spans="1:6" x14ac:dyDescent="0.25">
      <c r="A390" s="265"/>
      <c r="B390" s="254"/>
      <c r="C390" s="240"/>
      <c r="D390" s="258"/>
      <c r="E390" s="266"/>
      <c r="F390" s="267"/>
    </row>
    <row r="391" spans="1:6" x14ac:dyDescent="0.25">
      <c r="A391" s="265"/>
      <c r="B391" s="254"/>
      <c r="C391" s="240"/>
      <c r="D391" s="258"/>
      <c r="E391" s="266"/>
      <c r="F391" s="267"/>
    </row>
    <row r="392" spans="1:6" x14ac:dyDescent="0.25">
      <c r="A392" s="265"/>
      <c r="B392" s="254"/>
      <c r="C392" s="240"/>
      <c r="D392" s="258"/>
      <c r="E392" s="266"/>
      <c r="F392" s="267"/>
    </row>
    <row r="393" spans="1:6" x14ac:dyDescent="0.25">
      <c r="A393" s="265"/>
      <c r="B393" s="254"/>
      <c r="C393" s="240"/>
      <c r="D393" s="258"/>
      <c r="E393" s="266"/>
      <c r="F393" s="267"/>
    </row>
    <row r="394" spans="1:6" x14ac:dyDescent="0.25">
      <c r="A394" s="265"/>
      <c r="B394" s="254"/>
      <c r="C394" s="240"/>
      <c r="D394" s="258"/>
      <c r="E394" s="266"/>
      <c r="F394" s="267"/>
    </row>
    <row r="395" spans="1:6" x14ac:dyDescent="0.25">
      <c r="A395" s="265"/>
      <c r="B395" s="254"/>
      <c r="C395" s="240"/>
      <c r="D395" s="258"/>
      <c r="E395" s="266"/>
      <c r="F395" s="267"/>
    </row>
    <row r="396" spans="1:6" x14ac:dyDescent="0.25">
      <c r="A396" s="265"/>
      <c r="B396" s="254"/>
      <c r="C396" s="240"/>
      <c r="D396" s="258"/>
      <c r="E396" s="266"/>
      <c r="F396" s="267"/>
    </row>
    <row r="397" spans="1:6" x14ac:dyDescent="0.25">
      <c r="A397" s="265"/>
      <c r="B397" s="254"/>
      <c r="C397" s="240"/>
      <c r="D397" s="258"/>
      <c r="E397" s="266"/>
      <c r="F397" s="267"/>
    </row>
    <row r="398" spans="1:6" x14ac:dyDescent="0.25">
      <c r="A398" s="265"/>
      <c r="B398" s="254"/>
      <c r="C398" s="240"/>
      <c r="D398" s="258"/>
      <c r="E398" s="266"/>
      <c r="F398" s="267"/>
    </row>
    <row r="399" spans="1:6" x14ac:dyDescent="0.25">
      <c r="A399" s="265"/>
      <c r="B399" s="254"/>
      <c r="C399" s="240"/>
      <c r="D399" s="258"/>
      <c r="E399" s="266"/>
      <c r="F399" s="267"/>
    </row>
    <row r="400" spans="1:6" x14ac:dyDescent="0.25">
      <c r="A400" s="265"/>
      <c r="B400" s="254"/>
      <c r="C400" s="240"/>
      <c r="D400" s="258"/>
      <c r="E400" s="266"/>
      <c r="F400" s="267"/>
    </row>
    <row r="401" spans="1:6" x14ac:dyDescent="0.25">
      <c r="A401" s="265"/>
      <c r="B401" s="254"/>
      <c r="C401" s="240"/>
      <c r="D401" s="258"/>
      <c r="E401" s="266"/>
      <c r="F401" s="267"/>
    </row>
    <row r="402" spans="1:6" x14ac:dyDescent="0.25">
      <c r="A402" s="265"/>
      <c r="B402" s="254"/>
      <c r="C402" s="240"/>
      <c r="D402" s="258"/>
      <c r="E402" s="266"/>
      <c r="F402" s="267"/>
    </row>
    <row r="403" spans="1:6" x14ac:dyDescent="0.25">
      <c r="A403" s="265"/>
      <c r="B403" s="254"/>
      <c r="C403" s="240"/>
      <c r="D403" s="258"/>
      <c r="E403" s="266"/>
      <c r="F403" s="267"/>
    </row>
    <row r="404" spans="1:6" x14ac:dyDescent="0.25">
      <c r="A404" s="265"/>
      <c r="B404" s="254"/>
      <c r="C404" s="240"/>
      <c r="D404" s="258"/>
      <c r="E404" s="266"/>
      <c r="F404" s="267"/>
    </row>
    <row r="405" spans="1:6" x14ac:dyDescent="0.25">
      <c r="A405" s="265"/>
      <c r="B405" s="254"/>
      <c r="C405" s="240"/>
      <c r="D405" s="258"/>
      <c r="E405" s="266"/>
      <c r="F405" s="267"/>
    </row>
    <row r="406" spans="1:6" x14ac:dyDescent="0.25">
      <c r="A406" s="265"/>
      <c r="B406" s="254"/>
      <c r="C406" s="240"/>
      <c r="D406" s="258"/>
      <c r="E406" s="266"/>
      <c r="F406" s="267"/>
    </row>
    <row r="407" spans="1:6" x14ac:dyDescent="0.25">
      <c r="A407" s="265"/>
      <c r="B407" s="254"/>
      <c r="C407" s="240"/>
      <c r="D407" s="258"/>
      <c r="E407" s="266"/>
      <c r="F407" s="267"/>
    </row>
    <row r="408" spans="1:6" x14ac:dyDescent="0.25">
      <c r="A408" s="265"/>
      <c r="B408" s="254"/>
      <c r="C408" s="240"/>
      <c r="D408" s="258"/>
      <c r="E408" s="266"/>
      <c r="F408" s="267"/>
    </row>
    <row r="409" spans="1:6" x14ac:dyDescent="0.25">
      <c r="A409" s="265"/>
      <c r="B409" s="254"/>
      <c r="C409" s="240"/>
      <c r="D409" s="258"/>
      <c r="E409" s="266"/>
      <c r="F409" s="267"/>
    </row>
    <row r="410" spans="1:6" x14ac:dyDescent="0.25">
      <c r="A410" s="265"/>
      <c r="B410" s="254"/>
      <c r="C410" s="240"/>
      <c r="D410" s="258"/>
      <c r="E410" s="266"/>
      <c r="F410" s="267"/>
    </row>
    <row r="411" spans="1:6" x14ac:dyDescent="0.25">
      <c r="A411" s="265"/>
      <c r="B411" s="254"/>
      <c r="C411" s="240"/>
      <c r="D411" s="258"/>
      <c r="E411" s="266"/>
      <c r="F411" s="267"/>
    </row>
    <row r="412" spans="1:6" x14ac:dyDescent="0.25">
      <c r="A412" s="265"/>
      <c r="B412" s="254"/>
      <c r="C412" s="240"/>
      <c r="D412" s="258"/>
      <c r="E412" s="266"/>
      <c r="F412" s="267"/>
    </row>
    <row r="413" spans="1:6" x14ac:dyDescent="0.25">
      <c r="A413" s="265"/>
      <c r="B413" s="254"/>
      <c r="C413" s="240"/>
      <c r="D413" s="258"/>
      <c r="E413" s="266"/>
      <c r="F413" s="267"/>
    </row>
    <row r="414" spans="1:6" x14ac:dyDescent="0.25">
      <c r="A414" s="265"/>
      <c r="B414" s="254"/>
      <c r="C414" s="240"/>
      <c r="D414" s="258"/>
      <c r="E414" s="266"/>
      <c r="F414" s="267"/>
    </row>
    <row r="415" spans="1:6" x14ac:dyDescent="0.25">
      <c r="A415" s="265"/>
      <c r="B415" s="254"/>
      <c r="C415" s="240"/>
      <c r="D415" s="258"/>
      <c r="E415" s="266"/>
      <c r="F415" s="267"/>
    </row>
    <row r="416" spans="1:6" x14ac:dyDescent="0.25">
      <c r="A416" s="265"/>
      <c r="B416" s="254"/>
      <c r="C416" s="240"/>
      <c r="D416" s="258"/>
      <c r="E416" s="266"/>
      <c r="F416" s="267"/>
    </row>
    <row r="417" spans="1:6" x14ac:dyDescent="0.25">
      <c r="A417" s="265"/>
      <c r="B417" s="254"/>
      <c r="C417" s="240"/>
      <c r="D417" s="258"/>
      <c r="E417" s="266"/>
      <c r="F417" s="267"/>
    </row>
    <row r="418" spans="1:6" x14ac:dyDescent="0.25">
      <c r="A418" s="265"/>
      <c r="B418" s="254"/>
      <c r="C418" s="240"/>
      <c r="D418" s="258"/>
      <c r="E418" s="266"/>
      <c r="F418" s="267"/>
    </row>
    <row r="419" spans="1:6" x14ac:dyDescent="0.25">
      <c r="A419" s="265"/>
      <c r="B419" s="254"/>
      <c r="C419" s="240"/>
      <c r="D419" s="258"/>
      <c r="E419" s="266"/>
      <c r="F419" s="267"/>
    </row>
    <row r="420" spans="1:6" x14ac:dyDescent="0.25">
      <c r="A420" s="265"/>
      <c r="B420" s="254"/>
      <c r="C420" s="240"/>
      <c r="D420" s="258"/>
      <c r="E420" s="266"/>
      <c r="F420" s="267"/>
    </row>
    <row r="421" spans="1:6" x14ac:dyDescent="0.25">
      <c r="A421" s="265"/>
      <c r="B421" s="254"/>
      <c r="C421" s="240"/>
      <c r="D421" s="258"/>
      <c r="E421" s="266"/>
      <c r="F421" s="267"/>
    </row>
    <row r="422" spans="1:6" x14ac:dyDescent="0.25">
      <c r="A422" s="265"/>
      <c r="B422" s="254"/>
      <c r="C422" s="240"/>
      <c r="D422" s="258"/>
      <c r="E422" s="266"/>
      <c r="F422" s="267"/>
    </row>
    <row r="423" spans="1:6" x14ac:dyDescent="0.25">
      <c r="A423" s="265"/>
      <c r="B423" s="254"/>
      <c r="C423" s="240"/>
      <c r="D423" s="258"/>
      <c r="E423" s="266"/>
      <c r="F423" s="267"/>
    </row>
    <row r="424" spans="1:6" x14ac:dyDescent="0.25">
      <c r="A424" s="265"/>
      <c r="B424" s="254"/>
      <c r="C424" s="240"/>
      <c r="D424" s="258"/>
      <c r="E424" s="266"/>
      <c r="F424" s="267"/>
    </row>
    <row r="425" spans="1:6" x14ac:dyDescent="0.25">
      <c r="A425" s="265"/>
      <c r="B425" s="254"/>
      <c r="C425" s="240"/>
      <c r="D425" s="258"/>
      <c r="E425" s="266"/>
      <c r="F425" s="267"/>
    </row>
    <row r="426" spans="1:6" x14ac:dyDescent="0.25">
      <c r="A426" s="265"/>
      <c r="B426" s="254"/>
      <c r="C426" s="240"/>
      <c r="D426" s="258"/>
      <c r="E426" s="266"/>
      <c r="F426" s="267"/>
    </row>
    <row r="427" spans="1:6" x14ac:dyDescent="0.25">
      <c r="A427" s="265"/>
      <c r="B427" s="254"/>
      <c r="C427" s="240"/>
      <c r="D427" s="258"/>
      <c r="E427" s="266"/>
      <c r="F427" s="267"/>
    </row>
    <row r="428" spans="1:6" x14ac:dyDescent="0.25">
      <c r="A428" s="265"/>
      <c r="B428" s="254"/>
      <c r="C428" s="240"/>
      <c r="D428" s="258"/>
      <c r="E428" s="266"/>
      <c r="F428" s="267"/>
    </row>
    <row r="429" spans="1:6" x14ac:dyDescent="0.25">
      <c r="A429" s="265"/>
      <c r="B429" s="254"/>
      <c r="C429" s="240"/>
      <c r="D429" s="258"/>
      <c r="E429" s="266"/>
      <c r="F429" s="267"/>
    </row>
    <row r="430" spans="1:6" x14ac:dyDescent="0.25">
      <c r="A430" s="265"/>
      <c r="B430" s="254"/>
      <c r="C430" s="240"/>
      <c r="D430" s="258"/>
      <c r="E430" s="266"/>
      <c r="F430" s="267"/>
    </row>
    <row r="431" spans="1:6" x14ac:dyDescent="0.25">
      <c r="A431" s="265"/>
      <c r="B431" s="254"/>
      <c r="C431" s="240"/>
      <c r="D431" s="258"/>
      <c r="E431" s="266"/>
      <c r="F431" s="267"/>
    </row>
    <row r="432" spans="1:6" x14ac:dyDescent="0.25">
      <c r="A432" s="265"/>
      <c r="B432" s="254"/>
      <c r="C432" s="240"/>
      <c r="D432" s="258"/>
      <c r="E432" s="266"/>
      <c r="F432" s="267"/>
    </row>
    <row r="433" spans="1:6" x14ac:dyDescent="0.25">
      <c r="A433" s="265"/>
      <c r="B433" s="254"/>
      <c r="C433" s="240"/>
      <c r="D433" s="258"/>
      <c r="E433" s="266"/>
      <c r="F433" s="267"/>
    </row>
    <row r="434" spans="1:6" x14ac:dyDescent="0.25">
      <c r="A434" s="265"/>
      <c r="B434" s="254"/>
      <c r="C434" s="240"/>
      <c r="D434" s="258"/>
      <c r="E434" s="266"/>
      <c r="F434" s="267"/>
    </row>
    <row r="435" spans="1:6" x14ac:dyDescent="0.25">
      <c r="A435" s="265"/>
      <c r="B435" s="254"/>
      <c r="C435" s="240"/>
      <c r="D435" s="258"/>
      <c r="E435" s="266"/>
      <c r="F435" s="267"/>
    </row>
    <row r="436" spans="1:6" x14ac:dyDescent="0.25">
      <c r="A436" s="265"/>
      <c r="B436" s="254"/>
      <c r="C436" s="240"/>
      <c r="D436" s="258"/>
      <c r="E436" s="266"/>
      <c r="F436" s="267"/>
    </row>
    <row r="437" spans="1:6" x14ac:dyDescent="0.25">
      <c r="A437" s="265"/>
      <c r="B437" s="254"/>
      <c r="C437" s="240"/>
      <c r="D437" s="258"/>
      <c r="E437" s="266"/>
      <c r="F437" s="267"/>
    </row>
    <row r="438" spans="1:6" x14ac:dyDescent="0.25">
      <c r="A438" s="265"/>
      <c r="B438" s="254"/>
      <c r="C438" s="240"/>
      <c r="D438" s="258"/>
      <c r="E438" s="266"/>
      <c r="F438" s="267"/>
    </row>
    <row r="439" spans="1:6" x14ac:dyDescent="0.25">
      <c r="A439" s="265"/>
      <c r="B439" s="254"/>
      <c r="C439" s="240"/>
      <c r="D439" s="258"/>
      <c r="E439" s="266"/>
      <c r="F439" s="267"/>
    </row>
    <row r="440" spans="1:6" x14ac:dyDescent="0.25">
      <c r="A440" s="265"/>
      <c r="B440" s="254"/>
      <c r="C440" s="240"/>
      <c r="D440" s="258"/>
      <c r="E440" s="266"/>
      <c r="F440" s="267"/>
    </row>
    <row r="441" spans="1:6" x14ac:dyDescent="0.25">
      <c r="A441" s="265"/>
      <c r="B441" s="254"/>
      <c r="C441" s="240"/>
      <c r="D441" s="258"/>
      <c r="E441" s="266"/>
      <c r="F441" s="267"/>
    </row>
    <row r="442" spans="1:6" x14ac:dyDescent="0.25">
      <c r="A442" s="265"/>
      <c r="B442" s="254"/>
      <c r="C442" s="240"/>
      <c r="D442" s="258"/>
      <c r="E442" s="266"/>
      <c r="F442" s="267"/>
    </row>
    <row r="443" spans="1:6" x14ac:dyDescent="0.25">
      <c r="A443" s="265"/>
      <c r="B443" s="254"/>
      <c r="C443" s="240"/>
      <c r="D443" s="258"/>
      <c r="E443" s="266"/>
      <c r="F443" s="267"/>
    </row>
    <row r="444" spans="1:6" x14ac:dyDescent="0.25">
      <c r="A444" s="265"/>
      <c r="B444" s="254"/>
      <c r="C444" s="240"/>
      <c r="D444" s="258"/>
      <c r="E444" s="266"/>
      <c r="F444" s="267"/>
    </row>
    <row r="445" spans="1:6" x14ac:dyDescent="0.25">
      <c r="A445" s="265"/>
      <c r="B445" s="254"/>
      <c r="C445" s="240"/>
      <c r="D445" s="258"/>
      <c r="E445" s="266"/>
      <c r="F445" s="267"/>
    </row>
    <row r="446" spans="1:6" x14ac:dyDescent="0.25">
      <c r="A446" s="265"/>
      <c r="B446" s="254"/>
      <c r="C446" s="240"/>
      <c r="D446" s="258"/>
      <c r="E446" s="266"/>
      <c r="F446" s="267"/>
    </row>
    <row r="447" spans="1:6" x14ac:dyDescent="0.25">
      <c r="A447" s="265"/>
      <c r="B447" s="254"/>
      <c r="C447" s="240"/>
      <c r="D447" s="258"/>
      <c r="E447" s="266"/>
      <c r="F447" s="267"/>
    </row>
    <row r="448" spans="1:6" x14ac:dyDescent="0.25">
      <c r="A448" s="265"/>
      <c r="B448" s="254"/>
      <c r="C448" s="240"/>
      <c r="D448" s="258"/>
      <c r="E448" s="266"/>
      <c r="F448" s="267"/>
    </row>
    <row r="449" spans="1:6" x14ac:dyDescent="0.25">
      <c r="A449" s="265"/>
      <c r="B449" s="254"/>
      <c r="C449" s="240"/>
      <c r="D449" s="258"/>
      <c r="E449" s="266"/>
      <c r="F449" s="267"/>
    </row>
    <row r="450" spans="1:6" x14ac:dyDescent="0.25">
      <c r="A450" s="265"/>
      <c r="B450" s="254"/>
      <c r="C450" s="240"/>
      <c r="D450" s="258"/>
      <c r="E450" s="266"/>
      <c r="F450" s="267"/>
    </row>
    <row r="451" spans="1:6" x14ac:dyDescent="0.25">
      <c r="A451" s="265"/>
      <c r="B451" s="254"/>
      <c r="C451" s="240"/>
      <c r="D451" s="258"/>
      <c r="E451" s="266"/>
      <c r="F451" s="267"/>
    </row>
    <row r="452" spans="1:6" x14ac:dyDescent="0.25">
      <c r="A452" s="265"/>
      <c r="B452" s="254"/>
      <c r="C452" s="240"/>
      <c r="D452" s="258"/>
      <c r="E452" s="266"/>
      <c r="F452" s="267"/>
    </row>
    <row r="453" spans="1:6" x14ac:dyDescent="0.25">
      <c r="A453" s="265"/>
      <c r="B453" s="254"/>
      <c r="C453" s="240"/>
      <c r="D453" s="258"/>
      <c r="E453" s="266"/>
      <c r="F453" s="267"/>
    </row>
    <row r="454" spans="1:6" x14ac:dyDescent="0.25">
      <c r="A454" s="265"/>
      <c r="B454" s="254"/>
      <c r="C454" s="240"/>
      <c r="D454" s="258"/>
      <c r="E454" s="266"/>
      <c r="F454" s="267"/>
    </row>
    <row r="455" spans="1:6" x14ac:dyDescent="0.25">
      <c r="A455" s="265"/>
      <c r="B455" s="254"/>
      <c r="C455" s="240"/>
      <c r="D455" s="258"/>
      <c r="E455" s="266"/>
      <c r="F455" s="267"/>
    </row>
    <row r="456" spans="1:6" x14ac:dyDescent="0.25">
      <c r="A456" s="265"/>
      <c r="B456" s="254"/>
      <c r="C456" s="240"/>
      <c r="D456" s="258"/>
      <c r="E456" s="266"/>
      <c r="F456" s="267"/>
    </row>
    <row r="457" spans="1:6" x14ac:dyDescent="0.25">
      <c r="A457" s="265"/>
      <c r="B457" s="254"/>
      <c r="C457" s="240"/>
      <c r="D457" s="258"/>
      <c r="E457" s="266"/>
      <c r="F457" s="267"/>
    </row>
    <row r="458" spans="1:6" x14ac:dyDescent="0.25">
      <c r="A458" s="265"/>
      <c r="B458" s="254"/>
      <c r="C458" s="240"/>
      <c r="D458" s="258"/>
      <c r="E458" s="266"/>
      <c r="F458" s="267"/>
    </row>
    <row r="459" spans="1:6" x14ac:dyDescent="0.25">
      <c r="A459" s="265"/>
      <c r="B459" s="254"/>
      <c r="C459" s="240"/>
      <c r="D459" s="258"/>
      <c r="E459" s="266"/>
      <c r="F459" s="267"/>
    </row>
    <row r="460" spans="1:6" x14ac:dyDescent="0.25">
      <c r="A460" s="265"/>
      <c r="B460" s="254"/>
      <c r="C460" s="240"/>
      <c r="D460" s="258"/>
      <c r="E460" s="266"/>
      <c r="F460" s="267"/>
    </row>
    <row r="461" spans="1:6" x14ac:dyDescent="0.25">
      <c r="A461" s="265"/>
      <c r="B461" s="254"/>
      <c r="C461" s="240"/>
      <c r="D461" s="258"/>
      <c r="E461" s="266"/>
      <c r="F461" s="267"/>
    </row>
    <row r="462" spans="1:6" x14ac:dyDescent="0.25">
      <c r="A462" s="265"/>
      <c r="B462" s="254"/>
      <c r="C462" s="240"/>
      <c r="D462" s="258"/>
      <c r="E462" s="266"/>
      <c r="F462" s="267"/>
    </row>
    <row r="463" spans="1:6" x14ac:dyDescent="0.25">
      <c r="A463" s="265"/>
      <c r="B463" s="254"/>
      <c r="C463" s="240"/>
      <c r="D463" s="258"/>
      <c r="E463" s="266"/>
      <c r="F463" s="267"/>
    </row>
    <row r="464" spans="1:6" x14ac:dyDescent="0.25">
      <c r="A464" s="265"/>
      <c r="B464" s="254"/>
      <c r="C464" s="240"/>
      <c r="D464" s="258"/>
      <c r="E464" s="266"/>
      <c r="F464" s="267"/>
    </row>
    <row r="465" spans="1:6" x14ac:dyDescent="0.25">
      <c r="A465" s="265"/>
      <c r="B465" s="254"/>
      <c r="C465" s="240"/>
      <c r="D465" s="258"/>
      <c r="E465" s="266"/>
      <c r="F465" s="267"/>
    </row>
    <row r="466" spans="1:6" x14ac:dyDescent="0.25">
      <c r="A466" s="265"/>
      <c r="B466" s="254"/>
      <c r="C466" s="240"/>
      <c r="D466" s="258"/>
      <c r="E466" s="266"/>
      <c r="F466" s="267"/>
    </row>
    <row r="467" spans="1:6" x14ac:dyDescent="0.25">
      <c r="A467" s="265"/>
      <c r="B467" s="254"/>
      <c r="C467" s="240"/>
      <c r="D467" s="258"/>
      <c r="E467" s="266"/>
      <c r="F467" s="267"/>
    </row>
    <row r="468" spans="1:6" x14ac:dyDescent="0.25">
      <c r="A468" s="265"/>
      <c r="B468" s="254"/>
      <c r="C468" s="240"/>
      <c r="D468" s="258"/>
      <c r="E468" s="266"/>
      <c r="F468" s="267"/>
    </row>
    <row r="469" spans="1:6" x14ac:dyDescent="0.25">
      <c r="A469" s="265"/>
      <c r="B469" s="254"/>
      <c r="C469" s="240"/>
      <c r="D469" s="258"/>
      <c r="E469" s="266"/>
      <c r="F469" s="267"/>
    </row>
    <row r="470" spans="1:6" x14ac:dyDescent="0.25">
      <c r="A470" s="265"/>
      <c r="B470" s="254"/>
      <c r="C470" s="240"/>
      <c r="D470" s="258"/>
      <c r="E470" s="266"/>
      <c r="F470" s="267"/>
    </row>
    <row r="471" spans="1:6" x14ac:dyDescent="0.25">
      <c r="A471" s="265"/>
      <c r="B471" s="254"/>
      <c r="C471" s="240"/>
      <c r="D471" s="258"/>
      <c r="E471" s="266"/>
      <c r="F471" s="267"/>
    </row>
    <row r="472" spans="1:6" x14ac:dyDescent="0.25">
      <c r="A472" s="265"/>
      <c r="B472" s="254"/>
      <c r="C472" s="240"/>
      <c r="D472" s="258"/>
      <c r="E472" s="266"/>
      <c r="F472" s="267"/>
    </row>
    <row r="473" spans="1:6" x14ac:dyDescent="0.25">
      <c r="A473" s="265"/>
      <c r="B473" s="254"/>
      <c r="C473" s="240"/>
      <c r="D473" s="258"/>
      <c r="E473" s="266"/>
      <c r="F473" s="267"/>
    </row>
    <row r="474" spans="1:6" x14ac:dyDescent="0.25">
      <c r="A474" s="265"/>
      <c r="B474" s="254"/>
      <c r="C474" s="240"/>
      <c r="D474" s="258"/>
      <c r="E474" s="266"/>
      <c r="F474" s="267"/>
    </row>
    <row r="475" spans="1:6" x14ac:dyDescent="0.25">
      <c r="A475" s="265"/>
      <c r="B475" s="254"/>
      <c r="C475" s="240"/>
      <c r="D475" s="258"/>
      <c r="E475" s="266"/>
      <c r="F475" s="267"/>
    </row>
    <row r="476" spans="1:6" x14ac:dyDescent="0.25">
      <c r="A476" s="265"/>
      <c r="B476" s="254"/>
      <c r="C476" s="240"/>
      <c r="D476" s="258"/>
      <c r="E476" s="266"/>
      <c r="F476" s="267"/>
    </row>
    <row r="477" spans="1:6" x14ac:dyDescent="0.25">
      <c r="A477" s="265"/>
      <c r="B477" s="254"/>
      <c r="C477" s="240"/>
      <c r="D477" s="258"/>
      <c r="E477" s="266"/>
      <c r="F477" s="267"/>
    </row>
    <row r="478" spans="1:6" x14ac:dyDescent="0.25">
      <c r="A478" s="265"/>
      <c r="B478" s="254"/>
      <c r="C478" s="240"/>
      <c r="D478" s="258"/>
      <c r="E478" s="266"/>
      <c r="F478" s="267"/>
    </row>
    <row r="479" spans="1:6" x14ac:dyDescent="0.25">
      <c r="A479" s="265"/>
      <c r="B479" s="254"/>
      <c r="C479" s="240"/>
      <c r="D479" s="258"/>
      <c r="E479" s="266"/>
      <c r="F479" s="267"/>
    </row>
    <row r="480" spans="1:6" x14ac:dyDescent="0.25">
      <c r="A480" s="265"/>
      <c r="B480" s="254"/>
      <c r="C480" s="240"/>
      <c r="D480" s="258"/>
      <c r="E480" s="266"/>
      <c r="F480" s="267"/>
    </row>
    <row r="481" spans="1:6" x14ac:dyDescent="0.25">
      <c r="A481" s="265"/>
      <c r="B481" s="254"/>
      <c r="C481" s="240"/>
      <c r="D481" s="258"/>
      <c r="E481" s="266"/>
      <c r="F481" s="267"/>
    </row>
    <row r="482" spans="1:6" x14ac:dyDescent="0.25">
      <c r="A482" s="265"/>
      <c r="B482" s="254"/>
      <c r="C482" s="240"/>
      <c r="D482" s="258"/>
      <c r="E482" s="266"/>
      <c r="F482" s="267"/>
    </row>
    <row r="483" spans="1:6" x14ac:dyDescent="0.25">
      <c r="A483" s="265"/>
      <c r="B483" s="254"/>
      <c r="C483" s="240"/>
      <c r="D483" s="258"/>
      <c r="E483" s="266"/>
      <c r="F483" s="267"/>
    </row>
    <row r="484" spans="1:6" x14ac:dyDescent="0.25">
      <c r="A484" s="265"/>
      <c r="B484" s="254"/>
      <c r="C484" s="240"/>
      <c r="D484" s="258"/>
      <c r="E484" s="266"/>
      <c r="F484" s="267"/>
    </row>
    <row r="485" spans="1:6" x14ac:dyDescent="0.25">
      <c r="A485" s="265"/>
      <c r="B485" s="254"/>
      <c r="C485" s="240"/>
      <c r="D485" s="258"/>
      <c r="E485" s="266"/>
      <c r="F485" s="267"/>
    </row>
    <row r="486" spans="1:6" x14ac:dyDescent="0.25">
      <c r="A486" s="265"/>
      <c r="B486" s="254"/>
      <c r="C486" s="240"/>
      <c r="D486" s="258"/>
      <c r="E486" s="266"/>
      <c r="F486" s="267"/>
    </row>
    <row r="487" spans="1:6" x14ac:dyDescent="0.25">
      <c r="A487" s="265"/>
      <c r="B487" s="254"/>
      <c r="C487" s="240"/>
      <c r="D487" s="258"/>
      <c r="E487" s="266"/>
      <c r="F487" s="267"/>
    </row>
    <row r="488" spans="1:6" x14ac:dyDescent="0.25">
      <c r="A488" s="265"/>
      <c r="B488" s="254"/>
      <c r="C488" s="240"/>
      <c r="D488" s="258"/>
      <c r="E488" s="266"/>
      <c r="F488" s="267"/>
    </row>
    <row r="489" spans="1:6" x14ac:dyDescent="0.25">
      <c r="A489" s="265"/>
      <c r="B489" s="254"/>
      <c r="C489" s="240"/>
      <c r="D489" s="258"/>
      <c r="E489" s="266"/>
      <c r="F489" s="267"/>
    </row>
    <row r="490" spans="1:6" x14ac:dyDescent="0.25">
      <c r="A490" s="265"/>
      <c r="B490" s="254"/>
      <c r="C490" s="240"/>
      <c r="D490" s="258"/>
      <c r="E490" s="266"/>
      <c r="F490" s="267"/>
    </row>
    <row r="491" spans="1:6" x14ac:dyDescent="0.25">
      <c r="A491" s="265"/>
      <c r="B491" s="254"/>
      <c r="C491" s="240"/>
      <c r="D491" s="258"/>
      <c r="E491" s="266"/>
      <c r="F491" s="267"/>
    </row>
    <row r="492" spans="1:6" x14ac:dyDescent="0.25">
      <c r="A492" s="265"/>
      <c r="B492" s="254"/>
      <c r="C492" s="240"/>
      <c r="D492" s="258"/>
      <c r="E492" s="266"/>
      <c r="F492" s="267"/>
    </row>
    <row r="493" spans="1:6" x14ac:dyDescent="0.25">
      <c r="A493" s="265"/>
      <c r="B493" s="254"/>
      <c r="C493" s="240"/>
      <c r="D493" s="258"/>
      <c r="E493" s="266"/>
      <c r="F493" s="267"/>
    </row>
    <row r="494" spans="1:6" x14ac:dyDescent="0.25">
      <c r="A494" s="265"/>
      <c r="B494" s="254"/>
      <c r="C494" s="240"/>
      <c r="D494" s="258"/>
      <c r="E494" s="266"/>
      <c r="F494" s="267"/>
    </row>
    <row r="495" spans="1:6" x14ac:dyDescent="0.25">
      <c r="A495" s="265"/>
      <c r="B495" s="254"/>
      <c r="C495" s="240"/>
      <c r="D495" s="258"/>
      <c r="E495" s="266"/>
      <c r="F495" s="267"/>
    </row>
    <row r="496" spans="1:6" x14ac:dyDescent="0.25">
      <c r="A496" s="265"/>
      <c r="B496" s="254"/>
      <c r="C496" s="240"/>
      <c r="D496" s="258"/>
      <c r="E496" s="266"/>
      <c r="F496" s="267"/>
    </row>
    <row r="497" spans="1:6" x14ac:dyDescent="0.25">
      <c r="A497" s="265"/>
      <c r="B497" s="254"/>
      <c r="C497" s="240"/>
      <c r="D497" s="258"/>
      <c r="E497" s="266"/>
      <c r="F497" s="267"/>
    </row>
    <row r="498" spans="1:6" x14ac:dyDescent="0.25">
      <c r="A498" s="265"/>
      <c r="B498" s="254"/>
      <c r="C498" s="240"/>
      <c r="D498" s="258"/>
      <c r="E498" s="266"/>
      <c r="F498" s="267"/>
    </row>
    <row r="499" spans="1:6" x14ac:dyDescent="0.25">
      <c r="A499" s="265"/>
      <c r="B499" s="254"/>
      <c r="C499" s="240"/>
      <c r="D499" s="258"/>
      <c r="E499" s="266"/>
      <c r="F499" s="267"/>
    </row>
    <row r="500" spans="1:6" x14ac:dyDescent="0.25">
      <c r="A500" s="265"/>
      <c r="B500" s="254"/>
      <c r="C500" s="240"/>
      <c r="D500" s="258"/>
      <c r="E500" s="266"/>
      <c r="F500" s="267"/>
    </row>
    <row r="501" spans="1:6" x14ac:dyDescent="0.25">
      <c r="A501" s="265"/>
      <c r="B501" s="254"/>
      <c r="C501" s="240"/>
      <c r="D501" s="258"/>
      <c r="E501" s="266"/>
      <c r="F501" s="267"/>
    </row>
    <row r="502" spans="1:6" x14ac:dyDescent="0.25">
      <c r="A502" s="265"/>
      <c r="B502" s="254"/>
      <c r="C502" s="240"/>
      <c r="D502" s="258"/>
      <c r="E502" s="266"/>
      <c r="F502" s="267"/>
    </row>
    <row r="503" spans="1:6" x14ac:dyDescent="0.25">
      <c r="A503" s="265"/>
      <c r="B503" s="254"/>
      <c r="C503" s="240"/>
      <c r="D503" s="258"/>
      <c r="E503" s="266"/>
      <c r="F503" s="267"/>
    </row>
    <row r="504" spans="1:6" x14ac:dyDescent="0.25">
      <c r="A504" s="265"/>
      <c r="B504" s="254"/>
      <c r="C504" s="240"/>
      <c r="D504" s="258"/>
      <c r="E504" s="266"/>
      <c r="F504" s="267"/>
    </row>
    <row r="505" spans="1:6" x14ac:dyDescent="0.25">
      <c r="A505" s="265"/>
      <c r="B505" s="254"/>
      <c r="C505" s="240"/>
      <c r="D505" s="258"/>
      <c r="E505" s="266"/>
      <c r="F505" s="267"/>
    </row>
    <row r="506" spans="1:6" x14ac:dyDescent="0.25">
      <c r="A506" s="265"/>
      <c r="B506" s="254"/>
      <c r="C506" s="240"/>
      <c r="D506" s="258"/>
      <c r="E506" s="266"/>
      <c r="F506" s="267"/>
    </row>
    <row r="507" spans="1:6" x14ac:dyDescent="0.25">
      <c r="A507" s="265"/>
      <c r="B507" s="254"/>
      <c r="C507" s="240"/>
      <c r="D507" s="258"/>
      <c r="E507" s="266"/>
      <c r="F507" s="267"/>
    </row>
    <row r="508" spans="1:6" x14ac:dyDescent="0.25">
      <c r="A508" s="265"/>
      <c r="B508" s="254"/>
      <c r="C508" s="240"/>
      <c r="D508" s="258"/>
      <c r="E508" s="266"/>
      <c r="F508" s="267"/>
    </row>
    <row r="509" spans="1:6" x14ac:dyDescent="0.25">
      <c r="A509" s="265"/>
      <c r="B509" s="254"/>
      <c r="C509" s="240"/>
      <c r="D509" s="258"/>
      <c r="E509" s="266"/>
      <c r="F509" s="267"/>
    </row>
    <row r="510" spans="1:6" x14ac:dyDescent="0.25">
      <c r="A510" s="265"/>
      <c r="B510" s="254"/>
      <c r="C510" s="240"/>
      <c r="D510" s="258"/>
      <c r="E510" s="266"/>
      <c r="F510" s="267"/>
    </row>
    <row r="511" spans="1:6" x14ac:dyDescent="0.25">
      <c r="A511" s="265"/>
      <c r="B511" s="254"/>
      <c r="C511" s="240"/>
      <c r="D511" s="258"/>
      <c r="E511" s="266"/>
      <c r="F511" s="267"/>
    </row>
    <row r="512" spans="1:6" x14ac:dyDescent="0.25">
      <c r="A512" s="265"/>
      <c r="B512" s="254"/>
      <c r="C512" s="240"/>
      <c r="D512" s="258"/>
      <c r="E512" s="266"/>
      <c r="F512" s="267"/>
    </row>
    <row r="513" spans="1:6" x14ac:dyDescent="0.25">
      <c r="A513" s="265"/>
      <c r="B513" s="254"/>
      <c r="C513" s="240"/>
      <c r="D513" s="258"/>
      <c r="E513" s="266"/>
      <c r="F513" s="267"/>
    </row>
    <row r="514" spans="1:6" x14ac:dyDescent="0.25">
      <c r="A514" s="265"/>
      <c r="B514" s="254"/>
      <c r="C514" s="240"/>
      <c r="D514" s="258"/>
      <c r="E514" s="266"/>
      <c r="F514" s="267"/>
    </row>
    <row r="515" spans="1:6" x14ac:dyDescent="0.25">
      <c r="A515" s="265"/>
      <c r="B515" s="254"/>
      <c r="C515" s="240"/>
      <c r="D515" s="258"/>
      <c r="E515" s="266"/>
      <c r="F515" s="267"/>
    </row>
    <row r="516" spans="1:6" x14ac:dyDescent="0.25">
      <c r="A516" s="265"/>
      <c r="B516" s="254"/>
      <c r="C516" s="240"/>
      <c r="D516" s="258"/>
      <c r="E516" s="266"/>
      <c r="F516" s="267"/>
    </row>
    <row r="517" spans="1:6" x14ac:dyDescent="0.25">
      <c r="A517" s="265"/>
      <c r="B517" s="254"/>
      <c r="C517" s="240"/>
      <c r="D517" s="258"/>
      <c r="E517" s="266"/>
      <c r="F517" s="267"/>
    </row>
    <row r="518" spans="1:6" x14ac:dyDescent="0.25">
      <c r="A518" s="265"/>
      <c r="B518" s="254"/>
      <c r="C518" s="240"/>
      <c r="D518" s="258"/>
      <c r="E518" s="266"/>
      <c r="F518" s="267"/>
    </row>
    <row r="519" spans="1:6" x14ac:dyDescent="0.25">
      <c r="A519" s="265"/>
      <c r="B519" s="254"/>
      <c r="C519" s="240"/>
      <c r="D519" s="258"/>
      <c r="E519" s="266"/>
      <c r="F519" s="267"/>
    </row>
    <row r="520" spans="1:6" x14ac:dyDescent="0.25">
      <c r="A520" s="265"/>
      <c r="B520" s="254"/>
      <c r="C520" s="240"/>
      <c r="D520" s="258"/>
      <c r="E520" s="266"/>
      <c r="F520" s="267"/>
    </row>
    <row r="521" spans="1:6" x14ac:dyDescent="0.25">
      <c r="A521" s="265"/>
      <c r="B521" s="254"/>
      <c r="C521" s="240"/>
      <c r="D521" s="258"/>
      <c r="E521" s="266"/>
      <c r="F521" s="267"/>
    </row>
    <row r="522" spans="1:6" x14ac:dyDescent="0.25">
      <c r="A522" s="265"/>
      <c r="B522" s="254"/>
      <c r="C522" s="240"/>
      <c r="D522" s="258"/>
      <c r="E522" s="266"/>
      <c r="F522" s="267"/>
    </row>
    <row r="523" spans="1:6" x14ac:dyDescent="0.25">
      <c r="A523" s="265"/>
      <c r="B523" s="254"/>
      <c r="C523" s="240"/>
      <c r="D523" s="258"/>
      <c r="E523" s="266"/>
      <c r="F523" s="267"/>
    </row>
    <row r="524" spans="1:6" x14ac:dyDescent="0.25">
      <c r="A524" s="265"/>
      <c r="B524" s="254"/>
      <c r="C524" s="240"/>
      <c r="D524" s="258"/>
      <c r="E524" s="266"/>
      <c r="F524" s="267"/>
    </row>
    <row r="525" spans="1:6" x14ac:dyDescent="0.25">
      <c r="A525" s="265"/>
      <c r="B525" s="254"/>
      <c r="C525" s="240"/>
      <c r="D525" s="258"/>
      <c r="E525" s="266"/>
      <c r="F525" s="267"/>
    </row>
    <row r="526" spans="1:6" x14ac:dyDescent="0.25">
      <c r="A526" s="265"/>
      <c r="B526" s="254"/>
      <c r="C526" s="240"/>
      <c r="D526" s="258"/>
      <c r="E526" s="266"/>
      <c r="F526" s="267"/>
    </row>
    <row r="527" spans="1:6" x14ac:dyDescent="0.25">
      <c r="A527" s="265"/>
      <c r="B527" s="254"/>
      <c r="C527" s="240"/>
      <c r="D527" s="258"/>
      <c r="E527" s="266"/>
      <c r="F527" s="267"/>
    </row>
    <row r="528" spans="1:6" x14ac:dyDescent="0.25">
      <c r="A528" s="265"/>
      <c r="B528" s="254"/>
      <c r="C528" s="240"/>
      <c r="D528" s="258"/>
      <c r="E528" s="266"/>
      <c r="F528" s="267"/>
    </row>
    <row r="529" spans="1:6" x14ac:dyDescent="0.25">
      <c r="A529" s="265"/>
      <c r="B529" s="254"/>
      <c r="C529" s="240"/>
      <c r="D529" s="258"/>
      <c r="E529" s="266"/>
      <c r="F529" s="267"/>
    </row>
    <row r="530" spans="1:6" x14ac:dyDescent="0.25">
      <c r="A530" s="265"/>
      <c r="B530" s="254"/>
      <c r="C530" s="240"/>
      <c r="D530" s="258"/>
      <c r="E530" s="266"/>
      <c r="F530" s="267"/>
    </row>
    <row r="531" spans="1:6" x14ac:dyDescent="0.25">
      <c r="A531" s="265"/>
      <c r="B531" s="254"/>
      <c r="C531" s="240"/>
      <c r="D531" s="258"/>
      <c r="E531" s="266"/>
      <c r="F531" s="267"/>
    </row>
    <row r="532" spans="1:6" x14ac:dyDescent="0.25">
      <c r="A532" s="265"/>
      <c r="B532" s="254"/>
      <c r="C532" s="240"/>
      <c r="D532" s="258"/>
      <c r="E532" s="266"/>
      <c r="F532" s="267"/>
    </row>
    <row r="533" spans="1:6" x14ac:dyDescent="0.25">
      <c r="A533" s="265"/>
      <c r="B533" s="254"/>
      <c r="C533" s="240"/>
      <c r="D533" s="258"/>
      <c r="E533" s="266"/>
      <c r="F533" s="267"/>
    </row>
    <row r="534" spans="1:6" x14ac:dyDescent="0.25">
      <c r="A534" s="265"/>
      <c r="B534" s="254"/>
      <c r="C534" s="240"/>
      <c r="D534" s="258"/>
      <c r="E534" s="266"/>
      <c r="F534" s="267"/>
    </row>
    <row r="535" spans="1:6" x14ac:dyDescent="0.25">
      <c r="A535" s="265"/>
      <c r="B535" s="254"/>
      <c r="C535" s="240"/>
      <c r="D535" s="258"/>
      <c r="E535" s="266"/>
      <c r="F535" s="267"/>
    </row>
    <row r="536" spans="1:6" x14ac:dyDescent="0.25">
      <c r="A536" s="265"/>
      <c r="B536" s="254"/>
      <c r="C536" s="240"/>
      <c r="D536" s="258"/>
      <c r="E536" s="266"/>
      <c r="F536" s="267"/>
    </row>
    <row r="537" spans="1:6" x14ac:dyDescent="0.25">
      <c r="A537" s="265"/>
      <c r="B537" s="254"/>
      <c r="C537" s="240"/>
      <c r="D537" s="258"/>
      <c r="E537" s="266"/>
      <c r="F537" s="267"/>
    </row>
    <row r="538" spans="1:6" x14ac:dyDescent="0.25">
      <c r="A538" s="265"/>
      <c r="B538" s="254"/>
      <c r="C538" s="240"/>
      <c r="D538" s="258"/>
      <c r="E538" s="266"/>
      <c r="F538" s="267"/>
    </row>
    <row r="539" spans="1:6" x14ac:dyDescent="0.25">
      <c r="A539" s="265"/>
      <c r="B539" s="254"/>
      <c r="C539" s="240"/>
      <c r="D539" s="258"/>
      <c r="E539" s="266"/>
      <c r="F539" s="267"/>
    </row>
    <row r="540" spans="1:6" x14ac:dyDescent="0.25">
      <c r="A540" s="265"/>
      <c r="B540" s="254"/>
      <c r="C540" s="240"/>
      <c r="D540" s="258"/>
      <c r="E540" s="266"/>
      <c r="F540" s="267"/>
    </row>
    <row r="541" spans="1:6" x14ac:dyDescent="0.25">
      <c r="A541" s="265"/>
      <c r="B541" s="254"/>
      <c r="C541" s="240"/>
      <c r="D541" s="258"/>
      <c r="E541" s="266"/>
      <c r="F541" s="267"/>
    </row>
    <row r="542" spans="1:6" x14ac:dyDescent="0.25">
      <c r="A542" s="265"/>
      <c r="B542" s="254"/>
      <c r="C542" s="240"/>
      <c r="D542" s="258"/>
      <c r="E542" s="266"/>
      <c r="F542" s="267"/>
    </row>
    <row r="543" spans="1:6" x14ac:dyDescent="0.25">
      <c r="A543" s="265"/>
      <c r="B543" s="254"/>
      <c r="C543" s="240"/>
      <c r="D543" s="258"/>
      <c r="E543" s="266"/>
      <c r="F543" s="267"/>
    </row>
    <row r="544" spans="1:6" x14ac:dyDescent="0.25">
      <c r="A544" s="265"/>
      <c r="B544" s="254"/>
      <c r="C544" s="240"/>
      <c r="D544" s="258"/>
      <c r="E544" s="266"/>
      <c r="F544" s="267"/>
    </row>
    <row r="545" spans="1:6" x14ac:dyDescent="0.25">
      <c r="A545" s="265"/>
      <c r="B545" s="254"/>
      <c r="C545" s="240"/>
      <c r="D545" s="258"/>
      <c r="E545" s="266"/>
      <c r="F545" s="267"/>
    </row>
    <row r="546" spans="1:6" x14ac:dyDescent="0.25">
      <c r="A546" s="265"/>
      <c r="B546" s="254"/>
      <c r="C546" s="240"/>
      <c r="D546" s="258"/>
      <c r="E546" s="266"/>
      <c r="F546" s="267"/>
    </row>
  </sheetData>
  <pageMargins left="0.70866141732283472" right="0.70866141732283472" top="0.74803149606299213" bottom="0.74803149606299213" header="0.31496062992125984" footer="0.31496062992125984"/>
  <pageSetup paperSize="9" scale="79" fitToHeight="0" orientation="portrait" useFirstPageNumber="1" r:id="rId1"/>
  <headerFooter>
    <oddHeader>&amp;LFMS&amp;CEskom GOU Properties&amp;R&amp;8Contract no: 46000xxxxx</oddHeader>
    <oddFooter>&amp;C8-&amp;P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8DE3-F0C7-470A-ACF4-799B37E060C3}">
  <dimension ref="A1:I68"/>
  <sheetViews>
    <sheetView view="pageBreakPreview" topLeftCell="A49" zoomScaleNormal="100" zoomScaleSheetLayoutView="100" workbookViewId="0">
      <selection activeCell="E68" sqref="E68"/>
    </sheetView>
  </sheetViews>
  <sheetFormatPr defaultRowHeight="13" x14ac:dyDescent="0.3"/>
  <cols>
    <col min="1" max="1" width="11.453125" style="74" customWidth="1"/>
    <col min="2" max="2" width="18.54296875" style="74" bestFit="1" customWidth="1"/>
    <col min="3" max="3" width="48.90625" style="74" customWidth="1"/>
    <col min="4" max="4" width="11.453125" style="74" customWidth="1"/>
    <col min="5" max="5" width="11.54296875" style="74" customWidth="1"/>
    <col min="6" max="6" width="13.08984375" style="74" bestFit="1" customWidth="1"/>
    <col min="7" max="7" width="17" style="74" customWidth="1"/>
    <col min="8" max="8" width="4.453125" style="74" customWidth="1"/>
    <col min="9" max="9" width="10.90625" style="74" bestFit="1" customWidth="1"/>
    <col min="10" max="256" width="8.90625" style="74"/>
    <col min="257" max="257" width="13.08984375" style="74" customWidth="1"/>
    <col min="258" max="258" width="10.6328125" style="74" bestFit="1" customWidth="1"/>
    <col min="259" max="259" width="44.08984375" style="74" customWidth="1"/>
    <col min="260" max="261" width="8.90625" style="74"/>
    <col min="262" max="263" width="13.08984375" style="74" bestFit="1" customWidth="1"/>
    <col min="264" max="512" width="8.90625" style="74"/>
    <col min="513" max="513" width="13.08984375" style="74" customWidth="1"/>
    <col min="514" max="514" width="10.6328125" style="74" bestFit="1" customWidth="1"/>
    <col min="515" max="515" width="44.08984375" style="74" customWidth="1"/>
    <col min="516" max="517" width="8.90625" style="74"/>
    <col min="518" max="519" width="13.08984375" style="74" bestFit="1" customWidth="1"/>
    <col min="520" max="768" width="8.90625" style="74"/>
    <col min="769" max="769" width="13.08984375" style="74" customWidth="1"/>
    <col min="770" max="770" width="10.6328125" style="74" bestFit="1" customWidth="1"/>
    <col min="771" max="771" width="44.08984375" style="74" customWidth="1"/>
    <col min="772" max="773" width="8.90625" style="74"/>
    <col min="774" max="775" width="13.08984375" style="74" bestFit="1" customWidth="1"/>
    <col min="776" max="1024" width="8.90625" style="74"/>
    <col min="1025" max="1025" width="13.08984375" style="74" customWidth="1"/>
    <col min="1026" max="1026" width="10.6328125" style="74" bestFit="1" customWidth="1"/>
    <col min="1027" max="1027" width="44.08984375" style="74" customWidth="1"/>
    <col min="1028" max="1029" width="8.90625" style="74"/>
    <col min="1030" max="1031" width="13.08984375" style="74" bestFit="1" customWidth="1"/>
    <col min="1032" max="1280" width="8.90625" style="74"/>
    <col min="1281" max="1281" width="13.08984375" style="74" customWidth="1"/>
    <col min="1282" max="1282" width="10.6328125" style="74" bestFit="1" customWidth="1"/>
    <col min="1283" max="1283" width="44.08984375" style="74" customWidth="1"/>
    <col min="1284" max="1285" width="8.90625" style="74"/>
    <col min="1286" max="1287" width="13.08984375" style="74" bestFit="1" customWidth="1"/>
    <col min="1288" max="1536" width="8.90625" style="74"/>
    <col min="1537" max="1537" width="13.08984375" style="74" customWidth="1"/>
    <col min="1538" max="1538" width="10.6328125" style="74" bestFit="1" customWidth="1"/>
    <col min="1539" max="1539" width="44.08984375" style="74" customWidth="1"/>
    <col min="1540" max="1541" width="8.90625" style="74"/>
    <col min="1542" max="1543" width="13.08984375" style="74" bestFit="1" customWidth="1"/>
    <col min="1544" max="1792" width="8.90625" style="74"/>
    <col min="1793" max="1793" width="13.08984375" style="74" customWidth="1"/>
    <col min="1794" max="1794" width="10.6328125" style="74" bestFit="1" customWidth="1"/>
    <col min="1795" max="1795" width="44.08984375" style="74" customWidth="1"/>
    <col min="1796" max="1797" width="8.90625" style="74"/>
    <col min="1798" max="1799" width="13.08984375" style="74" bestFit="1" customWidth="1"/>
    <col min="1800" max="2048" width="8.90625" style="74"/>
    <col min="2049" max="2049" width="13.08984375" style="74" customWidth="1"/>
    <col min="2050" max="2050" width="10.6328125" style="74" bestFit="1" customWidth="1"/>
    <col min="2051" max="2051" width="44.08984375" style="74" customWidth="1"/>
    <col min="2052" max="2053" width="8.90625" style="74"/>
    <col min="2054" max="2055" width="13.08984375" style="74" bestFit="1" customWidth="1"/>
    <col min="2056" max="2304" width="8.90625" style="74"/>
    <col min="2305" max="2305" width="13.08984375" style="74" customWidth="1"/>
    <col min="2306" max="2306" width="10.6328125" style="74" bestFit="1" customWidth="1"/>
    <col min="2307" max="2307" width="44.08984375" style="74" customWidth="1"/>
    <col min="2308" max="2309" width="8.90625" style="74"/>
    <col min="2310" max="2311" width="13.08984375" style="74" bestFit="1" customWidth="1"/>
    <col min="2312" max="2560" width="8.90625" style="74"/>
    <col min="2561" max="2561" width="13.08984375" style="74" customWidth="1"/>
    <col min="2562" max="2562" width="10.6328125" style="74" bestFit="1" customWidth="1"/>
    <col min="2563" max="2563" width="44.08984375" style="74" customWidth="1"/>
    <col min="2564" max="2565" width="8.90625" style="74"/>
    <col min="2566" max="2567" width="13.08984375" style="74" bestFit="1" customWidth="1"/>
    <col min="2568" max="2816" width="8.90625" style="74"/>
    <col min="2817" max="2817" width="13.08984375" style="74" customWidth="1"/>
    <col min="2818" max="2818" width="10.6328125" style="74" bestFit="1" customWidth="1"/>
    <col min="2819" max="2819" width="44.08984375" style="74" customWidth="1"/>
    <col min="2820" max="2821" width="8.90625" style="74"/>
    <col min="2822" max="2823" width="13.08984375" style="74" bestFit="1" customWidth="1"/>
    <col min="2824" max="3072" width="8.90625" style="74"/>
    <col min="3073" max="3073" width="13.08984375" style="74" customWidth="1"/>
    <col min="3074" max="3074" width="10.6328125" style="74" bestFit="1" customWidth="1"/>
    <col min="3075" max="3075" width="44.08984375" style="74" customWidth="1"/>
    <col min="3076" max="3077" width="8.90625" style="74"/>
    <col min="3078" max="3079" width="13.08984375" style="74" bestFit="1" customWidth="1"/>
    <col min="3080" max="3328" width="8.90625" style="74"/>
    <col min="3329" max="3329" width="13.08984375" style="74" customWidth="1"/>
    <col min="3330" max="3330" width="10.6328125" style="74" bestFit="1" customWidth="1"/>
    <col min="3331" max="3331" width="44.08984375" style="74" customWidth="1"/>
    <col min="3332" max="3333" width="8.90625" style="74"/>
    <col min="3334" max="3335" width="13.08984375" style="74" bestFit="1" customWidth="1"/>
    <col min="3336" max="3584" width="8.90625" style="74"/>
    <col min="3585" max="3585" width="13.08984375" style="74" customWidth="1"/>
    <col min="3586" max="3586" width="10.6328125" style="74" bestFit="1" customWidth="1"/>
    <col min="3587" max="3587" width="44.08984375" style="74" customWidth="1"/>
    <col min="3588" max="3589" width="8.90625" style="74"/>
    <col min="3590" max="3591" width="13.08984375" style="74" bestFit="1" customWidth="1"/>
    <col min="3592" max="3840" width="8.90625" style="74"/>
    <col min="3841" max="3841" width="13.08984375" style="74" customWidth="1"/>
    <col min="3842" max="3842" width="10.6328125" style="74" bestFit="1" customWidth="1"/>
    <col min="3843" max="3843" width="44.08984375" style="74" customWidth="1"/>
    <col min="3844" max="3845" width="8.90625" style="74"/>
    <col min="3846" max="3847" width="13.08984375" style="74" bestFit="1" customWidth="1"/>
    <col min="3848" max="4096" width="8.90625" style="74"/>
    <col min="4097" max="4097" width="13.08984375" style="74" customWidth="1"/>
    <col min="4098" max="4098" width="10.6328125" style="74" bestFit="1" customWidth="1"/>
    <col min="4099" max="4099" width="44.08984375" style="74" customWidth="1"/>
    <col min="4100" max="4101" width="8.90625" style="74"/>
    <col min="4102" max="4103" width="13.08984375" style="74" bestFit="1" customWidth="1"/>
    <col min="4104" max="4352" width="8.90625" style="74"/>
    <col min="4353" max="4353" width="13.08984375" style="74" customWidth="1"/>
    <col min="4354" max="4354" width="10.6328125" style="74" bestFit="1" customWidth="1"/>
    <col min="4355" max="4355" width="44.08984375" style="74" customWidth="1"/>
    <col min="4356" max="4357" width="8.90625" style="74"/>
    <col min="4358" max="4359" width="13.08984375" style="74" bestFit="1" customWidth="1"/>
    <col min="4360" max="4608" width="8.90625" style="74"/>
    <col min="4609" max="4609" width="13.08984375" style="74" customWidth="1"/>
    <col min="4610" max="4610" width="10.6328125" style="74" bestFit="1" customWidth="1"/>
    <col min="4611" max="4611" width="44.08984375" style="74" customWidth="1"/>
    <col min="4612" max="4613" width="8.90625" style="74"/>
    <col min="4614" max="4615" width="13.08984375" style="74" bestFit="1" customWidth="1"/>
    <col min="4616" max="4864" width="8.90625" style="74"/>
    <col min="4865" max="4865" width="13.08984375" style="74" customWidth="1"/>
    <col min="4866" max="4866" width="10.6328125" style="74" bestFit="1" customWidth="1"/>
    <col min="4867" max="4867" width="44.08984375" style="74" customWidth="1"/>
    <col min="4868" max="4869" width="8.90625" style="74"/>
    <col min="4870" max="4871" width="13.08984375" style="74" bestFit="1" customWidth="1"/>
    <col min="4872" max="5120" width="8.90625" style="74"/>
    <col min="5121" max="5121" width="13.08984375" style="74" customWidth="1"/>
    <col min="5122" max="5122" width="10.6328125" style="74" bestFit="1" customWidth="1"/>
    <col min="5123" max="5123" width="44.08984375" style="74" customWidth="1"/>
    <col min="5124" max="5125" width="8.90625" style="74"/>
    <col min="5126" max="5127" width="13.08984375" style="74" bestFit="1" customWidth="1"/>
    <col min="5128" max="5376" width="8.90625" style="74"/>
    <col min="5377" max="5377" width="13.08984375" style="74" customWidth="1"/>
    <col min="5378" max="5378" width="10.6328125" style="74" bestFit="1" customWidth="1"/>
    <col min="5379" max="5379" width="44.08984375" style="74" customWidth="1"/>
    <col min="5380" max="5381" width="8.90625" style="74"/>
    <col min="5382" max="5383" width="13.08984375" style="74" bestFit="1" customWidth="1"/>
    <col min="5384" max="5632" width="8.90625" style="74"/>
    <col min="5633" max="5633" width="13.08984375" style="74" customWidth="1"/>
    <col min="5634" max="5634" width="10.6328125" style="74" bestFit="1" customWidth="1"/>
    <col min="5635" max="5635" width="44.08984375" style="74" customWidth="1"/>
    <col min="5636" max="5637" width="8.90625" style="74"/>
    <col min="5638" max="5639" width="13.08984375" style="74" bestFit="1" customWidth="1"/>
    <col min="5640" max="5888" width="8.90625" style="74"/>
    <col min="5889" max="5889" width="13.08984375" style="74" customWidth="1"/>
    <col min="5890" max="5890" width="10.6328125" style="74" bestFit="1" customWidth="1"/>
    <col min="5891" max="5891" width="44.08984375" style="74" customWidth="1"/>
    <col min="5892" max="5893" width="8.90625" style="74"/>
    <col min="5894" max="5895" width="13.08984375" style="74" bestFit="1" customWidth="1"/>
    <col min="5896" max="6144" width="8.90625" style="74"/>
    <col min="6145" max="6145" width="13.08984375" style="74" customWidth="1"/>
    <col min="6146" max="6146" width="10.6328125" style="74" bestFit="1" customWidth="1"/>
    <col min="6147" max="6147" width="44.08984375" style="74" customWidth="1"/>
    <col min="6148" max="6149" width="8.90625" style="74"/>
    <col min="6150" max="6151" width="13.08984375" style="74" bestFit="1" customWidth="1"/>
    <col min="6152" max="6400" width="8.90625" style="74"/>
    <col min="6401" max="6401" width="13.08984375" style="74" customWidth="1"/>
    <col min="6402" max="6402" width="10.6328125" style="74" bestFit="1" customWidth="1"/>
    <col min="6403" max="6403" width="44.08984375" style="74" customWidth="1"/>
    <col min="6404" max="6405" width="8.90625" style="74"/>
    <col min="6406" max="6407" width="13.08984375" style="74" bestFit="1" customWidth="1"/>
    <col min="6408" max="6656" width="8.90625" style="74"/>
    <col min="6657" max="6657" width="13.08984375" style="74" customWidth="1"/>
    <col min="6658" max="6658" width="10.6328125" style="74" bestFit="1" customWidth="1"/>
    <col min="6659" max="6659" width="44.08984375" style="74" customWidth="1"/>
    <col min="6660" max="6661" width="8.90625" style="74"/>
    <col min="6662" max="6663" width="13.08984375" style="74" bestFit="1" customWidth="1"/>
    <col min="6664" max="6912" width="8.90625" style="74"/>
    <col min="6913" max="6913" width="13.08984375" style="74" customWidth="1"/>
    <col min="6914" max="6914" width="10.6328125" style="74" bestFit="1" customWidth="1"/>
    <col min="6915" max="6915" width="44.08984375" style="74" customWidth="1"/>
    <col min="6916" max="6917" width="8.90625" style="74"/>
    <col min="6918" max="6919" width="13.08984375" style="74" bestFit="1" customWidth="1"/>
    <col min="6920" max="7168" width="8.90625" style="74"/>
    <col min="7169" max="7169" width="13.08984375" style="74" customWidth="1"/>
    <col min="7170" max="7170" width="10.6328125" style="74" bestFit="1" customWidth="1"/>
    <col min="7171" max="7171" width="44.08984375" style="74" customWidth="1"/>
    <col min="7172" max="7173" width="8.90625" style="74"/>
    <col min="7174" max="7175" width="13.08984375" style="74" bestFit="1" customWidth="1"/>
    <col min="7176" max="7424" width="8.90625" style="74"/>
    <col min="7425" max="7425" width="13.08984375" style="74" customWidth="1"/>
    <col min="7426" max="7426" width="10.6328125" style="74" bestFit="1" customWidth="1"/>
    <col min="7427" max="7427" width="44.08984375" style="74" customWidth="1"/>
    <col min="7428" max="7429" width="8.90625" style="74"/>
    <col min="7430" max="7431" width="13.08984375" style="74" bestFit="1" customWidth="1"/>
    <col min="7432" max="7680" width="8.90625" style="74"/>
    <col min="7681" max="7681" width="13.08984375" style="74" customWidth="1"/>
    <col min="7682" max="7682" width="10.6328125" style="74" bestFit="1" customWidth="1"/>
    <col min="7683" max="7683" width="44.08984375" style="74" customWidth="1"/>
    <col min="7684" max="7685" width="8.90625" style="74"/>
    <col min="7686" max="7687" width="13.08984375" style="74" bestFit="1" customWidth="1"/>
    <col min="7688" max="7936" width="8.90625" style="74"/>
    <col min="7937" max="7937" width="13.08984375" style="74" customWidth="1"/>
    <col min="7938" max="7938" width="10.6328125" style="74" bestFit="1" customWidth="1"/>
    <col min="7939" max="7939" width="44.08984375" style="74" customWidth="1"/>
    <col min="7940" max="7941" width="8.90625" style="74"/>
    <col min="7942" max="7943" width="13.08984375" style="74" bestFit="1" customWidth="1"/>
    <col min="7944" max="8192" width="8.90625" style="74"/>
    <col min="8193" max="8193" width="13.08984375" style="74" customWidth="1"/>
    <col min="8194" max="8194" width="10.6328125" style="74" bestFit="1" customWidth="1"/>
    <col min="8195" max="8195" width="44.08984375" style="74" customWidth="1"/>
    <col min="8196" max="8197" width="8.90625" style="74"/>
    <col min="8198" max="8199" width="13.08984375" style="74" bestFit="1" customWidth="1"/>
    <col min="8200" max="8448" width="8.90625" style="74"/>
    <col min="8449" max="8449" width="13.08984375" style="74" customWidth="1"/>
    <col min="8450" max="8450" width="10.6328125" style="74" bestFit="1" customWidth="1"/>
    <col min="8451" max="8451" width="44.08984375" style="74" customWidth="1"/>
    <col min="8452" max="8453" width="8.90625" style="74"/>
    <col min="8454" max="8455" width="13.08984375" style="74" bestFit="1" customWidth="1"/>
    <col min="8456" max="8704" width="8.90625" style="74"/>
    <col min="8705" max="8705" width="13.08984375" style="74" customWidth="1"/>
    <col min="8706" max="8706" width="10.6328125" style="74" bestFit="1" customWidth="1"/>
    <col min="8707" max="8707" width="44.08984375" style="74" customWidth="1"/>
    <col min="8708" max="8709" width="8.90625" style="74"/>
    <col min="8710" max="8711" width="13.08984375" style="74" bestFit="1" customWidth="1"/>
    <col min="8712" max="8960" width="8.90625" style="74"/>
    <col min="8961" max="8961" width="13.08984375" style="74" customWidth="1"/>
    <col min="8962" max="8962" width="10.6328125" style="74" bestFit="1" customWidth="1"/>
    <col min="8963" max="8963" width="44.08984375" style="74" customWidth="1"/>
    <col min="8964" max="8965" width="8.90625" style="74"/>
    <col min="8966" max="8967" width="13.08984375" style="74" bestFit="1" customWidth="1"/>
    <col min="8968" max="9216" width="8.90625" style="74"/>
    <col min="9217" max="9217" width="13.08984375" style="74" customWidth="1"/>
    <col min="9218" max="9218" width="10.6328125" style="74" bestFit="1" customWidth="1"/>
    <col min="9219" max="9219" width="44.08984375" style="74" customWidth="1"/>
    <col min="9220" max="9221" width="8.90625" style="74"/>
    <col min="9222" max="9223" width="13.08984375" style="74" bestFit="1" customWidth="1"/>
    <col min="9224" max="9472" width="8.90625" style="74"/>
    <col min="9473" max="9473" width="13.08984375" style="74" customWidth="1"/>
    <col min="9474" max="9474" width="10.6328125" style="74" bestFit="1" customWidth="1"/>
    <col min="9475" max="9475" width="44.08984375" style="74" customWidth="1"/>
    <col min="9476" max="9477" width="8.90625" style="74"/>
    <col min="9478" max="9479" width="13.08984375" style="74" bestFit="1" customWidth="1"/>
    <col min="9480" max="9728" width="8.90625" style="74"/>
    <col min="9729" max="9729" width="13.08984375" style="74" customWidth="1"/>
    <col min="9730" max="9730" width="10.6328125" style="74" bestFit="1" customWidth="1"/>
    <col min="9731" max="9731" width="44.08984375" style="74" customWidth="1"/>
    <col min="9732" max="9733" width="8.90625" style="74"/>
    <col min="9734" max="9735" width="13.08984375" style="74" bestFit="1" customWidth="1"/>
    <col min="9736" max="9984" width="8.90625" style="74"/>
    <col min="9985" max="9985" width="13.08984375" style="74" customWidth="1"/>
    <col min="9986" max="9986" width="10.6328125" style="74" bestFit="1" customWidth="1"/>
    <col min="9987" max="9987" width="44.08984375" style="74" customWidth="1"/>
    <col min="9988" max="9989" width="8.90625" style="74"/>
    <col min="9990" max="9991" width="13.08984375" style="74" bestFit="1" customWidth="1"/>
    <col min="9992" max="10240" width="8.90625" style="74"/>
    <col min="10241" max="10241" width="13.08984375" style="74" customWidth="1"/>
    <col min="10242" max="10242" width="10.6328125" style="74" bestFit="1" customWidth="1"/>
    <col min="10243" max="10243" width="44.08984375" style="74" customWidth="1"/>
    <col min="10244" max="10245" width="8.90625" style="74"/>
    <col min="10246" max="10247" width="13.08984375" style="74" bestFit="1" customWidth="1"/>
    <col min="10248" max="10496" width="8.90625" style="74"/>
    <col min="10497" max="10497" width="13.08984375" style="74" customWidth="1"/>
    <col min="10498" max="10498" width="10.6328125" style="74" bestFit="1" customWidth="1"/>
    <col min="10499" max="10499" width="44.08984375" style="74" customWidth="1"/>
    <col min="10500" max="10501" width="8.90625" style="74"/>
    <col min="10502" max="10503" width="13.08984375" style="74" bestFit="1" customWidth="1"/>
    <col min="10504" max="10752" width="8.90625" style="74"/>
    <col min="10753" max="10753" width="13.08984375" style="74" customWidth="1"/>
    <col min="10754" max="10754" width="10.6328125" style="74" bestFit="1" customWidth="1"/>
    <col min="10755" max="10755" width="44.08984375" style="74" customWidth="1"/>
    <col min="10756" max="10757" width="8.90625" style="74"/>
    <col min="10758" max="10759" width="13.08984375" style="74" bestFit="1" customWidth="1"/>
    <col min="10760" max="11008" width="8.90625" style="74"/>
    <col min="11009" max="11009" width="13.08984375" style="74" customWidth="1"/>
    <col min="11010" max="11010" width="10.6328125" style="74" bestFit="1" customWidth="1"/>
    <col min="11011" max="11011" width="44.08984375" style="74" customWidth="1"/>
    <col min="11012" max="11013" width="8.90625" style="74"/>
    <col min="11014" max="11015" width="13.08984375" style="74" bestFit="1" customWidth="1"/>
    <col min="11016" max="11264" width="8.90625" style="74"/>
    <col min="11265" max="11265" width="13.08984375" style="74" customWidth="1"/>
    <col min="11266" max="11266" width="10.6328125" style="74" bestFit="1" customWidth="1"/>
    <col min="11267" max="11267" width="44.08984375" style="74" customWidth="1"/>
    <col min="11268" max="11269" width="8.90625" style="74"/>
    <col min="11270" max="11271" width="13.08984375" style="74" bestFit="1" customWidth="1"/>
    <col min="11272" max="11520" width="8.90625" style="74"/>
    <col min="11521" max="11521" width="13.08984375" style="74" customWidth="1"/>
    <col min="11522" max="11522" width="10.6328125" style="74" bestFit="1" customWidth="1"/>
    <col min="11523" max="11523" width="44.08984375" style="74" customWidth="1"/>
    <col min="11524" max="11525" width="8.90625" style="74"/>
    <col min="11526" max="11527" width="13.08984375" style="74" bestFit="1" customWidth="1"/>
    <col min="11528" max="11776" width="8.90625" style="74"/>
    <col min="11777" max="11777" width="13.08984375" style="74" customWidth="1"/>
    <col min="11778" max="11778" width="10.6328125" style="74" bestFit="1" customWidth="1"/>
    <col min="11779" max="11779" width="44.08984375" style="74" customWidth="1"/>
    <col min="11780" max="11781" width="8.90625" style="74"/>
    <col min="11782" max="11783" width="13.08984375" style="74" bestFit="1" customWidth="1"/>
    <col min="11784" max="12032" width="8.90625" style="74"/>
    <col min="12033" max="12033" width="13.08984375" style="74" customWidth="1"/>
    <col min="12034" max="12034" width="10.6328125" style="74" bestFit="1" customWidth="1"/>
    <col min="12035" max="12035" width="44.08984375" style="74" customWidth="1"/>
    <col min="12036" max="12037" width="8.90625" style="74"/>
    <col min="12038" max="12039" width="13.08984375" style="74" bestFit="1" customWidth="1"/>
    <col min="12040" max="12288" width="8.90625" style="74"/>
    <col min="12289" max="12289" width="13.08984375" style="74" customWidth="1"/>
    <col min="12290" max="12290" width="10.6328125" style="74" bestFit="1" customWidth="1"/>
    <col min="12291" max="12291" width="44.08984375" style="74" customWidth="1"/>
    <col min="12292" max="12293" width="8.90625" style="74"/>
    <col min="12294" max="12295" width="13.08984375" style="74" bestFit="1" customWidth="1"/>
    <col min="12296" max="12544" width="8.90625" style="74"/>
    <col min="12545" max="12545" width="13.08984375" style="74" customWidth="1"/>
    <col min="12546" max="12546" width="10.6328125" style="74" bestFit="1" customWidth="1"/>
    <col min="12547" max="12547" width="44.08984375" style="74" customWidth="1"/>
    <col min="12548" max="12549" width="8.90625" style="74"/>
    <col min="12550" max="12551" width="13.08984375" style="74" bestFit="1" customWidth="1"/>
    <col min="12552" max="12800" width="8.90625" style="74"/>
    <col min="12801" max="12801" width="13.08984375" style="74" customWidth="1"/>
    <col min="12802" max="12802" width="10.6328125" style="74" bestFit="1" customWidth="1"/>
    <col min="12803" max="12803" width="44.08984375" style="74" customWidth="1"/>
    <col min="12804" max="12805" width="8.90625" style="74"/>
    <col min="12806" max="12807" width="13.08984375" style="74" bestFit="1" customWidth="1"/>
    <col min="12808" max="13056" width="8.90625" style="74"/>
    <col min="13057" max="13057" width="13.08984375" style="74" customWidth="1"/>
    <col min="13058" max="13058" width="10.6328125" style="74" bestFit="1" customWidth="1"/>
    <col min="13059" max="13059" width="44.08984375" style="74" customWidth="1"/>
    <col min="13060" max="13061" width="8.90625" style="74"/>
    <col min="13062" max="13063" width="13.08984375" style="74" bestFit="1" customWidth="1"/>
    <col min="13064" max="13312" width="8.90625" style="74"/>
    <col min="13313" max="13313" width="13.08984375" style="74" customWidth="1"/>
    <col min="13314" max="13314" width="10.6328125" style="74" bestFit="1" customWidth="1"/>
    <col min="13315" max="13315" width="44.08984375" style="74" customWidth="1"/>
    <col min="13316" max="13317" width="8.90625" style="74"/>
    <col min="13318" max="13319" width="13.08984375" style="74" bestFit="1" customWidth="1"/>
    <col min="13320" max="13568" width="8.90625" style="74"/>
    <col min="13569" max="13569" width="13.08984375" style="74" customWidth="1"/>
    <col min="13570" max="13570" width="10.6328125" style="74" bestFit="1" customWidth="1"/>
    <col min="13571" max="13571" width="44.08984375" style="74" customWidth="1"/>
    <col min="13572" max="13573" width="8.90625" style="74"/>
    <col min="13574" max="13575" width="13.08984375" style="74" bestFit="1" customWidth="1"/>
    <col min="13576" max="13824" width="8.90625" style="74"/>
    <col min="13825" max="13825" width="13.08984375" style="74" customWidth="1"/>
    <col min="13826" max="13826" width="10.6328125" style="74" bestFit="1" customWidth="1"/>
    <col min="13827" max="13827" width="44.08984375" style="74" customWidth="1"/>
    <col min="13828" max="13829" width="8.90625" style="74"/>
    <col min="13830" max="13831" width="13.08984375" style="74" bestFit="1" customWidth="1"/>
    <col min="13832" max="14080" width="8.90625" style="74"/>
    <col min="14081" max="14081" width="13.08984375" style="74" customWidth="1"/>
    <col min="14082" max="14082" width="10.6328125" style="74" bestFit="1" customWidth="1"/>
    <col min="14083" max="14083" width="44.08984375" style="74" customWidth="1"/>
    <col min="14084" max="14085" width="8.90625" style="74"/>
    <col min="14086" max="14087" width="13.08984375" style="74" bestFit="1" customWidth="1"/>
    <col min="14088" max="14336" width="8.90625" style="74"/>
    <col min="14337" max="14337" width="13.08984375" style="74" customWidth="1"/>
    <col min="14338" max="14338" width="10.6328125" style="74" bestFit="1" customWidth="1"/>
    <col min="14339" max="14339" width="44.08984375" style="74" customWidth="1"/>
    <col min="14340" max="14341" width="8.90625" style="74"/>
    <col min="14342" max="14343" width="13.08984375" style="74" bestFit="1" customWidth="1"/>
    <col min="14344" max="14592" width="8.90625" style="74"/>
    <col min="14593" max="14593" width="13.08984375" style="74" customWidth="1"/>
    <col min="14594" max="14594" width="10.6328125" style="74" bestFit="1" customWidth="1"/>
    <col min="14595" max="14595" width="44.08984375" style="74" customWidth="1"/>
    <col min="14596" max="14597" width="8.90625" style="74"/>
    <col min="14598" max="14599" width="13.08984375" style="74" bestFit="1" customWidth="1"/>
    <col min="14600" max="14848" width="8.90625" style="74"/>
    <col min="14849" max="14849" width="13.08984375" style="74" customWidth="1"/>
    <col min="14850" max="14850" width="10.6328125" style="74" bestFit="1" customWidth="1"/>
    <col min="14851" max="14851" width="44.08984375" style="74" customWidth="1"/>
    <col min="14852" max="14853" width="8.90625" style="74"/>
    <col min="14854" max="14855" width="13.08984375" style="74" bestFit="1" customWidth="1"/>
    <col min="14856" max="15104" width="8.90625" style="74"/>
    <col min="15105" max="15105" width="13.08984375" style="74" customWidth="1"/>
    <col min="15106" max="15106" width="10.6328125" style="74" bestFit="1" customWidth="1"/>
    <col min="15107" max="15107" width="44.08984375" style="74" customWidth="1"/>
    <col min="15108" max="15109" width="8.90625" style="74"/>
    <col min="15110" max="15111" width="13.08984375" style="74" bestFit="1" customWidth="1"/>
    <col min="15112" max="15360" width="8.90625" style="74"/>
    <col min="15361" max="15361" width="13.08984375" style="74" customWidth="1"/>
    <col min="15362" max="15362" width="10.6328125" style="74" bestFit="1" customWidth="1"/>
    <col min="15363" max="15363" width="44.08984375" style="74" customWidth="1"/>
    <col min="15364" max="15365" width="8.90625" style="74"/>
    <col min="15366" max="15367" width="13.08984375" style="74" bestFit="1" customWidth="1"/>
    <col min="15368" max="15616" width="8.90625" style="74"/>
    <col min="15617" max="15617" width="13.08984375" style="74" customWidth="1"/>
    <col min="15618" max="15618" width="10.6328125" style="74" bestFit="1" customWidth="1"/>
    <col min="15619" max="15619" width="44.08984375" style="74" customWidth="1"/>
    <col min="15620" max="15621" width="8.90625" style="74"/>
    <col min="15622" max="15623" width="13.08984375" style="74" bestFit="1" customWidth="1"/>
    <col min="15624" max="15872" width="8.90625" style="74"/>
    <col min="15873" max="15873" width="13.08984375" style="74" customWidth="1"/>
    <col min="15874" max="15874" width="10.6328125" style="74" bestFit="1" customWidth="1"/>
    <col min="15875" max="15875" width="44.08984375" style="74" customWidth="1"/>
    <col min="15876" max="15877" width="8.90625" style="74"/>
    <col min="15878" max="15879" width="13.08984375" style="74" bestFit="1" customWidth="1"/>
    <col min="15880" max="16128" width="8.90625" style="74"/>
    <col min="16129" max="16129" width="13.08984375" style="74" customWidth="1"/>
    <col min="16130" max="16130" width="10.6328125" style="74" bestFit="1" customWidth="1"/>
    <col min="16131" max="16131" width="44.08984375" style="74" customWidth="1"/>
    <col min="16132" max="16133" width="8.90625" style="74"/>
    <col min="16134" max="16135" width="13.08984375" style="74" bestFit="1" customWidth="1"/>
    <col min="16136" max="16384" width="8.90625" style="74"/>
  </cols>
  <sheetData>
    <row r="1" spans="1:7" x14ac:dyDescent="0.3">
      <c r="A1" s="73"/>
    </row>
    <row r="2" spans="1:7" x14ac:dyDescent="0.3">
      <c r="A2" s="73"/>
    </row>
    <row r="3" spans="1:7" x14ac:dyDescent="0.3">
      <c r="A3" s="73"/>
    </row>
    <row r="4" spans="1:7" x14ac:dyDescent="0.3">
      <c r="A4" s="75"/>
    </row>
    <row r="6" spans="1:7" ht="36" customHeight="1" x14ac:dyDescent="0.3">
      <c r="A6" s="76" t="s">
        <v>33</v>
      </c>
      <c r="B6" s="77" t="s">
        <v>35</v>
      </c>
      <c r="C6" s="78" t="s">
        <v>1</v>
      </c>
      <c r="D6" s="79" t="s">
        <v>2</v>
      </c>
      <c r="E6" s="79" t="s">
        <v>36</v>
      </c>
      <c r="F6" s="80" t="s">
        <v>37</v>
      </c>
      <c r="G6" s="80" t="s">
        <v>4</v>
      </c>
    </row>
    <row r="7" spans="1:7" x14ac:dyDescent="0.3">
      <c r="A7" s="81"/>
      <c r="B7" s="82"/>
      <c r="C7" s="83"/>
      <c r="D7" s="82"/>
      <c r="E7" s="84"/>
      <c r="F7" s="85"/>
      <c r="G7" s="85"/>
    </row>
    <row r="8" spans="1:7" x14ac:dyDescent="0.3">
      <c r="A8" s="81"/>
      <c r="B8" s="82"/>
      <c r="C8" s="83"/>
      <c r="D8" s="82"/>
      <c r="E8" s="84"/>
      <c r="F8" s="85"/>
      <c r="G8" s="85"/>
    </row>
    <row r="9" spans="1:7" x14ac:dyDescent="0.3">
      <c r="A9" s="81"/>
      <c r="B9" s="82"/>
      <c r="C9" s="83"/>
      <c r="D9" s="82"/>
      <c r="E9" s="84"/>
      <c r="F9" s="86"/>
      <c r="G9" s="85"/>
    </row>
    <row r="10" spans="1:7" x14ac:dyDescent="0.3">
      <c r="A10" s="87"/>
      <c r="B10" s="88" t="s">
        <v>38</v>
      </c>
      <c r="C10" s="89" t="s">
        <v>34</v>
      </c>
      <c r="D10" s="90"/>
      <c r="E10" s="90"/>
      <c r="F10" s="91"/>
      <c r="G10" s="92"/>
    </row>
    <row r="11" spans="1:7" x14ac:dyDescent="0.3">
      <c r="A11" s="87"/>
      <c r="B11" s="88"/>
      <c r="C11" s="89"/>
      <c r="D11" s="90"/>
      <c r="E11" s="90"/>
      <c r="F11" s="91"/>
      <c r="G11" s="92"/>
    </row>
    <row r="12" spans="1:7" x14ac:dyDescent="0.3">
      <c r="A12" s="87"/>
      <c r="B12" s="88" t="s">
        <v>39</v>
      </c>
      <c r="C12" s="93" t="s">
        <v>40</v>
      </c>
      <c r="D12" s="94"/>
      <c r="E12" s="90"/>
      <c r="F12" s="91"/>
      <c r="G12" s="92"/>
    </row>
    <row r="13" spans="1:7" x14ac:dyDescent="0.3">
      <c r="A13" s="87"/>
      <c r="B13" s="88"/>
      <c r="C13" s="93"/>
      <c r="D13" s="94"/>
      <c r="E13" s="90"/>
      <c r="F13" s="91"/>
      <c r="G13" s="92"/>
    </row>
    <row r="14" spans="1:7" ht="65" x14ac:dyDescent="0.3">
      <c r="A14" s="87"/>
      <c r="B14" s="88"/>
      <c r="C14" s="95" t="s">
        <v>41</v>
      </c>
      <c r="D14" s="94"/>
      <c r="E14" s="90"/>
      <c r="F14" s="91"/>
      <c r="G14" s="92"/>
    </row>
    <row r="15" spans="1:7" x14ac:dyDescent="0.3">
      <c r="A15" s="87"/>
      <c r="B15" s="88"/>
      <c r="C15" s="96"/>
      <c r="D15" s="94"/>
      <c r="E15" s="90"/>
      <c r="F15" s="91"/>
      <c r="G15" s="92"/>
    </row>
    <row r="16" spans="1:7" x14ac:dyDescent="0.3">
      <c r="A16" s="87" t="s">
        <v>42</v>
      </c>
      <c r="B16" s="97" t="s">
        <v>43</v>
      </c>
      <c r="C16" s="96" t="s">
        <v>44</v>
      </c>
      <c r="D16" s="94" t="s">
        <v>113</v>
      </c>
      <c r="E16" s="90">
        <v>1</v>
      </c>
      <c r="F16" s="91"/>
      <c r="G16" s="92">
        <f>F16*E16</f>
        <v>0</v>
      </c>
    </row>
    <row r="17" spans="1:7" x14ac:dyDescent="0.3">
      <c r="A17" s="98"/>
      <c r="B17" s="97"/>
      <c r="C17" s="99"/>
      <c r="D17" s="94"/>
      <c r="E17" s="90"/>
      <c r="F17" s="91"/>
      <c r="G17" s="92"/>
    </row>
    <row r="18" spans="1:7" x14ac:dyDescent="0.3">
      <c r="A18" s="98" t="s">
        <v>45</v>
      </c>
      <c r="B18" s="97" t="s">
        <v>46</v>
      </c>
      <c r="C18" s="96"/>
      <c r="D18" s="94" t="s">
        <v>113</v>
      </c>
      <c r="E18" s="90">
        <v>1</v>
      </c>
      <c r="F18" s="91"/>
      <c r="G18" s="92">
        <f>F18*E18</f>
        <v>0</v>
      </c>
    </row>
    <row r="19" spans="1:7" x14ac:dyDescent="0.3">
      <c r="A19" s="98"/>
      <c r="B19" s="97"/>
      <c r="C19" s="96"/>
      <c r="D19" s="94"/>
      <c r="E19" s="90"/>
      <c r="F19" s="91"/>
      <c r="G19" s="92"/>
    </row>
    <row r="20" spans="1:7" x14ac:dyDescent="0.3">
      <c r="A20" s="98" t="s">
        <v>47</v>
      </c>
      <c r="B20" s="97" t="s">
        <v>48</v>
      </c>
      <c r="C20" s="96"/>
      <c r="D20" s="94" t="s">
        <v>113</v>
      </c>
      <c r="E20" s="90">
        <v>1</v>
      </c>
      <c r="F20" s="91"/>
      <c r="G20" s="92">
        <f>F20*E20</f>
        <v>0</v>
      </c>
    </row>
    <row r="21" spans="1:7" x14ac:dyDescent="0.3">
      <c r="A21" s="98"/>
      <c r="B21" s="97"/>
      <c r="C21" s="96"/>
      <c r="D21" s="94"/>
      <c r="E21" s="90"/>
      <c r="F21" s="91"/>
      <c r="G21" s="92"/>
    </row>
    <row r="22" spans="1:7" x14ac:dyDescent="0.3">
      <c r="A22" s="98" t="s">
        <v>49</v>
      </c>
      <c r="B22" s="97" t="s">
        <v>50</v>
      </c>
      <c r="C22" s="96"/>
      <c r="D22" s="94" t="s">
        <v>113</v>
      </c>
      <c r="E22" s="90">
        <v>1</v>
      </c>
      <c r="F22" s="91"/>
      <c r="G22" s="92">
        <f>F22*E22</f>
        <v>0</v>
      </c>
    </row>
    <row r="23" spans="1:7" x14ac:dyDescent="0.3">
      <c r="A23" s="100"/>
      <c r="B23" s="88"/>
      <c r="C23" s="96"/>
      <c r="D23" s="94"/>
      <c r="E23" s="90"/>
      <c r="F23" s="91"/>
      <c r="G23" s="92"/>
    </row>
    <row r="24" spans="1:7" x14ac:dyDescent="0.3">
      <c r="A24" s="87" t="s">
        <v>51</v>
      </c>
      <c r="B24" s="101" t="s">
        <v>52</v>
      </c>
      <c r="C24" s="102" t="s">
        <v>53</v>
      </c>
      <c r="D24" s="94"/>
      <c r="E24" s="90"/>
      <c r="F24" s="91"/>
      <c r="G24" s="92"/>
    </row>
    <row r="25" spans="1:7" x14ac:dyDescent="0.3">
      <c r="A25" s="87"/>
      <c r="B25" s="88"/>
      <c r="C25" s="103"/>
      <c r="D25" s="94"/>
      <c r="E25" s="90"/>
      <c r="F25" s="91"/>
      <c r="G25" s="92"/>
    </row>
    <row r="26" spans="1:7" x14ac:dyDescent="0.3">
      <c r="A26" s="87" t="s">
        <v>54</v>
      </c>
      <c r="B26" s="104" t="s">
        <v>55</v>
      </c>
      <c r="C26" s="93" t="s">
        <v>56</v>
      </c>
      <c r="D26" s="94"/>
      <c r="E26" s="90"/>
      <c r="F26" s="91"/>
      <c r="G26" s="92"/>
    </row>
    <row r="27" spans="1:7" x14ac:dyDescent="0.3">
      <c r="A27" s="87"/>
      <c r="B27" s="88"/>
      <c r="C27" s="105"/>
      <c r="D27" s="94"/>
      <c r="E27" s="90"/>
      <c r="F27" s="91"/>
      <c r="G27" s="92"/>
    </row>
    <row r="28" spans="1:7" x14ac:dyDescent="0.3">
      <c r="A28" s="87" t="s">
        <v>57</v>
      </c>
      <c r="B28" s="88" t="s">
        <v>58</v>
      </c>
      <c r="C28" s="97" t="s">
        <v>59</v>
      </c>
      <c r="D28" s="94" t="s">
        <v>113</v>
      </c>
      <c r="E28" s="90">
        <v>1</v>
      </c>
      <c r="F28" s="91"/>
      <c r="G28" s="92">
        <f>F28*E28</f>
        <v>0</v>
      </c>
    </row>
    <row r="29" spans="1:7" x14ac:dyDescent="0.3">
      <c r="A29" s="87"/>
      <c r="B29" s="88"/>
      <c r="C29" s="97"/>
      <c r="D29" s="94"/>
      <c r="E29" s="90"/>
      <c r="F29" s="91"/>
      <c r="G29" s="92"/>
    </row>
    <row r="30" spans="1:7" x14ac:dyDescent="0.3">
      <c r="A30" s="87" t="s">
        <v>60</v>
      </c>
      <c r="B30" s="88" t="s">
        <v>61</v>
      </c>
      <c r="C30" s="97" t="s">
        <v>62</v>
      </c>
      <c r="D30" s="94" t="s">
        <v>113</v>
      </c>
      <c r="E30" s="90">
        <v>1</v>
      </c>
      <c r="F30" s="91"/>
      <c r="G30" s="92">
        <f>F30*E30</f>
        <v>0</v>
      </c>
    </row>
    <row r="31" spans="1:7" x14ac:dyDescent="0.3">
      <c r="A31" s="87"/>
      <c r="B31" s="88"/>
      <c r="C31" s="97"/>
      <c r="D31" s="94"/>
      <c r="E31" s="90"/>
      <c r="F31" s="91"/>
      <c r="G31" s="92"/>
    </row>
    <row r="32" spans="1:7" x14ac:dyDescent="0.3">
      <c r="A32" s="87" t="s">
        <v>63</v>
      </c>
      <c r="B32" s="88" t="s">
        <v>64</v>
      </c>
      <c r="C32" s="93" t="s">
        <v>65</v>
      </c>
      <c r="D32" s="94"/>
      <c r="E32" s="90"/>
      <c r="F32" s="91"/>
      <c r="G32" s="92"/>
    </row>
    <row r="33" spans="1:9" x14ac:dyDescent="0.3">
      <c r="A33" s="87"/>
      <c r="B33" s="88"/>
      <c r="C33" s="97"/>
      <c r="D33" s="94"/>
      <c r="E33" s="90"/>
      <c r="F33" s="91"/>
      <c r="G33" s="92"/>
    </row>
    <row r="34" spans="1:9" x14ac:dyDescent="0.3">
      <c r="A34" s="87" t="s">
        <v>66</v>
      </c>
      <c r="B34" s="88" t="s">
        <v>67</v>
      </c>
      <c r="C34" s="97" t="s">
        <v>68</v>
      </c>
      <c r="D34" s="94" t="s">
        <v>113</v>
      </c>
      <c r="E34" s="90">
        <v>1</v>
      </c>
      <c r="F34" s="91"/>
      <c r="G34" s="92">
        <f>F34*E34</f>
        <v>0</v>
      </c>
    </row>
    <row r="35" spans="1:9" x14ac:dyDescent="0.3">
      <c r="A35" s="87"/>
      <c r="B35" s="88"/>
      <c r="C35" s="97"/>
      <c r="D35" s="94"/>
      <c r="E35" s="90"/>
      <c r="F35" s="91"/>
      <c r="G35" s="92"/>
    </row>
    <row r="36" spans="1:9" x14ac:dyDescent="0.3">
      <c r="A36" s="87" t="s">
        <v>69</v>
      </c>
      <c r="B36" s="88" t="s">
        <v>70</v>
      </c>
      <c r="C36" s="97" t="s">
        <v>71</v>
      </c>
      <c r="D36" s="94" t="s">
        <v>113</v>
      </c>
      <c r="E36" s="90">
        <v>1</v>
      </c>
      <c r="F36" s="91"/>
      <c r="G36" s="92">
        <f>F36*E36</f>
        <v>0</v>
      </c>
    </row>
    <row r="37" spans="1:9" x14ac:dyDescent="0.3">
      <c r="A37" s="87"/>
      <c r="B37" s="88"/>
      <c r="C37" s="97"/>
      <c r="D37" s="94"/>
      <c r="E37" s="90"/>
      <c r="F37" s="91"/>
      <c r="G37" s="92"/>
    </row>
    <row r="38" spans="1:9" x14ac:dyDescent="0.3">
      <c r="A38" s="87" t="s">
        <v>72</v>
      </c>
      <c r="B38" s="88" t="s">
        <v>73</v>
      </c>
      <c r="C38" s="97" t="s">
        <v>74</v>
      </c>
      <c r="D38" s="94" t="s">
        <v>113</v>
      </c>
      <c r="E38" s="90">
        <v>1</v>
      </c>
      <c r="F38" s="91"/>
      <c r="G38" s="92">
        <f>F38*E38</f>
        <v>0</v>
      </c>
      <c r="I38" s="106"/>
    </row>
    <row r="39" spans="1:9" x14ac:dyDescent="0.3">
      <c r="A39" s="87"/>
      <c r="B39" s="88"/>
      <c r="C39" s="97"/>
      <c r="D39" s="94"/>
      <c r="E39" s="90"/>
      <c r="F39" s="91"/>
      <c r="G39" s="92"/>
    </row>
    <row r="40" spans="1:9" x14ac:dyDescent="0.3">
      <c r="A40" s="87" t="s">
        <v>75</v>
      </c>
      <c r="B40" s="88" t="s">
        <v>76</v>
      </c>
      <c r="C40" s="97" t="s">
        <v>77</v>
      </c>
      <c r="D40" s="94" t="s">
        <v>113</v>
      </c>
      <c r="E40" s="90">
        <v>1</v>
      </c>
      <c r="F40" s="91"/>
      <c r="G40" s="92">
        <f>F40*E40</f>
        <v>0</v>
      </c>
    </row>
    <row r="41" spans="1:9" x14ac:dyDescent="0.3">
      <c r="A41" s="87"/>
      <c r="B41" s="88"/>
      <c r="C41" s="97"/>
      <c r="D41" s="94"/>
      <c r="E41" s="90"/>
      <c r="F41" s="91"/>
      <c r="G41" s="92"/>
    </row>
    <row r="42" spans="1:9" x14ac:dyDescent="0.3">
      <c r="A42" s="87" t="s">
        <v>78</v>
      </c>
      <c r="B42" s="88" t="s">
        <v>79</v>
      </c>
      <c r="C42" s="97"/>
      <c r="D42" s="94" t="s">
        <v>113</v>
      </c>
      <c r="E42" s="90">
        <v>1</v>
      </c>
      <c r="F42" s="91"/>
      <c r="G42" s="92">
        <f>F42*E42</f>
        <v>0</v>
      </c>
    </row>
    <row r="43" spans="1:9" x14ac:dyDescent="0.3">
      <c r="A43" s="87"/>
      <c r="B43" s="88"/>
      <c r="C43" s="97"/>
      <c r="D43" s="94"/>
      <c r="E43" s="90"/>
      <c r="F43" s="91"/>
      <c r="G43" s="92"/>
    </row>
    <row r="44" spans="1:9" x14ac:dyDescent="0.3">
      <c r="A44" s="87" t="s">
        <v>80</v>
      </c>
      <c r="B44" s="88" t="s">
        <v>81</v>
      </c>
      <c r="C44" s="97"/>
      <c r="D44" s="94" t="s">
        <v>113</v>
      </c>
      <c r="E44" s="90">
        <v>1</v>
      </c>
      <c r="F44" s="91"/>
      <c r="G44" s="92">
        <f>F44*E44</f>
        <v>0</v>
      </c>
    </row>
    <row r="45" spans="1:9" x14ac:dyDescent="0.3">
      <c r="A45" s="87"/>
      <c r="B45" s="88"/>
      <c r="C45" s="97"/>
      <c r="D45" s="94"/>
      <c r="E45" s="90"/>
      <c r="F45" s="91"/>
      <c r="G45" s="92"/>
    </row>
    <row r="46" spans="1:9" x14ac:dyDescent="0.3">
      <c r="A46" s="87" t="s">
        <v>82</v>
      </c>
      <c r="B46" s="88" t="s">
        <v>83</v>
      </c>
      <c r="C46" s="97"/>
      <c r="D46" s="94" t="s">
        <v>113</v>
      </c>
      <c r="E46" s="90">
        <v>1</v>
      </c>
      <c r="F46" s="91"/>
      <c r="G46" s="92">
        <f>F46*E46</f>
        <v>0</v>
      </c>
    </row>
    <row r="47" spans="1:9" x14ac:dyDescent="0.3">
      <c r="A47" s="87"/>
      <c r="B47" s="88"/>
      <c r="C47" s="97"/>
      <c r="D47" s="94"/>
      <c r="E47" s="90"/>
      <c r="F47" s="91"/>
      <c r="G47" s="92"/>
    </row>
    <row r="48" spans="1:9" x14ac:dyDescent="0.3">
      <c r="A48" s="87" t="s">
        <v>84</v>
      </c>
      <c r="B48" s="88" t="s">
        <v>85</v>
      </c>
      <c r="C48" s="97" t="s">
        <v>86</v>
      </c>
      <c r="D48" s="94" t="s">
        <v>113</v>
      </c>
      <c r="E48" s="90">
        <v>1</v>
      </c>
      <c r="F48" s="91"/>
      <c r="G48" s="92">
        <f>F48*E48</f>
        <v>0</v>
      </c>
    </row>
    <row r="49" spans="1:7" x14ac:dyDescent="0.3">
      <c r="A49" s="87"/>
      <c r="B49" s="88"/>
      <c r="C49" s="97"/>
      <c r="D49" s="94"/>
      <c r="E49" s="90"/>
      <c r="F49" s="91"/>
      <c r="G49" s="92"/>
    </row>
    <row r="50" spans="1:7" x14ac:dyDescent="0.3">
      <c r="A50" s="87">
        <v>1.6</v>
      </c>
      <c r="B50" s="88" t="s">
        <v>87</v>
      </c>
      <c r="C50" s="93" t="s">
        <v>88</v>
      </c>
      <c r="D50" s="94"/>
      <c r="E50" s="90"/>
      <c r="F50" s="91"/>
      <c r="G50" s="92"/>
    </row>
    <row r="51" spans="1:7" x14ac:dyDescent="0.3">
      <c r="A51" s="87"/>
      <c r="B51" s="88"/>
      <c r="C51" s="107"/>
      <c r="D51" s="94"/>
      <c r="E51" s="90"/>
      <c r="F51" s="91"/>
      <c r="G51" s="92"/>
    </row>
    <row r="52" spans="1:7" x14ac:dyDescent="0.3">
      <c r="A52" s="87" t="s">
        <v>89</v>
      </c>
      <c r="B52" s="88" t="s">
        <v>90</v>
      </c>
      <c r="C52" s="97" t="s">
        <v>503</v>
      </c>
      <c r="D52" s="94" t="s">
        <v>113</v>
      </c>
      <c r="E52" s="90">
        <v>1</v>
      </c>
      <c r="F52" s="91"/>
      <c r="G52" s="92">
        <f>F52*E52</f>
        <v>0</v>
      </c>
    </row>
    <row r="53" spans="1:7" x14ac:dyDescent="0.3">
      <c r="A53" s="87"/>
      <c r="B53" s="88"/>
      <c r="C53" s="107"/>
      <c r="D53" s="94"/>
      <c r="E53" s="90"/>
      <c r="F53" s="91"/>
      <c r="G53" s="92"/>
    </row>
    <row r="54" spans="1:7" ht="26" x14ac:dyDescent="0.3">
      <c r="A54" s="87">
        <v>1.7</v>
      </c>
      <c r="B54" s="88" t="s">
        <v>91</v>
      </c>
      <c r="C54" s="108" t="s">
        <v>92</v>
      </c>
      <c r="D54" s="94"/>
      <c r="E54" s="90"/>
      <c r="F54" s="91"/>
      <c r="G54" s="92">
        <f>F54*E54</f>
        <v>0</v>
      </c>
    </row>
    <row r="55" spans="1:7" x14ac:dyDescent="0.3">
      <c r="A55" s="87"/>
      <c r="B55" s="88"/>
      <c r="C55" s="105"/>
      <c r="D55" s="94"/>
      <c r="E55" s="90"/>
      <c r="F55" s="91"/>
      <c r="G55" s="92"/>
    </row>
    <row r="56" spans="1:7" x14ac:dyDescent="0.3">
      <c r="A56" s="87" t="s">
        <v>93</v>
      </c>
      <c r="B56" s="88" t="s">
        <v>94</v>
      </c>
      <c r="C56" s="97" t="s">
        <v>68</v>
      </c>
      <c r="D56" s="94" t="s">
        <v>113</v>
      </c>
      <c r="E56" s="90">
        <v>1</v>
      </c>
      <c r="F56" s="91"/>
      <c r="G56" s="92">
        <f>F56*E56</f>
        <v>0</v>
      </c>
    </row>
    <row r="57" spans="1:7" x14ac:dyDescent="0.3">
      <c r="A57" s="87"/>
      <c r="B57" s="88"/>
      <c r="C57" s="97"/>
      <c r="D57" s="94"/>
      <c r="E57" s="90"/>
      <c r="F57" s="91"/>
      <c r="G57" s="92"/>
    </row>
    <row r="58" spans="1:7" x14ac:dyDescent="0.3">
      <c r="A58" s="87" t="s">
        <v>95</v>
      </c>
      <c r="B58" s="88" t="s">
        <v>96</v>
      </c>
      <c r="C58" s="97" t="s">
        <v>71</v>
      </c>
      <c r="D58" s="94" t="s">
        <v>113</v>
      </c>
      <c r="E58" s="90">
        <v>1</v>
      </c>
      <c r="F58" s="91"/>
      <c r="G58" s="92">
        <f>F58*E58</f>
        <v>0</v>
      </c>
    </row>
    <row r="59" spans="1:7" x14ac:dyDescent="0.3">
      <c r="A59" s="87"/>
      <c r="B59" s="88"/>
      <c r="C59" s="97"/>
      <c r="D59" s="94"/>
      <c r="E59" s="90"/>
      <c r="F59" s="91"/>
      <c r="G59" s="92"/>
    </row>
    <row r="60" spans="1:7" x14ac:dyDescent="0.3">
      <c r="A60" s="87" t="s">
        <v>97</v>
      </c>
      <c r="B60" s="88" t="s">
        <v>98</v>
      </c>
      <c r="C60" s="97" t="s">
        <v>99</v>
      </c>
      <c r="D60" s="94" t="s">
        <v>113</v>
      </c>
      <c r="E60" s="90">
        <v>1</v>
      </c>
      <c r="F60" s="91"/>
      <c r="G60" s="92">
        <f>F60*E60</f>
        <v>0</v>
      </c>
    </row>
    <row r="61" spans="1:7" x14ac:dyDescent="0.3">
      <c r="A61" s="87"/>
      <c r="B61" s="88"/>
      <c r="C61" s="97"/>
      <c r="D61" s="94"/>
      <c r="E61" s="90"/>
      <c r="F61" s="91"/>
      <c r="G61" s="92"/>
    </row>
    <row r="62" spans="1:7" x14ac:dyDescent="0.3">
      <c r="A62" s="87" t="s">
        <v>100</v>
      </c>
      <c r="B62" s="88" t="s">
        <v>101</v>
      </c>
      <c r="C62" s="97" t="s">
        <v>102</v>
      </c>
      <c r="D62" s="94" t="s">
        <v>113</v>
      </c>
      <c r="E62" s="90">
        <v>1</v>
      </c>
      <c r="F62" s="91"/>
      <c r="G62" s="92">
        <f>F62*E62</f>
        <v>0</v>
      </c>
    </row>
    <row r="63" spans="1:7" x14ac:dyDescent="0.3">
      <c r="A63" s="87"/>
      <c r="B63" s="88"/>
      <c r="C63" s="97"/>
      <c r="D63" s="94"/>
      <c r="E63" s="90"/>
      <c r="F63" s="91"/>
      <c r="G63" s="92"/>
    </row>
    <row r="64" spans="1:7" x14ac:dyDescent="0.3">
      <c r="A64" s="87" t="s">
        <v>103</v>
      </c>
      <c r="B64" s="88" t="s">
        <v>104</v>
      </c>
      <c r="C64" s="97" t="s">
        <v>105</v>
      </c>
      <c r="D64" s="94" t="s">
        <v>113</v>
      </c>
      <c r="E64" s="90">
        <v>1</v>
      </c>
      <c r="F64" s="91"/>
      <c r="G64" s="92">
        <f>F64*E64</f>
        <v>0</v>
      </c>
    </row>
    <row r="65" spans="1:9" x14ac:dyDescent="0.3">
      <c r="A65" s="87"/>
      <c r="B65" s="88"/>
      <c r="C65" s="97"/>
      <c r="D65" s="94"/>
      <c r="E65" s="90"/>
      <c r="F65" s="91"/>
      <c r="G65" s="92"/>
    </row>
    <row r="66" spans="1:9" ht="26" x14ac:dyDescent="0.3">
      <c r="A66" s="109" t="s">
        <v>106</v>
      </c>
      <c r="B66" s="110" t="s">
        <v>107</v>
      </c>
      <c r="C66" s="111" t="s">
        <v>108</v>
      </c>
      <c r="D66" s="112" t="s">
        <v>113</v>
      </c>
      <c r="E66" s="113">
        <v>1</v>
      </c>
      <c r="F66" s="114"/>
      <c r="G66" s="92">
        <f>F66*E66</f>
        <v>0</v>
      </c>
      <c r="I66" s="106"/>
    </row>
    <row r="67" spans="1:9" ht="13.5" thickBot="1" x14ac:dyDescent="0.35">
      <c r="A67" s="98"/>
      <c r="B67" s="115"/>
      <c r="C67" s="116"/>
      <c r="D67" s="117"/>
      <c r="E67" s="118"/>
      <c r="F67" s="119"/>
      <c r="G67" s="120"/>
    </row>
    <row r="68" spans="1:9" s="218" customFormat="1" ht="33.65" customHeight="1" thickBot="1" x14ac:dyDescent="0.4">
      <c r="A68" s="211"/>
      <c r="B68" s="212"/>
      <c r="C68" s="213" t="s">
        <v>109</v>
      </c>
      <c r="D68" s="214"/>
      <c r="E68" s="215"/>
      <c r="F68" s="216"/>
      <c r="G68" s="217">
        <f>SUM(G10:G66)</f>
        <v>0</v>
      </c>
    </row>
  </sheetData>
  <pageMargins left="0.7" right="0.7" top="0.75" bottom="0.75" header="0.3" footer="0.3"/>
  <pageSetup scale="62" orientation="portrait" r:id="rId1"/>
  <rowBreaks count="1" manualBreakCount="1">
    <brk id="6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8CBC-FAE6-4476-8E65-4BD167EDC359}">
  <dimension ref="A1:N105"/>
  <sheetViews>
    <sheetView topLeftCell="A81" workbookViewId="0">
      <selection activeCell="E101" sqref="E8:E101"/>
    </sheetView>
  </sheetViews>
  <sheetFormatPr defaultColWidth="9.08984375" defaultRowHeight="13" x14ac:dyDescent="0.3"/>
  <cols>
    <col min="1" max="1" width="9.08984375" style="74"/>
    <col min="2" max="2" width="50.90625" style="74" customWidth="1"/>
    <col min="3" max="3" width="19.6328125" style="74" customWidth="1"/>
    <col min="4" max="4" width="11" style="74" bestFit="1" customWidth="1"/>
    <col min="5" max="5" width="12.90625" style="74" bestFit="1" customWidth="1"/>
    <col min="6" max="6" width="14.08984375" style="74" customWidth="1"/>
    <col min="7" max="16384" width="9.08984375" style="74"/>
  </cols>
  <sheetData>
    <row r="1" spans="1:14" x14ac:dyDescent="0.3">
      <c r="A1" s="73"/>
    </row>
    <row r="2" spans="1:14" x14ac:dyDescent="0.3">
      <c r="A2" s="73"/>
    </row>
    <row r="3" spans="1:14" x14ac:dyDescent="0.3">
      <c r="A3" s="73"/>
    </row>
    <row r="4" spans="1:14" x14ac:dyDescent="0.3">
      <c r="A4" s="75"/>
    </row>
    <row r="5" spans="1:14" ht="36" customHeight="1" x14ac:dyDescent="0.3">
      <c r="A5" s="122" t="s">
        <v>33</v>
      </c>
      <c r="B5" s="123" t="s">
        <v>1</v>
      </c>
      <c r="C5" s="124" t="s">
        <v>2</v>
      </c>
      <c r="D5" s="125" t="s">
        <v>36</v>
      </c>
      <c r="E5" s="125" t="s">
        <v>37</v>
      </c>
      <c r="F5" s="125" t="s">
        <v>4</v>
      </c>
    </row>
    <row r="6" spans="1:14" x14ac:dyDescent="0.3">
      <c r="A6" s="81"/>
      <c r="B6" s="82"/>
      <c r="C6" s="83"/>
      <c r="D6" s="82"/>
      <c r="E6" s="84"/>
      <c r="F6" s="82"/>
    </row>
    <row r="7" spans="1:14" x14ac:dyDescent="0.3">
      <c r="A7" s="81"/>
      <c r="B7" s="126" t="s">
        <v>110</v>
      </c>
      <c r="C7" s="83"/>
      <c r="D7" s="82"/>
      <c r="E7" s="84"/>
      <c r="F7" s="82"/>
    </row>
    <row r="8" spans="1:14" x14ac:dyDescent="0.3">
      <c r="A8" s="81"/>
      <c r="B8" s="126"/>
      <c r="C8" s="83"/>
      <c r="D8" s="82"/>
      <c r="E8" s="84"/>
      <c r="F8" s="82"/>
    </row>
    <row r="9" spans="1:14" x14ac:dyDescent="0.3">
      <c r="A9" s="81"/>
      <c r="B9" s="127" t="s">
        <v>111</v>
      </c>
      <c r="C9" s="83"/>
      <c r="D9" s="82"/>
      <c r="E9" s="84"/>
      <c r="F9" s="82"/>
    </row>
    <row r="10" spans="1:14" x14ac:dyDescent="0.3">
      <c r="A10" s="87"/>
      <c r="B10" s="88"/>
      <c r="C10" s="89"/>
      <c r="D10" s="90"/>
      <c r="E10" s="90"/>
      <c r="F10" s="90"/>
    </row>
    <row r="11" spans="1:14" s="132" customFormat="1" ht="39" x14ac:dyDescent="0.35">
      <c r="A11" s="128">
        <v>1</v>
      </c>
      <c r="B11" s="129" t="s">
        <v>504</v>
      </c>
      <c r="C11" s="130"/>
      <c r="D11" s="130"/>
      <c r="E11" s="131"/>
      <c r="F11" s="130"/>
    </row>
    <row r="12" spans="1:14" s="138" customFormat="1" x14ac:dyDescent="0.35">
      <c r="A12" s="133"/>
      <c r="B12" s="134"/>
      <c r="C12" s="135"/>
      <c r="D12" s="136"/>
      <c r="E12" s="137"/>
      <c r="F12" s="136" t="str">
        <f>IF(C12="","",ROUND((D12*E12),2))</f>
        <v/>
      </c>
      <c r="G12" s="132"/>
      <c r="H12" s="132"/>
      <c r="I12" s="132"/>
      <c r="J12" s="132"/>
      <c r="K12" s="132"/>
      <c r="L12" s="132"/>
      <c r="M12" s="132"/>
      <c r="N12" s="132"/>
    </row>
    <row r="13" spans="1:14" s="138" customFormat="1" x14ac:dyDescent="0.35">
      <c r="A13" s="133" t="s">
        <v>42</v>
      </c>
      <c r="B13" s="134" t="s">
        <v>112</v>
      </c>
      <c r="C13" s="135" t="s">
        <v>113</v>
      </c>
      <c r="D13" s="136">
        <v>1</v>
      </c>
      <c r="E13" s="139"/>
      <c r="F13" s="140">
        <f>IF(C13="","",ROUND((D13*E13),2))</f>
        <v>0</v>
      </c>
      <c r="G13" s="132"/>
      <c r="H13" s="132"/>
      <c r="I13" s="132"/>
      <c r="J13" s="132"/>
      <c r="K13" s="132"/>
      <c r="L13" s="132"/>
      <c r="M13" s="132"/>
      <c r="N13" s="132"/>
    </row>
    <row r="14" spans="1:14" s="138" customFormat="1" x14ac:dyDescent="0.35">
      <c r="A14" s="133"/>
      <c r="B14" s="134"/>
      <c r="C14" s="135"/>
      <c r="D14" s="136"/>
      <c r="E14" s="139"/>
      <c r="F14" s="140"/>
      <c r="G14" s="132"/>
      <c r="H14" s="132"/>
      <c r="I14" s="132"/>
      <c r="J14" s="132"/>
      <c r="K14" s="132"/>
      <c r="L14" s="132"/>
      <c r="M14" s="132"/>
      <c r="N14" s="132"/>
    </row>
    <row r="15" spans="1:14" s="138" customFormat="1" x14ac:dyDescent="0.35">
      <c r="A15" s="133" t="s">
        <v>51</v>
      </c>
      <c r="B15" s="134" t="s">
        <v>114</v>
      </c>
      <c r="C15" s="135" t="s">
        <v>113</v>
      </c>
      <c r="D15" s="136">
        <v>1</v>
      </c>
      <c r="E15" s="139"/>
      <c r="F15" s="140">
        <f>IF(C15="","",ROUND((D15*E15),2))</f>
        <v>0</v>
      </c>
      <c r="G15" s="132"/>
      <c r="H15" s="132"/>
      <c r="I15" s="132"/>
      <c r="J15" s="132"/>
      <c r="K15" s="132"/>
      <c r="L15" s="132"/>
      <c r="M15" s="132"/>
      <c r="N15" s="132"/>
    </row>
    <row r="16" spans="1:14" s="138" customFormat="1" x14ac:dyDescent="0.35">
      <c r="A16" s="133"/>
      <c r="B16" s="134"/>
      <c r="C16" s="135"/>
      <c r="D16" s="136"/>
      <c r="E16" s="139"/>
      <c r="F16" s="140"/>
      <c r="G16" s="132"/>
      <c r="H16" s="132"/>
      <c r="I16" s="132"/>
      <c r="J16" s="132"/>
      <c r="K16" s="132"/>
      <c r="L16" s="132"/>
      <c r="M16" s="132"/>
      <c r="N16" s="132"/>
    </row>
    <row r="17" spans="1:14" s="138" customFormat="1" x14ac:dyDescent="0.35">
      <c r="A17" s="133" t="s">
        <v>63</v>
      </c>
      <c r="B17" s="134" t="s">
        <v>115</v>
      </c>
      <c r="C17" s="135" t="s">
        <v>113</v>
      </c>
      <c r="D17" s="136">
        <v>1</v>
      </c>
      <c r="E17" s="139"/>
      <c r="F17" s="140">
        <f>IF(C17="","",ROUND((D17*E17),2))</f>
        <v>0</v>
      </c>
      <c r="G17" s="132"/>
      <c r="H17" s="132"/>
      <c r="I17" s="132"/>
      <c r="J17" s="132"/>
      <c r="K17" s="132"/>
      <c r="L17" s="132"/>
      <c r="M17" s="132"/>
      <c r="N17" s="132"/>
    </row>
    <row r="18" spans="1:14" s="138" customFormat="1" x14ac:dyDescent="0.35">
      <c r="A18" s="133"/>
      <c r="B18" s="134"/>
      <c r="C18" s="135"/>
      <c r="D18" s="136"/>
      <c r="E18" s="139"/>
      <c r="F18" s="140"/>
      <c r="G18" s="132"/>
      <c r="H18" s="132"/>
      <c r="I18" s="132"/>
      <c r="J18" s="132"/>
      <c r="K18" s="132"/>
      <c r="L18" s="132"/>
      <c r="M18" s="132"/>
      <c r="N18" s="132"/>
    </row>
    <row r="19" spans="1:14" s="138" customFormat="1" ht="26" x14ac:dyDescent="0.35">
      <c r="A19" s="133" t="s">
        <v>75</v>
      </c>
      <c r="B19" s="134" t="s">
        <v>116</v>
      </c>
      <c r="C19" s="135" t="s">
        <v>113</v>
      </c>
      <c r="D19" s="136">
        <v>1</v>
      </c>
      <c r="E19" s="139"/>
      <c r="F19" s="140">
        <f>IF(C19="","",ROUND((D19*E19),2))</f>
        <v>0</v>
      </c>
      <c r="G19" s="132"/>
      <c r="H19" s="132"/>
      <c r="I19" s="132"/>
      <c r="J19" s="132"/>
      <c r="K19" s="132"/>
      <c r="L19" s="132"/>
      <c r="M19" s="132"/>
      <c r="N19" s="132"/>
    </row>
    <row r="20" spans="1:14" s="138" customFormat="1" x14ac:dyDescent="0.35">
      <c r="A20" s="133"/>
      <c r="B20" s="134"/>
      <c r="C20" s="135"/>
      <c r="D20" s="136"/>
      <c r="E20" s="139"/>
      <c r="F20" s="140"/>
      <c r="G20" s="132"/>
      <c r="H20" s="132"/>
      <c r="I20" s="132"/>
      <c r="J20" s="132"/>
      <c r="K20" s="132"/>
      <c r="L20" s="132"/>
      <c r="M20" s="132"/>
      <c r="N20" s="132"/>
    </row>
    <row r="21" spans="1:14" s="138" customFormat="1" x14ac:dyDescent="0.35">
      <c r="A21" s="133" t="s">
        <v>117</v>
      </c>
      <c r="B21" s="134" t="s">
        <v>118</v>
      </c>
      <c r="C21" s="135" t="s">
        <v>113</v>
      </c>
      <c r="D21" s="136">
        <v>1</v>
      </c>
      <c r="E21" s="139"/>
      <c r="F21" s="140">
        <f>IF(C21="","",ROUND((D21*E21),2))</f>
        <v>0</v>
      </c>
      <c r="G21" s="132"/>
      <c r="H21" s="132"/>
      <c r="I21" s="132"/>
      <c r="J21" s="132"/>
      <c r="K21" s="132"/>
      <c r="L21" s="132"/>
      <c r="M21" s="132"/>
      <c r="N21" s="132"/>
    </row>
    <row r="22" spans="1:14" s="138" customFormat="1" x14ac:dyDescent="0.35">
      <c r="A22" s="133"/>
      <c r="B22" s="134"/>
      <c r="C22" s="135"/>
      <c r="D22" s="136"/>
      <c r="E22" s="139"/>
      <c r="F22" s="140"/>
      <c r="G22" s="132"/>
      <c r="H22" s="132"/>
      <c r="I22" s="132"/>
      <c r="J22" s="132"/>
      <c r="K22" s="132"/>
      <c r="L22" s="132"/>
      <c r="M22" s="132"/>
      <c r="N22" s="132"/>
    </row>
    <row r="23" spans="1:14" s="138" customFormat="1" x14ac:dyDescent="0.35">
      <c r="A23" s="133" t="s">
        <v>119</v>
      </c>
      <c r="B23" s="134" t="s">
        <v>120</v>
      </c>
      <c r="C23" s="135" t="s">
        <v>113</v>
      </c>
      <c r="D23" s="136">
        <v>1</v>
      </c>
      <c r="E23" s="139"/>
      <c r="F23" s="140">
        <f>IF(C23="","",ROUND((D23*E23),2))</f>
        <v>0</v>
      </c>
      <c r="G23" s="132"/>
      <c r="H23" s="132"/>
      <c r="I23" s="132"/>
      <c r="J23" s="132"/>
      <c r="K23" s="132"/>
      <c r="L23" s="132"/>
      <c r="M23" s="132"/>
      <c r="N23" s="132"/>
    </row>
    <row r="24" spans="1:14" s="138" customFormat="1" x14ac:dyDescent="0.35">
      <c r="A24" s="133"/>
      <c r="B24" s="134"/>
      <c r="C24" s="135"/>
      <c r="D24" s="136"/>
      <c r="E24" s="139"/>
      <c r="F24" s="140"/>
      <c r="G24" s="132"/>
      <c r="H24" s="132"/>
      <c r="I24" s="132"/>
      <c r="J24" s="132"/>
      <c r="K24" s="132"/>
      <c r="L24" s="132"/>
      <c r="M24" s="132"/>
      <c r="N24" s="132"/>
    </row>
    <row r="25" spans="1:14" s="138" customFormat="1" x14ac:dyDescent="0.35">
      <c r="A25" s="133" t="s">
        <v>121</v>
      </c>
      <c r="B25" s="134" t="s">
        <v>122</v>
      </c>
      <c r="C25" s="135" t="s">
        <v>113</v>
      </c>
      <c r="D25" s="136">
        <v>1</v>
      </c>
      <c r="E25" s="139"/>
      <c r="F25" s="140">
        <f>IF(C25="","",ROUND((D25*E25),2))</f>
        <v>0</v>
      </c>
      <c r="G25" s="132"/>
      <c r="H25" s="132"/>
      <c r="I25" s="132"/>
      <c r="J25" s="132"/>
      <c r="K25" s="132"/>
      <c r="L25" s="132"/>
      <c r="M25" s="132"/>
      <c r="N25" s="132"/>
    </row>
    <row r="26" spans="1:14" s="138" customFormat="1" x14ac:dyDescent="0.35">
      <c r="A26" s="133"/>
      <c r="B26" s="134"/>
      <c r="C26" s="135"/>
      <c r="D26" s="136"/>
      <c r="E26" s="139"/>
      <c r="F26" s="140"/>
      <c r="G26" s="132"/>
      <c r="H26" s="132"/>
      <c r="I26" s="132"/>
      <c r="J26" s="132"/>
      <c r="K26" s="132"/>
      <c r="L26" s="132"/>
      <c r="M26" s="132"/>
      <c r="N26" s="132"/>
    </row>
    <row r="27" spans="1:14" s="138" customFormat="1" x14ac:dyDescent="0.35">
      <c r="A27" s="133">
        <v>1.9</v>
      </c>
      <c r="B27" s="134" t="s">
        <v>123</v>
      </c>
      <c r="C27" s="135" t="s">
        <v>113</v>
      </c>
      <c r="D27" s="136">
        <v>1</v>
      </c>
      <c r="E27" s="139"/>
      <c r="F27" s="140">
        <f>IF(C27="","",ROUND((D27*E27),2))</f>
        <v>0</v>
      </c>
      <c r="G27" s="132"/>
      <c r="H27" s="132"/>
      <c r="I27" s="132"/>
      <c r="J27" s="132"/>
      <c r="K27" s="132"/>
      <c r="L27" s="132"/>
      <c r="M27" s="132"/>
      <c r="N27" s="132"/>
    </row>
    <row r="28" spans="1:14" s="138" customFormat="1" x14ac:dyDescent="0.35">
      <c r="A28" s="133"/>
      <c r="B28" s="134"/>
      <c r="C28" s="135"/>
      <c r="D28" s="136"/>
      <c r="E28" s="139"/>
      <c r="F28" s="140"/>
      <c r="G28" s="132"/>
      <c r="H28" s="132"/>
      <c r="I28" s="132"/>
      <c r="J28" s="132"/>
      <c r="K28" s="132"/>
      <c r="L28" s="132"/>
      <c r="M28" s="132"/>
      <c r="N28" s="132"/>
    </row>
    <row r="29" spans="1:14" s="138" customFormat="1" x14ac:dyDescent="0.35">
      <c r="A29" s="133" t="s">
        <v>124</v>
      </c>
      <c r="B29" s="134" t="s">
        <v>125</v>
      </c>
      <c r="C29" s="135" t="s">
        <v>113</v>
      </c>
      <c r="D29" s="136">
        <v>1</v>
      </c>
      <c r="E29" s="139"/>
      <c r="F29" s="140">
        <f>IF(C29="","",ROUND((D29*E29),2))</f>
        <v>0</v>
      </c>
      <c r="G29" s="132"/>
      <c r="H29" s="132"/>
      <c r="I29" s="132"/>
      <c r="J29" s="132"/>
      <c r="K29" s="132"/>
      <c r="L29" s="132"/>
      <c r="M29" s="132"/>
      <c r="N29" s="132"/>
    </row>
    <row r="30" spans="1:14" s="138" customFormat="1" x14ac:dyDescent="0.35">
      <c r="A30" s="133"/>
      <c r="B30" s="134"/>
      <c r="C30" s="135"/>
      <c r="D30" s="136"/>
      <c r="E30" s="139"/>
      <c r="F30" s="140"/>
      <c r="G30" s="132"/>
      <c r="H30" s="132"/>
      <c r="I30" s="132"/>
      <c r="J30" s="132"/>
      <c r="K30" s="132"/>
      <c r="L30" s="132"/>
      <c r="M30" s="132"/>
      <c r="N30" s="132"/>
    </row>
    <row r="31" spans="1:14" s="138" customFormat="1" x14ac:dyDescent="0.35">
      <c r="A31" s="133" t="s">
        <v>126</v>
      </c>
      <c r="B31" s="134" t="s">
        <v>127</v>
      </c>
      <c r="C31" s="135" t="s">
        <v>113</v>
      </c>
      <c r="D31" s="136">
        <v>1</v>
      </c>
      <c r="E31" s="139"/>
      <c r="F31" s="140">
        <f>IF(C31="","",ROUND((D31*E31),2))</f>
        <v>0</v>
      </c>
      <c r="G31" s="132"/>
      <c r="H31" s="132"/>
      <c r="I31" s="132"/>
      <c r="J31" s="132"/>
      <c r="K31" s="132"/>
      <c r="L31" s="132"/>
      <c r="M31" s="132"/>
      <c r="N31" s="132"/>
    </row>
    <row r="32" spans="1:14" s="138" customFormat="1" x14ac:dyDescent="0.35">
      <c r="A32" s="133"/>
      <c r="B32" s="134"/>
      <c r="C32" s="135"/>
      <c r="D32" s="136"/>
      <c r="E32" s="139"/>
      <c r="F32" s="140"/>
      <c r="G32" s="132"/>
      <c r="H32" s="132"/>
      <c r="I32" s="132"/>
      <c r="J32" s="132"/>
      <c r="K32" s="132"/>
      <c r="L32" s="132"/>
      <c r="M32" s="132"/>
      <c r="N32" s="132"/>
    </row>
    <row r="33" spans="1:14" s="138" customFormat="1" ht="39" x14ac:dyDescent="0.35">
      <c r="A33" s="133">
        <v>1.1100000000000001</v>
      </c>
      <c r="B33" s="134" t="s">
        <v>128</v>
      </c>
      <c r="C33" s="135" t="s">
        <v>113</v>
      </c>
      <c r="D33" s="136">
        <v>1</v>
      </c>
      <c r="E33" s="139"/>
      <c r="F33" s="140">
        <f>IF(C33="","",ROUND((D33*E33),2))</f>
        <v>0</v>
      </c>
      <c r="G33" s="132"/>
      <c r="H33" s="132"/>
      <c r="I33" s="132"/>
      <c r="J33" s="132"/>
      <c r="K33" s="132"/>
      <c r="L33" s="132"/>
      <c r="M33" s="132"/>
      <c r="N33" s="132"/>
    </row>
    <row r="34" spans="1:14" s="138" customFormat="1" x14ac:dyDescent="0.35">
      <c r="A34" s="133"/>
      <c r="B34" s="134"/>
      <c r="C34" s="135"/>
      <c r="D34" s="136"/>
      <c r="E34" s="139"/>
      <c r="F34" s="140"/>
      <c r="G34" s="132"/>
      <c r="H34" s="132"/>
      <c r="I34" s="132"/>
      <c r="J34" s="132"/>
      <c r="K34" s="132"/>
      <c r="L34" s="132"/>
      <c r="M34" s="132"/>
      <c r="N34" s="132"/>
    </row>
    <row r="35" spans="1:14" s="132" customFormat="1" ht="39" x14ac:dyDescent="0.35">
      <c r="A35" s="128">
        <v>2</v>
      </c>
      <c r="B35" s="129" t="s">
        <v>129</v>
      </c>
      <c r="C35" s="141"/>
      <c r="D35" s="142"/>
      <c r="E35" s="143"/>
      <c r="F35" s="144"/>
    </row>
    <row r="36" spans="1:14" s="132" customFormat="1" x14ac:dyDescent="0.35">
      <c r="A36" s="133"/>
      <c r="B36" s="134"/>
      <c r="C36" s="135"/>
      <c r="D36" s="136"/>
      <c r="E36" s="139"/>
      <c r="F36" s="140" t="str">
        <f>IF(C36="","",ROUND((D36*E36),2))</f>
        <v/>
      </c>
    </row>
    <row r="37" spans="1:14" s="132" customFormat="1" ht="91" x14ac:dyDescent="0.35">
      <c r="A37" s="133">
        <v>2.1</v>
      </c>
      <c r="B37" s="134" t="s">
        <v>130</v>
      </c>
      <c r="C37" s="135" t="s">
        <v>113</v>
      </c>
      <c r="D37" s="136">
        <v>1</v>
      </c>
      <c r="E37" s="139"/>
      <c r="F37" s="140">
        <f>IF(C37="","",ROUND((D37*E37),2))</f>
        <v>0</v>
      </c>
    </row>
    <row r="38" spans="1:14" s="132" customFormat="1" x14ac:dyDescent="0.35">
      <c r="A38" s="133"/>
      <c r="B38" s="134"/>
      <c r="C38" s="135"/>
      <c r="D38" s="136"/>
      <c r="E38" s="139"/>
      <c r="F38" s="140"/>
    </row>
    <row r="39" spans="1:14" s="132" customFormat="1" ht="26" x14ac:dyDescent="0.35">
      <c r="A39" s="133">
        <v>2.2000000000000002</v>
      </c>
      <c r="B39" s="134" t="s">
        <v>131</v>
      </c>
      <c r="C39" s="135" t="s">
        <v>113</v>
      </c>
      <c r="D39" s="136">
        <v>1</v>
      </c>
      <c r="E39" s="139"/>
      <c r="F39" s="140">
        <f>IF(C39="","",ROUND((D39*E39),2))</f>
        <v>0</v>
      </c>
    </row>
    <row r="40" spans="1:14" s="132" customFormat="1" x14ac:dyDescent="0.35">
      <c r="A40" s="133"/>
      <c r="B40" s="134"/>
      <c r="C40" s="135"/>
      <c r="D40" s="136"/>
      <c r="E40" s="139"/>
      <c r="F40" s="140"/>
    </row>
    <row r="41" spans="1:14" s="132" customFormat="1" x14ac:dyDescent="0.35">
      <c r="A41" s="133">
        <v>2.2999999999999998</v>
      </c>
      <c r="B41" s="145" t="s">
        <v>132</v>
      </c>
      <c r="C41" s="135" t="s">
        <v>113</v>
      </c>
      <c r="D41" s="136">
        <v>1</v>
      </c>
      <c r="E41" s="139"/>
      <c r="F41" s="140">
        <f>IF(C41="","",ROUND((D41*E41),2))</f>
        <v>0</v>
      </c>
    </row>
    <row r="42" spans="1:14" s="132" customFormat="1" x14ac:dyDescent="0.35">
      <c r="A42" s="133"/>
      <c r="B42" s="145"/>
      <c r="C42" s="135"/>
      <c r="D42" s="136"/>
      <c r="E42" s="139"/>
      <c r="F42" s="140"/>
    </row>
    <row r="43" spans="1:14" s="132" customFormat="1" ht="26" x14ac:dyDescent="0.35">
      <c r="A43" s="133">
        <v>2.4</v>
      </c>
      <c r="B43" s="134" t="s">
        <v>133</v>
      </c>
      <c r="C43" s="135" t="s">
        <v>113</v>
      </c>
      <c r="D43" s="136">
        <v>1</v>
      </c>
      <c r="E43" s="139"/>
      <c r="F43" s="140">
        <f>IF(C43="","",ROUND((D43*E43),2))</f>
        <v>0</v>
      </c>
    </row>
    <row r="44" spans="1:14" s="132" customFormat="1" x14ac:dyDescent="0.35">
      <c r="A44" s="133"/>
      <c r="B44" s="134"/>
      <c r="C44" s="135"/>
      <c r="D44" s="136"/>
      <c r="E44" s="139"/>
      <c r="F44" s="140"/>
    </row>
    <row r="45" spans="1:14" s="132" customFormat="1" x14ac:dyDescent="0.35">
      <c r="A45" s="133">
        <v>2.5</v>
      </c>
      <c r="B45" s="134" t="s">
        <v>134</v>
      </c>
      <c r="C45" s="135" t="s">
        <v>113</v>
      </c>
      <c r="D45" s="136">
        <v>1</v>
      </c>
      <c r="E45" s="139"/>
      <c r="F45" s="140">
        <f>IF(C45="","",ROUND((D45*E45),2))</f>
        <v>0</v>
      </c>
    </row>
    <row r="46" spans="1:14" s="132" customFormat="1" x14ac:dyDescent="0.35">
      <c r="A46" s="133"/>
      <c r="B46" s="134"/>
      <c r="C46" s="135"/>
      <c r="D46" s="136"/>
      <c r="E46" s="139"/>
      <c r="F46" s="140"/>
    </row>
    <row r="47" spans="1:14" s="132" customFormat="1" x14ac:dyDescent="0.35">
      <c r="A47" s="133">
        <v>2.6</v>
      </c>
      <c r="B47" s="134" t="s">
        <v>135</v>
      </c>
      <c r="C47" s="135" t="s">
        <v>113</v>
      </c>
      <c r="D47" s="136">
        <v>1</v>
      </c>
      <c r="E47" s="139"/>
      <c r="F47" s="140">
        <f>IF(C47="","",ROUND((D47*E47),2))</f>
        <v>0</v>
      </c>
    </row>
    <row r="48" spans="1:14" s="132" customFormat="1" x14ac:dyDescent="0.35">
      <c r="A48" s="133"/>
      <c r="B48" s="134"/>
      <c r="C48" s="135"/>
      <c r="D48" s="136"/>
      <c r="E48" s="139"/>
      <c r="F48" s="140"/>
    </row>
    <row r="49" spans="1:6" s="132" customFormat="1" x14ac:dyDescent="0.35">
      <c r="A49" s="133">
        <v>2.7</v>
      </c>
      <c r="B49" s="134" t="s">
        <v>136</v>
      </c>
      <c r="C49" s="135" t="s">
        <v>113</v>
      </c>
      <c r="D49" s="136">
        <v>1</v>
      </c>
      <c r="E49" s="139"/>
      <c r="F49" s="140">
        <f>IF(C49="","",ROUND((D49*E49),2))</f>
        <v>0</v>
      </c>
    </row>
    <row r="50" spans="1:6" s="132" customFormat="1" x14ac:dyDescent="0.35">
      <c r="A50" s="133"/>
      <c r="B50" s="134"/>
      <c r="C50" s="135"/>
      <c r="D50" s="136"/>
      <c r="E50" s="139"/>
      <c r="F50" s="140" t="str">
        <f>IF(C50="","",ROUND((D50*E50),2))</f>
        <v/>
      </c>
    </row>
    <row r="51" spans="1:6" s="132" customFormat="1" x14ac:dyDescent="0.35">
      <c r="A51" s="128">
        <v>3</v>
      </c>
      <c r="B51" s="146" t="s">
        <v>137</v>
      </c>
      <c r="C51" s="141"/>
      <c r="D51" s="142"/>
      <c r="E51" s="143"/>
      <c r="F51" s="144"/>
    </row>
    <row r="52" spans="1:6" s="132" customFormat="1" x14ac:dyDescent="0.35">
      <c r="A52" s="133"/>
      <c r="B52" s="134"/>
      <c r="C52" s="135"/>
      <c r="D52" s="136"/>
      <c r="E52" s="139"/>
      <c r="F52" s="140" t="str">
        <f>IF(C52="","",ROUND((D52*E52),2))</f>
        <v/>
      </c>
    </row>
    <row r="53" spans="1:6" s="132" customFormat="1" ht="39" x14ac:dyDescent="0.35">
      <c r="A53" s="133">
        <v>3.1</v>
      </c>
      <c r="B53" s="134" t="s">
        <v>505</v>
      </c>
      <c r="C53" s="135" t="s">
        <v>113</v>
      </c>
      <c r="D53" s="136">
        <v>1</v>
      </c>
      <c r="E53" s="139"/>
      <c r="F53" s="140">
        <f>IF(C53="","",ROUND((D53*E53),2))</f>
        <v>0</v>
      </c>
    </row>
    <row r="54" spans="1:6" s="132" customFormat="1" x14ac:dyDescent="0.35">
      <c r="A54" s="133"/>
      <c r="B54" s="134"/>
      <c r="C54" s="135"/>
      <c r="D54" s="136"/>
      <c r="E54" s="139"/>
      <c r="F54" s="140"/>
    </row>
    <row r="55" spans="1:6" s="132" customFormat="1" x14ac:dyDescent="0.35">
      <c r="A55" s="128">
        <v>4</v>
      </c>
      <c r="B55" s="147" t="s">
        <v>138</v>
      </c>
      <c r="C55" s="141"/>
      <c r="D55" s="142"/>
      <c r="E55" s="143"/>
      <c r="F55" s="144"/>
    </row>
    <row r="56" spans="1:6" s="132" customFormat="1" x14ac:dyDescent="0.35">
      <c r="A56" s="133"/>
      <c r="B56" s="134"/>
      <c r="C56" s="135"/>
      <c r="D56" s="136"/>
      <c r="E56" s="139"/>
      <c r="F56" s="140" t="str">
        <f>IF(C56="","",ROUND((D56*E56),2))</f>
        <v/>
      </c>
    </row>
    <row r="57" spans="1:6" s="132" customFormat="1" ht="39" x14ac:dyDescent="0.35">
      <c r="A57" s="133">
        <v>4.0999999999999996</v>
      </c>
      <c r="B57" s="145" t="s">
        <v>139</v>
      </c>
      <c r="C57" s="135" t="s">
        <v>113</v>
      </c>
      <c r="D57" s="136">
        <v>1</v>
      </c>
      <c r="E57" s="139"/>
      <c r="F57" s="140">
        <f>IF(C57="","",ROUND((D57*E57),2))</f>
        <v>0</v>
      </c>
    </row>
    <row r="58" spans="1:6" s="132" customFormat="1" x14ac:dyDescent="0.35">
      <c r="A58" s="133"/>
      <c r="B58" s="148" t="s">
        <v>140</v>
      </c>
      <c r="C58" s="135"/>
      <c r="D58" s="136"/>
      <c r="E58" s="139"/>
      <c r="F58" s="140" t="str">
        <f>IF(C58="","",ROUND((D58*E58),2))</f>
        <v/>
      </c>
    </row>
    <row r="59" spans="1:6" s="132" customFormat="1" x14ac:dyDescent="0.35">
      <c r="A59" s="133"/>
      <c r="B59" s="134"/>
      <c r="C59" s="135"/>
      <c r="D59" s="136"/>
      <c r="E59" s="139"/>
      <c r="F59" s="140" t="str">
        <f>IF(C59="","",ROUND((D59*E59),2))</f>
        <v/>
      </c>
    </row>
    <row r="60" spans="1:6" s="132" customFormat="1" x14ac:dyDescent="0.35">
      <c r="A60" s="128">
        <v>5</v>
      </c>
      <c r="B60" s="147" t="s">
        <v>141</v>
      </c>
      <c r="C60" s="141"/>
      <c r="D60" s="142"/>
      <c r="E60" s="143"/>
      <c r="F60" s="144"/>
    </row>
    <row r="61" spans="1:6" s="132" customFormat="1" x14ac:dyDescent="0.35">
      <c r="A61" s="133"/>
      <c r="B61" s="134"/>
      <c r="C61" s="135"/>
      <c r="D61" s="136"/>
      <c r="E61" s="139"/>
      <c r="F61" s="140" t="str">
        <f t="shared" ref="F61:F66" si="0">IF(C61="","",ROUND((D61*E61),2))</f>
        <v/>
      </c>
    </row>
    <row r="62" spans="1:6" s="132" customFormat="1" ht="26" x14ac:dyDescent="0.35">
      <c r="A62" s="133">
        <v>5.0999999999999996</v>
      </c>
      <c r="B62" s="149" t="s">
        <v>142</v>
      </c>
      <c r="C62" s="135" t="s">
        <v>113</v>
      </c>
      <c r="D62" s="136">
        <v>1</v>
      </c>
      <c r="E62" s="139"/>
      <c r="F62" s="140">
        <f>IF(C62="","",ROUND((D62*E62),2))</f>
        <v>0</v>
      </c>
    </row>
    <row r="63" spans="1:6" s="132" customFormat="1" x14ac:dyDescent="0.35">
      <c r="A63" s="133"/>
      <c r="B63" s="148" t="s">
        <v>140</v>
      </c>
      <c r="C63" s="135"/>
      <c r="D63" s="136"/>
      <c r="E63" s="139"/>
      <c r="F63" s="140" t="str">
        <f t="shared" si="0"/>
        <v/>
      </c>
    </row>
    <row r="64" spans="1:6" s="132" customFormat="1" x14ac:dyDescent="0.35">
      <c r="A64" s="133"/>
      <c r="B64" s="148"/>
      <c r="C64" s="135"/>
      <c r="D64" s="136"/>
      <c r="E64" s="139"/>
      <c r="F64" s="140"/>
    </row>
    <row r="65" spans="1:6" s="132" customFormat="1" x14ac:dyDescent="0.35">
      <c r="A65" s="133">
        <v>5.2</v>
      </c>
      <c r="B65" s="148" t="s">
        <v>143</v>
      </c>
      <c r="C65" s="135" t="s">
        <v>113</v>
      </c>
      <c r="D65" s="136">
        <v>1</v>
      </c>
      <c r="E65" s="139"/>
      <c r="F65" s="140">
        <f>IF(C65="","",ROUND((D65*E65),2))</f>
        <v>0</v>
      </c>
    </row>
    <row r="66" spans="1:6" s="132" customFormat="1" x14ac:dyDescent="0.35">
      <c r="A66" s="133"/>
      <c r="B66" s="134"/>
      <c r="C66" s="135"/>
      <c r="D66" s="136"/>
      <c r="E66" s="139"/>
      <c r="F66" s="140" t="str">
        <f t="shared" si="0"/>
        <v/>
      </c>
    </row>
    <row r="67" spans="1:6" s="132" customFormat="1" x14ac:dyDescent="0.35">
      <c r="A67" s="128">
        <v>6</v>
      </c>
      <c r="B67" s="147" t="s">
        <v>144</v>
      </c>
      <c r="C67" s="141"/>
      <c r="D67" s="142"/>
      <c r="E67" s="143"/>
      <c r="F67" s="144"/>
    </row>
    <row r="68" spans="1:6" s="132" customFormat="1" x14ac:dyDescent="0.35">
      <c r="A68" s="133"/>
      <c r="B68" s="150"/>
      <c r="C68" s="135"/>
      <c r="D68" s="136"/>
      <c r="E68" s="139"/>
      <c r="F68" s="140"/>
    </row>
    <row r="69" spans="1:6" s="132" customFormat="1" ht="78" x14ac:dyDescent="0.35">
      <c r="A69" s="133">
        <v>6.1</v>
      </c>
      <c r="B69" s="149" t="s">
        <v>145</v>
      </c>
      <c r="C69" s="135" t="s">
        <v>113</v>
      </c>
      <c r="D69" s="136">
        <v>1</v>
      </c>
      <c r="E69" s="139"/>
      <c r="F69" s="140">
        <f>IF(C69="","",ROUND((D69*E69),2))</f>
        <v>0</v>
      </c>
    </row>
    <row r="70" spans="1:6" s="132" customFormat="1" x14ac:dyDescent="0.35">
      <c r="A70" s="133"/>
      <c r="B70" s="149"/>
      <c r="C70" s="135"/>
      <c r="D70" s="136"/>
      <c r="E70" s="139"/>
      <c r="F70" s="140"/>
    </row>
    <row r="71" spans="1:6" s="132" customFormat="1" x14ac:dyDescent="0.35">
      <c r="A71" s="128">
        <v>7</v>
      </c>
      <c r="B71" s="147" t="s">
        <v>146</v>
      </c>
      <c r="C71" s="130"/>
      <c r="D71" s="130"/>
      <c r="E71" s="139"/>
      <c r="F71" s="151"/>
    </row>
    <row r="72" spans="1:6" s="132" customFormat="1" x14ac:dyDescent="0.35">
      <c r="A72" s="133"/>
      <c r="B72" s="134"/>
      <c r="C72" s="135"/>
      <c r="D72" s="136"/>
      <c r="E72" s="139"/>
      <c r="F72" s="140"/>
    </row>
    <row r="73" spans="1:6" s="132" customFormat="1" x14ac:dyDescent="0.35">
      <c r="A73" s="133">
        <v>7.1</v>
      </c>
      <c r="B73" s="145" t="s">
        <v>147</v>
      </c>
      <c r="C73" s="135" t="s">
        <v>113</v>
      </c>
      <c r="D73" s="136">
        <v>1</v>
      </c>
      <c r="E73" s="139"/>
      <c r="F73" s="140">
        <f>IF(C73="","",ROUND((D73*E73),2))</f>
        <v>0</v>
      </c>
    </row>
    <row r="74" spans="1:6" s="132" customFormat="1" x14ac:dyDescent="0.35">
      <c r="A74" s="133"/>
      <c r="B74" s="134"/>
      <c r="C74" s="135"/>
      <c r="D74" s="136"/>
      <c r="E74" s="139"/>
      <c r="F74" s="140"/>
    </row>
    <row r="75" spans="1:6" s="132" customFormat="1" x14ac:dyDescent="0.35">
      <c r="A75" s="128">
        <v>8</v>
      </c>
      <c r="B75" s="147" t="s">
        <v>148</v>
      </c>
      <c r="C75" s="130"/>
      <c r="D75" s="130"/>
      <c r="E75" s="139"/>
      <c r="F75" s="151"/>
    </row>
    <row r="76" spans="1:6" s="132" customFormat="1" x14ac:dyDescent="0.35">
      <c r="A76" s="133"/>
      <c r="B76" s="134"/>
      <c r="C76" s="135"/>
      <c r="D76" s="136"/>
      <c r="E76" s="139"/>
      <c r="F76" s="140"/>
    </row>
    <row r="77" spans="1:6" s="132" customFormat="1" x14ac:dyDescent="0.35">
      <c r="A77" s="133">
        <v>8.1</v>
      </c>
      <c r="B77" s="134" t="s">
        <v>149</v>
      </c>
      <c r="C77" s="135" t="s">
        <v>113</v>
      </c>
      <c r="D77" s="136">
        <v>1</v>
      </c>
      <c r="E77" s="139"/>
      <c r="F77" s="140">
        <f>IF(C77="","",ROUND((D77*E77),2))</f>
        <v>0</v>
      </c>
    </row>
    <row r="78" spans="1:6" s="132" customFormat="1" x14ac:dyDescent="0.35">
      <c r="A78" s="133"/>
      <c r="B78" s="134"/>
      <c r="C78" s="135"/>
      <c r="D78" s="136"/>
      <c r="E78" s="139"/>
      <c r="F78" s="140"/>
    </row>
    <row r="79" spans="1:6" s="132" customFormat="1" x14ac:dyDescent="0.35">
      <c r="A79" s="133">
        <v>8.1999999999999993</v>
      </c>
      <c r="B79" s="134" t="s">
        <v>150</v>
      </c>
      <c r="C79" s="135" t="s">
        <v>113</v>
      </c>
      <c r="D79" s="136">
        <v>1</v>
      </c>
      <c r="E79" s="139"/>
      <c r="F79" s="140">
        <f>IF(C79="","",ROUND((D79*E79),2))</f>
        <v>0</v>
      </c>
    </row>
    <row r="80" spans="1:6" s="132" customFormat="1" x14ac:dyDescent="0.35">
      <c r="A80" s="133"/>
      <c r="B80" s="134"/>
      <c r="C80" s="135"/>
      <c r="D80" s="136"/>
      <c r="E80" s="139"/>
      <c r="F80" s="140"/>
    </row>
    <row r="81" spans="1:6" s="132" customFormat="1" ht="26" x14ac:dyDescent="0.35">
      <c r="A81" s="128">
        <v>9</v>
      </c>
      <c r="B81" s="147" t="s">
        <v>151</v>
      </c>
      <c r="C81" s="130"/>
      <c r="D81" s="130"/>
      <c r="E81" s="152"/>
      <c r="F81" s="151"/>
    </row>
    <row r="82" spans="1:6" s="132" customFormat="1" x14ac:dyDescent="0.35">
      <c r="A82" s="133"/>
      <c r="B82" s="134"/>
      <c r="C82" s="135"/>
      <c r="D82" s="136"/>
      <c r="E82" s="139"/>
      <c r="F82" s="140" t="str">
        <f>IF(C82="","",ROUND((D82*E82),2))</f>
        <v/>
      </c>
    </row>
    <row r="83" spans="1:6" s="132" customFormat="1" x14ac:dyDescent="0.35">
      <c r="A83" s="133">
        <v>9.1</v>
      </c>
      <c r="B83" s="134" t="s">
        <v>152</v>
      </c>
      <c r="C83" s="135" t="s">
        <v>113</v>
      </c>
      <c r="D83" s="136">
        <v>1</v>
      </c>
      <c r="E83" s="139"/>
      <c r="F83" s="140">
        <f>IF(C83="","",ROUND((D83*E83),2))</f>
        <v>0</v>
      </c>
    </row>
    <row r="84" spans="1:6" s="132" customFormat="1" x14ac:dyDescent="0.35">
      <c r="A84" s="133"/>
      <c r="B84" s="134"/>
      <c r="C84" s="135"/>
      <c r="D84" s="136"/>
      <c r="E84" s="139"/>
      <c r="F84" s="140"/>
    </row>
    <row r="85" spans="1:6" s="132" customFormat="1" x14ac:dyDescent="0.35">
      <c r="A85" s="133">
        <v>9.1999999999999993</v>
      </c>
      <c r="B85" s="134" t="s">
        <v>153</v>
      </c>
      <c r="C85" s="135" t="s">
        <v>113</v>
      </c>
      <c r="D85" s="136">
        <v>1</v>
      </c>
      <c r="E85" s="139"/>
      <c r="F85" s="140">
        <f>IF(C85="","",ROUND((D85*E85),2))</f>
        <v>0</v>
      </c>
    </row>
    <row r="86" spans="1:6" s="132" customFormat="1" x14ac:dyDescent="0.35">
      <c r="A86" s="133"/>
      <c r="B86" s="134"/>
      <c r="C86" s="135"/>
      <c r="D86" s="136"/>
      <c r="E86" s="139"/>
      <c r="F86" s="140" t="str">
        <f>IF(C86="","",ROUND((D86*E86),2))</f>
        <v/>
      </c>
    </row>
    <row r="87" spans="1:6" s="132" customFormat="1" ht="26" x14ac:dyDescent="0.35">
      <c r="A87" s="128">
        <v>10</v>
      </c>
      <c r="B87" s="147" t="s">
        <v>154</v>
      </c>
      <c r="C87" s="130"/>
      <c r="D87" s="130"/>
      <c r="E87" s="139"/>
      <c r="F87" s="151"/>
    </row>
    <row r="88" spans="1:6" s="132" customFormat="1" x14ac:dyDescent="0.35">
      <c r="A88" s="133"/>
      <c r="B88" s="134"/>
      <c r="C88" s="135"/>
      <c r="D88" s="136"/>
      <c r="E88" s="139"/>
      <c r="F88" s="140"/>
    </row>
    <row r="89" spans="1:6" s="132" customFormat="1" x14ac:dyDescent="0.35">
      <c r="A89" s="133">
        <v>10.1</v>
      </c>
      <c r="B89" s="134" t="s">
        <v>155</v>
      </c>
      <c r="C89" s="135" t="s">
        <v>113</v>
      </c>
      <c r="D89" s="136">
        <v>1</v>
      </c>
      <c r="E89" s="139"/>
      <c r="F89" s="140">
        <f>IF(C89="","",ROUND((D89*E89),2))</f>
        <v>0</v>
      </c>
    </row>
    <row r="90" spans="1:6" s="132" customFormat="1" x14ac:dyDescent="0.35">
      <c r="A90" s="133"/>
      <c r="B90" s="134"/>
      <c r="C90" s="135"/>
      <c r="D90" s="136"/>
      <c r="E90" s="139"/>
      <c r="F90" s="140"/>
    </row>
    <row r="91" spans="1:6" s="132" customFormat="1" ht="26" x14ac:dyDescent="0.35">
      <c r="A91" s="133">
        <v>10.199999999999999</v>
      </c>
      <c r="B91" s="134" t="s">
        <v>156</v>
      </c>
      <c r="C91" s="135" t="s">
        <v>113</v>
      </c>
      <c r="D91" s="136">
        <v>1</v>
      </c>
      <c r="E91" s="139"/>
      <c r="F91" s="140">
        <f>IF(C91="","",ROUND((D91*E91),2))</f>
        <v>0</v>
      </c>
    </row>
    <row r="92" spans="1:6" s="132" customFormat="1" x14ac:dyDescent="0.35">
      <c r="A92" s="133"/>
      <c r="B92" s="134"/>
      <c r="C92" s="135"/>
      <c r="D92" s="136"/>
      <c r="E92" s="139"/>
      <c r="F92" s="140"/>
    </row>
    <row r="93" spans="1:6" s="132" customFormat="1" ht="26" x14ac:dyDescent="0.35">
      <c r="A93" s="133">
        <v>10.3</v>
      </c>
      <c r="B93" s="134" t="s">
        <v>157</v>
      </c>
      <c r="C93" s="135" t="s">
        <v>113</v>
      </c>
      <c r="D93" s="136">
        <v>1</v>
      </c>
      <c r="E93" s="139"/>
      <c r="F93" s="140">
        <f>IF(C93="","",ROUND((D93*E93),2))</f>
        <v>0</v>
      </c>
    </row>
    <row r="94" spans="1:6" s="132" customFormat="1" x14ac:dyDescent="0.35">
      <c r="A94" s="133"/>
      <c r="B94" s="134"/>
      <c r="C94" s="135"/>
      <c r="D94" s="136"/>
      <c r="E94" s="139"/>
      <c r="F94" s="140"/>
    </row>
    <row r="95" spans="1:6" s="132" customFormat="1" x14ac:dyDescent="0.35">
      <c r="A95" s="133">
        <v>10.4</v>
      </c>
      <c r="B95" s="134" t="s">
        <v>158</v>
      </c>
      <c r="C95" s="135" t="s">
        <v>113</v>
      </c>
      <c r="D95" s="136">
        <v>1</v>
      </c>
      <c r="E95" s="139"/>
      <c r="F95" s="140">
        <f>IF(C95="","",ROUND((D95*E95),2))</f>
        <v>0</v>
      </c>
    </row>
    <row r="96" spans="1:6" s="132" customFormat="1" x14ac:dyDescent="0.35">
      <c r="A96" s="133"/>
      <c r="B96" s="134"/>
      <c r="C96" s="135"/>
      <c r="D96" s="136"/>
      <c r="E96" s="139"/>
      <c r="F96" s="140"/>
    </row>
    <row r="97" spans="1:6" s="132" customFormat="1" x14ac:dyDescent="0.35">
      <c r="A97" s="128">
        <v>11</v>
      </c>
      <c r="B97" s="147" t="s">
        <v>159</v>
      </c>
      <c r="C97" s="130"/>
      <c r="D97" s="130"/>
      <c r="E97" s="139"/>
      <c r="F97" s="151"/>
    </row>
    <row r="98" spans="1:6" s="132" customFormat="1" x14ac:dyDescent="0.35">
      <c r="A98" s="133"/>
      <c r="B98" s="134"/>
      <c r="C98" s="135"/>
      <c r="D98" s="136"/>
      <c r="E98" s="139"/>
      <c r="F98" s="140"/>
    </row>
    <row r="99" spans="1:6" s="132" customFormat="1" x14ac:dyDescent="0.35">
      <c r="A99" s="133">
        <v>11.1</v>
      </c>
      <c r="B99" s="134" t="s">
        <v>160</v>
      </c>
      <c r="C99" s="135" t="s">
        <v>113</v>
      </c>
      <c r="D99" s="136">
        <v>1</v>
      </c>
      <c r="E99" s="139"/>
      <c r="F99" s="140">
        <f>IF(C99="","",ROUND((D99*E99),2))</f>
        <v>0</v>
      </c>
    </row>
    <row r="100" spans="1:6" s="132" customFormat="1" x14ac:dyDescent="0.35">
      <c r="A100" s="133"/>
      <c r="B100" s="134"/>
      <c r="C100" s="135"/>
      <c r="D100" s="136"/>
      <c r="E100" s="139"/>
      <c r="F100" s="140"/>
    </row>
    <row r="101" spans="1:6" s="132" customFormat="1" x14ac:dyDescent="0.35">
      <c r="A101" s="133">
        <v>11.2</v>
      </c>
      <c r="B101" s="134" t="s">
        <v>161</v>
      </c>
      <c r="C101" s="135" t="s">
        <v>113</v>
      </c>
      <c r="D101" s="136">
        <v>1</v>
      </c>
      <c r="E101" s="139"/>
      <c r="F101" s="140">
        <f>IF(C101="","",ROUND((D101*E101),2))</f>
        <v>0</v>
      </c>
    </row>
    <row r="102" spans="1:6" s="132" customFormat="1" x14ac:dyDescent="0.35">
      <c r="A102" s="133"/>
      <c r="B102" s="134"/>
      <c r="C102" s="135"/>
      <c r="D102" s="136"/>
      <c r="E102" s="153"/>
      <c r="F102" s="140"/>
    </row>
    <row r="103" spans="1:6" s="132" customFormat="1" x14ac:dyDescent="0.35">
      <c r="A103" s="154"/>
      <c r="B103" s="155"/>
      <c r="C103" s="156"/>
      <c r="D103" s="157"/>
      <c r="E103" s="158"/>
      <c r="F103" s="159"/>
    </row>
    <row r="104" spans="1:6" s="132" customFormat="1" ht="24" customHeight="1" x14ac:dyDescent="0.3">
      <c r="A104" s="160"/>
      <c r="B104" s="121" t="s">
        <v>109</v>
      </c>
      <c r="C104" s="161"/>
      <c r="D104" s="162"/>
      <c r="E104" s="163"/>
      <c r="F104" s="164">
        <f>SUM(F11:F102)</f>
        <v>0</v>
      </c>
    </row>
    <row r="105" spans="1:6" s="132" customFormat="1" x14ac:dyDescent="0.35">
      <c r="A105" s="165"/>
      <c r="B105" s="166"/>
      <c r="C105" s="167"/>
      <c r="D105" s="168"/>
      <c r="E105" s="169"/>
      <c r="F105" s="169"/>
    </row>
  </sheetData>
  <protectedRanges>
    <protectedRange sqref="E12:E104" name="Range1"/>
  </protectedRange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FCE3-3574-48B5-8424-DAD9AA63A910}">
  <sheetPr>
    <pageSetUpPr fitToPage="1"/>
  </sheetPr>
  <dimension ref="A1:F107"/>
  <sheetViews>
    <sheetView view="pageBreakPreview" topLeftCell="A72" zoomScaleNormal="100" zoomScaleSheetLayoutView="100" workbookViewId="0">
      <selection activeCell="B109" sqref="B109"/>
    </sheetView>
  </sheetViews>
  <sheetFormatPr defaultColWidth="9.1796875" defaultRowHeight="12.5" x14ac:dyDescent="0.25"/>
  <cols>
    <col min="1" max="1" width="9.1796875" style="349"/>
    <col min="2" max="2" width="57.54296875" style="349" customWidth="1"/>
    <col min="3" max="3" width="9.1796875" style="418" customWidth="1"/>
    <col min="4" max="4" width="9.453125" style="413" customWidth="1"/>
    <col min="5" max="5" width="12.1796875" style="422" customWidth="1"/>
    <col min="6" max="6" width="14.1796875" style="415" customWidth="1"/>
    <col min="7" max="16384" width="9.1796875" style="410"/>
  </cols>
  <sheetData>
    <row r="1" spans="1:6" s="407" customFormat="1" ht="13" x14ac:dyDescent="0.3">
      <c r="A1" s="402" t="s">
        <v>6</v>
      </c>
      <c r="B1" s="403"/>
      <c r="C1" s="404" t="s">
        <v>2</v>
      </c>
      <c r="D1" s="404" t="s">
        <v>3</v>
      </c>
      <c r="E1" s="405" t="s">
        <v>37</v>
      </c>
      <c r="F1" s="406" t="s">
        <v>4</v>
      </c>
    </row>
    <row r="2" spans="1:6" ht="14" x14ac:dyDescent="0.3">
      <c r="A2" s="302"/>
      <c r="B2" s="408" t="s">
        <v>424</v>
      </c>
      <c r="C2" s="302"/>
      <c r="D2" s="302"/>
      <c r="E2" s="409"/>
      <c r="F2" s="303"/>
    </row>
    <row r="3" spans="1:6" x14ac:dyDescent="0.25">
      <c r="A3" s="302"/>
      <c r="B3" s="411"/>
      <c r="C3" s="412"/>
      <c r="E3" s="414"/>
    </row>
    <row r="4" spans="1:6" ht="14" x14ac:dyDescent="0.25">
      <c r="A4" s="302"/>
      <c r="B4" s="301" t="s">
        <v>360</v>
      </c>
      <c r="C4" s="302"/>
      <c r="D4" s="302"/>
      <c r="E4" s="409"/>
      <c r="F4" s="303"/>
    </row>
    <row r="5" spans="1:6" ht="37.5" x14ac:dyDescent="0.25">
      <c r="A5" s="302"/>
      <c r="B5" s="304" t="s">
        <v>259</v>
      </c>
      <c r="C5" s="302"/>
      <c r="D5" s="302"/>
      <c r="E5" s="409"/>
      <c r="F5" s="303"/>
    </row>
    <row r="6" spans="1:6" ht="14" x14ac:dyDescent="0.25">
      <c r="A6" s="302"/>
      <c r="B6" s="301" t="s">
        <v>346</v>
      </c>
      <c r="C6" s="302"/>
      <c r="D6" s="302"/>
      <c r="E6" s="409"/>
      <c r="F6" s="303"/>
    </row>
    <row r="7" spans="1:6" ht="14" x14ac:dyDescent="0.25">
      <c r="A7" s="302"/>
      <c r="B7" s="301"/>
      <c r="C7" s="302"/>
      <c r="D7" s="302"/>
      <c r="E7" s="409"/>
      <c r="F7" s="303"/>
    </row>
    <row r="8" spans="1:6" ht="62.5" x14ac:dyDescent="0.25">
      <c r="A8" s="302"/>
      <c r="B8" s="304" t="s">
        <v>425</v>
      </c>
      <c r="C8" s="302"/>
      <c r="D8" s="302"/>
      <c r="E8" s="409"/>
      <c r="F8" s="303"/>
    </row>
    <row r="9" spans="1:6" x14ac:dyDescent="0.25">
      <c r="A9" s="302"/>
      <c r="B9" s="304"/>
      <c r="C9" s="302"/>
      <c r="D9" s="302"/>
      <c r="E9" s="409"/>
      <c r="F9" s="303"/>
    </row>
    <row r="10" spans="1:6" ht="37.5" x14ac:dyDescent="0.25">
      <c r="A10" s="302"/>
      <c r="B10" s="304" t="s">
        <v>426</v>
      </c>
      <c r="C10" s="302"/>
      <c r="D10" s="302"/>
      <c r="E10" s="409"/>
      <c r="F10" s="303"/>
    </row>
    <row r="11" spans="1:6" x14ac:dyDescent="0.25">
      <c r="A11" s="302"/>
      <c r="B11" s="304"/>
      <c r="C11" s="302"/>
      <c r="D11" s="302"/>
      <c r="E11" s="409"/>
      <c r="F11" s="303"/>
    </row>
    <row r="12" spans="1:6" ht="25" x14ac:dyDescent="0.25">
      <c r="A12" s="302"/>
      <c r="B12" s="304" t="s">
        <v>427</v>
      </c>
      <c r="C12" s="302"/>
      <c r="D12" s="302"/>
      <c r="E12" s="409"/>
      <c r="F12" s="303"/>
    </row>
    <row r="13" spans="1:6" x14ac:dyDescent="0.25">
      <c r="A13" s="302"/>
      <c r="B13" s="304"/>
      <c r="C13" s="302"/>
      <c r="D13" s="302"/>
      <c r="E13" s="409"/>
      <c r="F13" s="303"/>
    </row>
    <row r="14" spans="1:6" ht="62.5" x14ac:dyDescent="0.25">
      <c r="A14" s="302"/>
      <c r="B14" s="416" t="s">
        <v>540</v>
      </c>
      <c r="C14" s="302"/>
      <c r="D14" s="302"/>
      <c r="E14" s="409"/>
      <c r="F14" s="303"/>
    </row>
    <row r="15" spans="1:6" x14ac:dyDescent="0.25">
      <c r="A15" s="302"/>
      <c r="B15" s="304"/>
      <c r="C15" s="302"/>
      <c r="D15" s="302"/>
      <c r="E15" s="409"/>
      <c r="F15" s="303"/>
    </row>
    <row r="16" spans="1:6" ht="37.5" x14ac:dyDescent="0.25">
      <c r="A16" s="302"/>
      <c r="B16" s="304" t="s">
        <v>428</v>
      </c>
      <c r="C16" s="302"/>
      <c r="D16" s="302"/>
      <c r="E16" s="409"/>
      <c r="F16" s="303"/>
    </row>
    <row r="17" spans="1:6" x14ac:dyDescent="0.25">
      <c r="A17" s="302"/>
      <c r="B17" s="304"/>
      <c r="C17" s="302"/>
      <c r="D17" s="302"/>
      <c r="E17" s="409"/>
      <c r="F17" s="303"/>
    </row>
    <row r="18" spans="1:6" ht="14" x14ac:dyDescent="0.25">
      <c r="A18" s="302"/>
      <c r="B18" s="301" t="s">
        <v>429</v>
      </c>
      <c r="C18" s="302"/>
      <c r="D18" s="302"/>
      <c r="E18" s="409"/>
      <c r="F18" s="303"/>
    </row>
    <row r="19" spans="1:6" ht="14" x14ac:dyDescent="0.25">
      <c r="A19" s="302"/>
      <c r="B19" s="301"/>
      <c r="C19" s="302"/>
      <c r="D19" s="302"/>
      <c r="E19" s="409"/>
      <c r="F19" s="303"/>
    </row>
    <row r="20" spans="1:6" ht="25" x14ac:dyDescent="0.25">
      <c r="A20" s="302"/>
      <c r="B20" s="304" t="s">
        <v>430</v>
      </c>
      <c r="C20" s="302"/>
      <c r="D20" s="302"/>
      <c r="E20" s="409"/>
      <c r="F20" s="303"/>
    </row>
    <row r="21" spans="1:6" x14ac:dyDescent="0.25">
      <c r="A21" s="302"/>
      <c r="B21" s="304"/>
      <c r="C21" s="302"/>
      <c r="D21" s="302"/>
      <c r="E21" s="409"/>
      <c r="F21" s="303"/>
    </row>
    <row r="22" spans="1:6" ht="37.5" x14ac:dyDescent="0.25">
      <c r="A22" s="302"/>
      <c r="B22" s="304" t="s">
        <v>431</v>
      </c>
      <c r="C22" s="302"/>
      <c r="D22" s="302"/>
      <c r="E22" s="409"/>
      <c r="F22" s="303"/>
    </row>
    <row r="23" spans="1:6" x14ac:dyDescent="0.25">
      <c r="A23" s="302"/>
      <c r="B23" s="304"/>
      <c r="C23" s="302"/>
      <c r="D23" s="302"/>
      <c r="E23" s="409"/>
      <c r="F23" s="303"/>
    </row>
    <row r="24" spans="1:6" ht="62.5" x14ac:dyDescent="0.25">
      <c r="A24" s="302"/>
      <c r="B24" s="416" t="s">
        <v>491</v>
      </c>
      <c r="C24" s="302"/>
      <c r="D24" s="302"/>
      <c r="E24" s="409"/>
      <c r="F24" s="303"/>
    </row>
    <row r="25" spans="1:6" x14ac:dyDescent="0.25">
      <c r="A25" s="302"/>
      <c r="B25" s="304"/>
      <c r="C25" s="302"/>
      <c r="D25" s="302"/>
      <c r="E25" s="409"/>
      <c r="F25" s="303"/>
    </row>
    <row r="26" spans="1:6" ht="62.5" x14ac:dyDescent="0.25">
      <c r="A26" s="302"/>
      <c r="B26" s="304" t="s">
        <v>432</v>
      </c>
      <c r="C26" s="302"/>
      <c r="D26" s="302"/>
      <c r="E26" s="409"/>
      <c r="F26" s="303"/>
    </row>
    <row r="27" spans="1:6" x14ac:dyDescent="0.25">
      <c r="A27" s="302"/>
      <c r="B27" s="304"/>
      <c r="C27" s="302"/>
      <c r="D27" s="302"/>
      <c r="E27" s="409"/>
      <c r="F27" s="303"/>
    </row>
    <row r="28" spans="1:6" ht="14" x14ac:dyDescent="0.25">
      <c r="A28" s="302"/>
      <c r="B28" s="301" t="s">
        <v>433</v>
      </c>
      <c r="C28" s="302"/>
      <c r="D28" s="302"/>
      <c r="E28" s="409"/>
      <c r="F28" s="303"/>
    </row>
    <row r="29" spans="1:6" ht="14" x14ac:dyDescent="0.25">
      <c r="A29" s="302"/>
      <c r="B29" s="301"/>
      <c r="C29" s="302"/>
      <c r="D29" s="302"/>
      <c r="E29" s="409"/>
      <c r="F29" s="303"/>
    </row>
    <row r="30" spans="1:6" ht="37.5" x14ac:dyDescent="0.25">
      <c r="A30" s="302"/>
      <c r="B30" s="304" t="s">
        <v>434</v>
      </c>
      <c r="C30" s="302"/>
      <c r="D30" s="302"/>
      <c r="E30" s="409"/>
      <c r="F30" s="303"/>
    </row>
    <row r="31" spans="1:6" x14ac:dyDescent="0.25">
      <c r="A31" s="302"/>
      <c r="B31" s="304"/>
      <c r="C31" s="302"/>
      <c r="D31" s="302"/>
      <c r="E31" s="409"/>
      <c r="F31" s="303"/>
    </row>
    <row r="32" spans="1:6" ht="14" x14ac:dyDescent="0.25">
      <c r="A32" s="302"/>
      <c r="B32" s="301" t="s">
        <v>435</v>
      </c>
      <c r="C32" s="302"/>
      <c r="D32" s="302"/>
      <c r="E32" s="409"/>
      <c r="F32" s="303"/>
    </row>
    <row r="33" spans="1:6" ht="14" x14ac:dyDescent="0.25">
      <c r="A33" s="302"/>
      <c r="B33" s="301"/>
      <c r="C33" s="302"/>
      <c r="D33" s="302"/>
      <c r="E33" s="409"/>
      <c r="F33" s="303"/>
    </row>
    <row r="34" spans="1:6" ht="50" x14ac:dyDescent="0.25">
      <c r="A34" s="302"/>
      <c r="B34" s="304" t="s">
        <v>436</v>
      </c>
      <c r="C34" s="302"/>
      <c r="D34" s="302"/>
      <c r="E34" s="409"/>
      <c r="F34" s="303"/>
    </row>
    <row r="35" spans="1:6" x14ac:dyDescent="0.25">
      <c r="A35" s="302"/>
      <c r="B35" s="304"/>
      <c r="C35" s="302"/>
      <c r="D35" s="302"/>
      <c r="E35" s="409"/>
      <c r="F35" s="303"/>
    </row>
    <row r="36" spans="1:6" ht="25" x14ac:dyDescent="0.25">
      <c r="A36" s="302"/>
      <c r="B36" s="304" t="s">
        <v>437</v>
      </c>
      <c r="C36" s="302"/>
      <c r="D36" s="302"/>
      <c r="E36" s="409"/>
      <c r="F36" s="303"/>
    </row>
    <row r="37" spans="1:6" x14ac:dyDescent="0.25">
      <c r="A37" s="302"/>
      <c r="B37" s="304"/>
      <c r="C37" s="302"/>
      <c r="D37" s="302"/>
      <c r="E37" s="409"/>
      <c r="F37" s="303"/>
    </row>
    <row r="38" spans="1:6" ht="25" x14ac:dyDescent="0.25">
      <c r="A38" s="302"/>
      <c r="B38" s="304" t="s">
        <v>438</v>
      </c>
      <c r="C38" s="302"/>
      <c r="D38" s="302"/>
      <c r="E38" s="409"/>
      <c r="F38" s="303"/>
    </row>
    <row r="39" spans="1:6" x14ac:dyDescent="0.25">
      <c r="A39" s="302"/>
      <c r="B39" s="304"/>
      <c r="C39" s="302"/>
      <c r="D39" s="302"/>
      <c r="E39" s="409"/>
      <c r="F39" s="303"/>
    </row>
    <row r="40" spans="1:6" ht="14" x14ac:dyDescent="0.25">
      <c r="A40" s="302"/>
      <c r="B40" s="301" t="s">
        <v>242</v>
      </c>
      <c r="C40" s="302"/>
      <c r="D40" s="302"/>
      <c r="E40" s="409"/>
      <c r="F40" s="303"/>
    </row>
    <row r="41" spans="1:6" ht="14" x14ac:dyDescent="0.25">
      <c r="A41" s="302"/>
      <c r="B41" s="301"/>
      <c r="C41" s="302"/>
      <c r="D41" s="302"/>
      <c r="E41" s="409"/>
      <c r="F41" s="303"/>
    </row>
    <row r="42" spans="1:6" ht="50" x14ac:dyDescent="0.25">
      <c r="A42" s="302"/>
      <c r="B42" s="304" t="s">
        <v>243</v>
      </c>
      <c r="C42" s="302"/>
      <c r="D42" s="302"/>
      <c r="E42" s="409"/>
      <c r="F42" s="303"/>
    </row>
    <row r="43" spans="1:6" x14ac:dyDescent="0.25">
      <c r="A43" s="302"/>
      <c r="B43" s="304"/>
      <c r="C43" s="302"/>
      <c r="D43" s="302"/>
      <c r="E43" s="409"/>
      <c r="F43" s="303"/>
    </row>
    <row r="44" spans="1:6" ht="14" x14ac:dyDescent="0.25">
      <c r="A44" s="302"/>
      <c r="B44" s="301" t="s">
        <v>439</v>
      </c>
      <c r="C44" s="302"/>
      <c r="D44" s="302"/>
      <c r="E44" s="409"/>
      <c r="F44" s="303"/>
    </row>
    <row r="45" spans="1:6" ht="14" x14ac:dyDescent="0.25">
      <c r="A45" s="302"/>
      <c r="B45" s="301"/>
      <c r="C45" s="302"/>
      <c r="D45" s="302"/>
      <c r="E45" s="409"/>
      <c r="F45" s="303"/>
    </row>
    <row r="46" spans="1:6" ht="14" x14ac:dyDescent="0.25">
      <c r="A46" s="302"/>
      <c r="B46" s="301" t="s">
        <v>440</v>
      </c>
      <c r="C46" s="302"/>
      <c r="D46" s="302"/>
      <c r="E46" s="409"/>
      <c r="F46" s="303"/>
    </row>
    <row r="47" spans="1:6" ht="14" x14ac:dyDescent="0.25">
      <c r="A47" s="302"/>
      <c r="B47" s="301"/>
      <c r="C47" s="302"/>
      <c r="D47" s="302"/>
      <c r="E47" s="409"/>
      <c r="F47" s="303"/>
    </row>
    <row r="48" spans="1:6" ht="37.5" x14ac:dyDescent="0.25">
      <c r="A48" s="302">
        <v>1</v>
      </c>
      <c r="B48" s="304" t="s">
        <v>441</v>
      </c>
      <c r="C48" s="302" t="s">
        <v>0</v>
      </c>
      <c r="D48" s="302">
        <v>15</v>
      </c>
      <c r="E48" s="409"/>
      <c r="F48" s="303">
        <f>E48*D48</f>
        <v>0</v>
      </c>
    </row>
    <row r="49" spans="1:6" x14ac:dyDescent="0.25">
      <c r="A49" s="302"/>
      <c r="B49" s="304"/>
      <c r="C49" s="302"/>
      <c r="D49" s="302"/>
      <c r="E49" s="409"/>
      <c r="F49" s="303"/>
    </row>
    <row r="50" spans="1:6" ht="13" x14ac:dyDescent="0.25">
      <c r="A50" s="302"/>
      <c r="B50" s="417" t="s">
        <v>442</v>
      </c>
      <c r="C50" s="302"/>
      <c r="D50" s="302"/>
      <c r="E50" s="415"/>
      <c r="F50" s="303"/>
    </row>
    <row r="51" spans="1:6" ht="13" x14ac:dyDescent="0.25">
      <c r="A51" s="302"/>
      <c r="B51" s="417"/>
      <c r="C51" s="302"/>
      <c r="D51" s="302"/>
      <c r="E51" s="415"/>
      <c r="F51" s="303"/>
    </row>
    <row r="52" spans="1:6" ht="14.5" x14ac:dyDescent="0.25">
      <c r="A52" s="302">
        <v>2</v>
      </c>
      <c r="B52" s="304" t="s">
        <v>444</v>
      </c>
      <c r="C52" s="302" t="s">
        <v>443</v>
      </c>
      <c r="D52" s="302">
        <v>15</v>
      </c>
      <c r="E52" s="415"/>
      <c r="F52" s="303">
        <f>E52*D52</f>
        <v>0</v>
      </c>
    </row>
    <row r="53" spans="1:6" x14ac:dyDescent="0.25">
      <c r="A53" s="302"/>
      <c r="B53" s="304"/>
      <c r="C53" s="302"/>
      <c r="D53" s="302"/>
      <c r="E53" s="415"/>
      <c r="F53" s="303"/>
    </row>
    <row r="54" spans="1:6" customFormat="1" ht="14.5" x14ac:dyDescent="0.35">
      <c r="A54" s="302"/>
      <c r="B54" s="417" t="s">
        <v>500</v>
      </c>
      <c r="C54" s="302"/>
      <c r="D54" s="302"/>
      <c r="E54" s="429"/>
      <c r="F54" s="430"/>
    </row>
    <row r="55" spans="1:6" customFormat="1" ht="9" customHeight="1" x14ac:dyDescent="0.35">
      <c r="A55" s="302"/>
      <c r="B55" s="417"/>
      <c r="C55" s="302"/>
      <c r="D55" s="302"/>
      <c r="E55" s="429"/>
      <c r="F55" s="430"/>
    </row>
    <row r="56" spans="1:6" customFormat="1" ht="14.5" x14ac:dyDescent="0.35">
      <c r="A56" s="302"/>
      <c r="B56" s="417" t="s">
        <v>501</v>
      </c>
      <c r="C56" s="302"/>
      <c r="D56" s="302"/>
      <c r="E56" s="429"/>
      <c r="F56" s="430"/>
    </row>
    <row r="57" spans="1:6" customFormat="1" ht="14.5" x14ac:dyDescent="0.35">
      <c r="A57" s="302"/>
      <c r="B57" s="417"/>
      <c r="C57" s="302"/>
      <c r="D57" s="302"/>
      <c r="E57" s="429"/>
      <c r="F57" s="430"/>
    </row>
    <row r="58" spans="1:6" customFormat="1" ht="14.5" x14ac:dyDescent="0.35">
      <c r="A58" s="302">
        <v>28</v>
      </c>
      <c r="B58" s="304" t="s">
        <v>502</v>
      </c>
      <c r="C58" s="302" t="s">
        <v>448</v>
      </c>
      <c r="D58" s="302">
        <v>20</v>
      </c>
      <c r="E58" s="429"/>
      <c r="F58" s="430">
        <f>E58*D58</f>
        <v>0</v>
      </c>
    </row>
    <row r="59" spans="1:6" x14ac:dyDescent="0.25">
      <c r="A59" s="302"/>
      <c r="B59" s="304"/>
      <c r="C59" s="302"/>
      <c r="D59" s="302"/>
      <c r="E59" s="415"/>
      <c r="F59" s="303"/>
    </row>
    <row r="60" spans="1:6" ht="14" x14ac:dyDescent="0.25">
      <c r="A60" s="302"/>
      <c r="B60" s="301" t="s">
        <v>445</v>
      </c>
      <c r="C60" s="302"/>
      <c r="D60" s="302"/>
      <c r="E60" s="409"/>
      <c r="F60" s="303"/>
    </row>
    <row r="61" spans="1:6" ht="14" x14ac:dyDescent="0.25">
      <c r="A61" s="302"/>
      <c r="B61" s="301"/>
      <c r="C61" s="302"/>
      <c r="D61" s="302"/>
      <c r="E61" s="409"/>
      <c r="F61" s="303"/>
    </row>
    <row r="62" spans="1:6" ht="14" x14ac:dyDescent="0.25">
      <c r="A62" s="302"/>
      <c r="B62" s="301" t="s">
        <v>446</v>
      </c>
      <c r="C62" s="302"/>
      <c r="D62" s="302"/>
      <c r="E62" s="415"/>
      <c r="F62" s="303"/>
    </row>
    <row r="63" spans="1:6" ht="14" x14ac:dyDescent="0.25">
      <c r="A63" s="302"/>
      <c r="B63" s="301"/>
      <c r="C63" s="302"/>
      <c r="D63" s="302"/>
      <c r="E63" s="415"/>
      <c r="F63" s="303"/>
    </row>
    <row r="64" spans="1:6" ht="48" customHeight="1" x14ac:dyDescent="0.25">
      <c r="A64" s="302">
        <v>3</v>
      </c>
      <c r="B64" s="304" t="s">
        <v>447</v>
      </c>
      <c r="C64" s="302" t="s">
        <v>0</v>
      </c>
      <c r="D64" s="302">
        <v>25</v>
      </c>
      <c r="E64" s="415"/>
      <c r="F64" s="303">
        <f>E64*D64</f>
        <v>0</v>
      </c>
    </row>
    <row r="65" spans="1:6" ht="13" x14ac:dyDescent="0.25">
      <c r="A65" s="302"/>
      <c r="B65" s="417" t="s">
        <v>449</v>
      </c>
      <c r="C65" s="302"/>
      <c r="D65" s="302"/>
      <c r="E65" s="415"/>
      <c r="F65" s="303"/>
    </row>
    <row r="66" spans="1:6" ht="13" x14ac:dyDescent="0.25">
      <c r="A66" s="302"/>
      <c r="B66" s="417"/>
      <c r="C66" s="302"/>
      <c r="D66" s="302"/>
      <c r="E66" s="415"/>
      <c r="F66" s="303"/>
    </row>
    <row r="67" spans="1:6" ht="55.5" customHeight="1" x14ac:dyDescent="0.25">
      <c r="A67" s="302"/>
      <c r="B67" s="417" t="s">
        <v>450</v>
      </c>
      <c r="C67" s="302"/>
      <c r="D67" s="302"/>
      <c r="E67" s="415"/>
      <c r="F67" s="303"/>
    </row>
    <row r="68" spans="1:6" ht="13" x14ac:dyDescent="0.25">
      <c r="A68" s="302"/>
      <c r="B68" s="417"/>
      <c r="C68" s="302"/>
      <c r="D68" s="302"/>
      <c r="E68" s="415"/>
      <c r="F68" s="303"/>
    </row>
    <row r="69" spans="1:6" x14ac:dyDescent="0.25">
      <c r="A69" s="302"/>
      <c r="B69" s="304"/>
      <c r="C69" s="302"/>
      <c r="D69" s="302"/>
      <c r="E69" s="415"/>
      <c r="F69" s="303"/>
    </row>
    <row r="70" spans="1:6" ht="16.5" customHeight="1" x14ac:dyDescent="0.25">
      <c r="A70" s="302">
        <v>4</v>
      </c>
      <c r="B70" s="304" t="s">
        <v>451</v>
      </c>
      <c r="C70" s="302" t="s">
        <v>203</v>
      </c>
      <c r="D70" s="302">
        <v>5</v>
      </c>
      <c r="E70" s="415"/>
      <c r="F70" s="303">
        <f>E70*D70</f>
        <v>0</v>
      </c>
    </row>
    <row r="71" spans="1:6" x14ac:dyDescent="0.25">
      <c r="A71" s="302"/>
      <c r="B71" s="304"/>
      <c r="C71" s="302"/>
      <c r="D71" s="302"/>
      <c r="E71" s="415"/>
      <c r="F71" s="303"/>
    </row>
    <row r="72" spans="1:6" ht="41.25" customHeight="1" x14ac:dyDescent="0.25">
      <c r="A72" s="302">
        <v>5</v>
      </c>
      <c r="B72" s="304" t="s">
        <v>452</v>
      </c>
      <c r="C72" s="302" t="s">
        <v>203</v>
      </c>
      <c r="D72" s="302">
        <v>6</v>
      </c>
      <c r="E72" s="415"/>
      <c r="F72" s="303">
        <f>E72*D72</f>
        <v>0</v>
      </c>
    </row>
    <row r="73" spans="1:6" x14ac:dyDescent="0.25">
      <c r="A73" s="302"/>
      <c r="B73" s="304"/>
      <c r="C73" s="302"/>
      <c r="D73" s="302"/>
      <c r="E73" s="415"/>
      <c r="F73" s="303"/>
    </row>
    <row r="74" spans="1:6" ht="28.5" customHeight="1" x14ac:dyDescent="0.25">
      <c r="A74" s="302"/>
      <c r="B74" s="417" t="s">
        <v>453</v>
      </c>
      <c r="C74" s="302"/>
      <c r="D74" s="302"/>
      <c r="E74" s="415"/>
      <c r="F74" s="303"/>
    </row>
    <row r="75" spans="1:6" ht="13" x14ac:dyDescent="0.25">
      <c r="A75" s="302"/>
      <c r="B75" s="417"/>
      <c r="C75" s="302"/>
      <c r="D75" s="302"/>
      <c r="E75" s="415"/>
      <c r="F75" s="303"/>
    </row>
    <row r="76" spans="1:6" ht="28.5" customHeight="1" x14ac:dyDescent="0.25">
      <c r="A76" s="302"/>
      <c r="B76" s="417" t="s">
        <v>454</v>
      </c>
      <c r="C76" s="302"/>
      <c r="D76" s="302"/>
      <c r="E76" s="415"/>
      <c r="F76" s="303"/>
    </row>
    <row r="77" spans="1:6" ht="13" x14ac:dyDescent="0.25">
      <c r="A77" s="302"/>
      <c r="B77" s="417"/>
      <c r="C77" s="302"/>
      <c r="D77" s="302"/>
      <c r="E77" s="415"/>
      <c r="F77" s="303"/>
    </row>
    <row r="78" spans="1:6" ht="29" x14ac:dyDescent="0.25">
      <c r="A78" s="302">
        <v>6</v>
      </c>
      <c r="B78" s="304" t="s">
        <v>455</v>
      </c>
      <c r="C78" s="302" t="s">
        <v>203</v>
      </c>
      <c r="D78" s="302">
        <v>5</v>
      </c>
      <c r="E78" s="415"/>
      <c r="F78" s="303">
        <f>E78*D78</f>
        <v>0</v>
      </c>
    </row>
    <row r="79" spans="1:6" x14ac:dyDescent="0.25">
      <c r="A79" s="302"/>
      <c r="B79" s="304"/>
      <c r="C79" s="302"/>
      <c r="D79" s="302"/>
      <c r="E79" s="415"/>
      <c r="F79" s="303"/>
    </row>
    <row r="80" spans="1:6" x14ac:dyDescent="0.25">
      <c r="A80" s="302"/>
      <c r="B80" s="304" t="s">
        <v>499</v>
      </c>
      <c r="C80" s="302" t="s">
        <v>203</v>
      </c>
      <c r="D80" s="302">
        <v>6</v>
      </c>
      <c r="E80" s="415"/>
      <c r="F80" s="303">
        <f>E80*D80</f>
        <v>0</v>
      </c>
    </row>
    <row r="81" spans="1:6" x14ac:dyDescent="0.25">
      <c r="A81" s="302"/>
      <c r="B81" s="304"/>
      <c r="C81" s="302"/>
      <c r="D81" s="302"/>
      <c r="E81" s="415"/>
      <c r="F81" s="303"/>
    </row>
    <row r="82" spans="1:6" customFormat="1" ht="27" customHeight="1" x14ac:dyDescent="0.35">
      <c r="A82" s="302"/>
      <c r="B82" s="417" t="s">
        <v>456</v>
      </c>
      <c r="C82" s="302"/>
      <c r="D82" s="302"/>
      <c r="E82" s="415"/>
      <c r="F82" s="303"/>
    </row>
    <row r="83" spans="1:6" customFormat="1" ht="14.5" x14ac:dyDescent="0.35">
      <c r="A83" s="302"/>
      <c r="B83" s="417"/>
      <c r="C83" s="302"/>
      <c r="D83" s="302"/>
      <c r="E83" s="415"/>
      <c r="F83" s="303"/>
    </row>
    <row r="84" spans="1:6" customFormat="1" ht="29.25" customHeight="1" x14ac:dyDescent="0.35">
      <c r="A84" s="302"/>
      <c r="B84" s="417" t="s">
        <v>457</v>
      </c>
      <c r="C84" s="302"/>
      <c r="D84" s="302"/>
      <c r="E84" s="415"/>
      <c r="F84" s="303"/>
    </row>
    <row r="85" spans="1:6" customFormat="1" ht="25" x14ac:dyDescent="0.35">
      <c r="A85" s="302">
        <v>7</v>
      </c>
      <c r="B85" s="304" t="s">
        <v>458</v>
      </c>
      <c r="C85" s="302" t="s">
        <v>448</v>
      </c>
      <c r="D85" s="302">
        <v>10</v>
      </c>
      <c r="E85" s="415"/>
      <c r="F85" s="303">
        <f>E85*D85</f>
        <v>0</v>
      </c>
    </row>
    <row r="86" spans="1:6" x14ac:dyDescent="0.25">
      <c r="A86" s="302"/>
      <c r="B86" s="304"/>
      <c r="C86" s="302"/>
      <c r="D86" s="302"/>
      <c r="E86" s="415"/>
      <c r="F86" s="303"/>
    </row>
    <row r="87" spans="1:6" ht="14" x14ac:dyDescent="0.25">
      <c r="A87" s="302"/>
      <c r="B87" s="301" t="s">
        <v>459</v>
      </c>
      <c r="C87" s="302"/>
      <c r="D87" s="302"/>
      <c r="E87" s="415"/>
      <c r="F87" s="303"/>
    </row>
    <row r="88" spans="1:6" ht="14" x14ac:dyDescent="0.25">
      <c r="A88" s="302"/>
      <c r="B88" s="301"/>
      <c r="C88" s="302"/>
      <c r="D88" s="302"/>
      <c r="E88" s="415"/>
      <c r="F88" s="303"/>
    </row>
    <row r="89" spans="1:6" ht="14" x14ac:dyDescent="0.25">
      <c r="A89" s="302"/>
      <c r="B89" s="301" t="s">
        <v>460</v>
      </c>
      <c r="C89" s="302"/>
      <c r="D89" s="302"/>
      <c r="E89" s="415"/>
      <c r="F89" s="303"/>
    </row>
    <row r="90" spans="1:6" ht="14" x14ac:dyDescent="0.25">
      <c r="A90" s="302"/>
      <c r="B90" s="301"/>
      <c r="C90" s="302"/>
      <c r="D90" s="302"/>
      <c r="E90" s="415"/>
      <c r="F90" s="303"/>
    </row>
    <row r="91" spans="1:6" ht="37.5" x14ac:dyDescent="0.25">
      <c r="A91" s="302">
        <v>8</v>
      </c>
      <c r="B91" s="304" t="s">
        <v>461</v>
      </c>
      <c r="C91" s="302" t="s">
        <v>0</v>
      </c>
      <c r="D91" s="302">
        <v>50</v>
      </c>
      <c r="E91" s="415"/>
      <c r="F91" s="303">
        <f>E91*D91</f>
        <v>0</v>
      </c>
    </row>
    <row r="92" spans="1:6" x14ac:dyDescent="0.25">
      <c r="A92" s="302"/>
      <c r="B92" s="304"/>
      <c r="C92" s="302"/>
      <c r="D92" s="302"/>
      <c r="E92" s="415"/>
      <c r="F92" s="303"/>
    </row>
    <row r="93" spans="1:6" ht="14" x14ac:dyDescent="0.25">
      <c r="A93" s="302"/>
      <c r="B93" s="301" t="s">
        <v>462</v>
      </c>
      <c r="C93" s="302"/>
      <c r="D93" s="302"/>
      <c r="E93" s="415"/>
      <c r="F93" s="303"/>
    </row>
    <row r="94" spans="1:6" ht="14" x14ac:dyDescent="0.25">
      <c r="A94" s="302"/>
      <c r="B94" s="301"/>
      <c r="C94" s="302"/>
      <c r="D94" s="302"/>
      <c r="E94" s="415"/>
      <c r="F94" s="303"/>
    </row>
    <row r="95" spans="1:6" ht="28" x14ac:dyDescent="0.25">
      <c r="A95" s="302"/>
      <c r="B95" s="301" t="s">
        <v>463</v>
      </c>
      <c r="C95" s="302"/>
      <c r="D95" s="302"/>
      <c r="E95" s="415"/>
      <c r="F95" s="303"/>
    </row>
    <row r="96" spans="1:6" ht="14" x14ac:dyDescent="0.25">
      <c r="A96" s="302"/>
      <c r="B96" s="301"/>
      <c r="C96" s="302"/>
      <c r="D96" s="302"/>
      <c r="E96" s="415"/>
      <c r="F96" s="303"/>
    </row>
    <row r="97" spans="1:6" ht="25" x14ac:dyDescent="0.25">
      <c r="A97" s="302">
        <v>9</v>
      </c>
      <c r="B97" s="304" t="s">
        <v>467</v>
      </c>
      <c r="C97" s="302" t="s">
        <v>448</v>
      </c>
      <c r="D97" s="302">
        <v>35</v>
      </c>
      <c r="E97" s="415"/>
      <c r="F97" s="303">
        <f>E97*D97</f>
        <v>0</v>
      </c>
    </row>
    <row r="98" spans="1:6" x14ac:dyDescent="0.25">
      <c r="A98" s="302"/>
      <c r="B98" s="304"/>
      <c r="C98" s="302"/>
      <c r="D98" s="302"/>
      <c r="E98" s="415"/>
      <c r="F98" s="303"/>
    </row>
    <row r="99" spans="1:6" ht="13" x14ac:dyDescent="0.25">
      <c r="A99" s="302"/>
      <c r="B99" s="417" t="s">
        <v>464</v>
      </c>
      <c r="C99" s="302"/>
      <c r="D99" s="302"/>
      <c r="E99" s="415"/>
      <c r="F99" s="303"/>
    </row>
    <row r="100" spans="1:6" ht="13" x14ac:dyDescent="0.25">
      <c r="A100" s="302"/>
      <c r="B100" s="417"/>
      <c r="C100" s="302"/>
      <c r="D100" s="302"/>
      <c r="E100" s="415"/>
      <c r="F100" s="303"/>
    </row>
    <row r="101" spans="1:6" ht="52" x14ac:dyDescent="0.25">
      <c r="A101" s="302"/>
      <c r="B101" s="417" t="s">
        <v>465</v>
      </c>
      <c r="C101" s="302"/>
      <c r="D101" s="302"/>
      <c r="E101" s="415"/>
      <c r="F101" s="303"/>
    </row>
    <row r="102" spans="1:6" ht="6" customHeight="1" x14ac:dyDescent="0.25">
      <c r="A102" s="302"/>
      <c r="B102" s="417"/>
      <c r="C102" s="302"/>
      <c r="D102" s="302"/>
      <c r="E102" s="415"/>
      <c r="F102" s="303"/>
    </row>
    <row r="103" spans="1:6" ht="14.5" x14ac:dyDescent="0.25">
      <c r="A103" s="302">
        <v>10</v>
      </c>
      <c r="B103" s="304" t="s">
        <v>466</v>
      </c>
      <c r="C103" s="302" t="s">
        <v>448</v>
      </c>
      <c r="D103" s="302">
        <v>70</v>
      </c>
      <c r="E103" s="415"/>
      <c r="F103" s="303">
        <f>E103*D103</f>
        <v>0</v>
      </c>
    </row>
    <row r="104" spans="1:6" x14ac:dyDescent="0.25">
      <c r="A104" s="302"/>
      <c r="B104" s="304"/>
      <c r="C104" s="302"/>
      <c r="D104" s="302"/>
      <c r="E104" s="415"/>
      <c r="F104" s="303"/>
    </row>
    <row r="105" spans="1:6" x14ac:dyDescent="0.25">
      <c r="A105" s="302"/>
      <c r="B105" s="304"/>
      <c r="C105" s="302"/>
      <c r="D105" s="302"/>
      <c r="E105" s="415"/>
      <c r="F105" s="303"/>
    </row>
    <row r="106" spans="1:6" ht="14" x14ac:dyDescent="0.25">
      <c r="A106" s="424"/>
      <c r="B106" s="425"/>
      <c r="C106" s="424"/>
      <c r="D106" s="426"/>
      <c r="E106" s="427"/>
      <c r="F106" s="428">
        <f>SUM(F5:F103)</f>
        <v>0</v>
      </c>
    </row>
    <row r="107" spans="1:6" ht="15" customHeight="1" x14ac:dyDescent="0.25">
      <c r="A107" s="419"/>
      <c r="B107" s="419"/>
      <c r="C107" s="419"/>
      <c r="D107" s="419"/>
      <c r="E107" s="420"/>
      <c r="F107" s="421"/>
    </row>
  </sheetData>
  <pageMargins left="0.70866141732283472" right="0.70866141732283472" top="0.74803149606299213" bottom="0.74803149606299213" header="0.31496062992125984" footer="0.31496062992125984"/>
  <pageSetup paperSize="9" scale="78" fitToHeight="0" orientation="portrait" useFirstPageNumber="1" r:id="rId1"/>
  <headerFooter>
    <oddHeader>&amp;LFacilities Management Services&amp;CEskom GOU Properties&amp;R&amp;8Contract no: 46000xxxxx</oddHeader>
    <oddFooter>&amp;C2-&amp;P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0287-27A0-4D1D-A1F4-4B179BB8F3D8}">
  <dimension ref="A1:H527"/>
  <sheetViews>
    <sheetView tabSelected="1" view="pageBreakPreview" topLeftCell="A446" zoomScaleNormal="80" zoomScaleSheetLayoutView="100" workbookViewId="0">
      <selection activeCell="F514" sqref="F514"/>
    </sheetView>
  </sheetViews>
  <sheetFormatPr defaultRowHeight="12.5" x14ac:dyDescent="0.25"/>
  <cols>
    <col min="1" max="1" width="8.90625" style="334"/>
    <col min="2" max="2" width="67.1796875" style="251" customWidth="1"/>
    <col min="3" max="3" width="11.81640625" style="291" customWidth="1"/>
    <col min="4" max="4" width="12.1796875" style="292" customWidth="1"/>
    <col min="5" max="5" width="12.81640625" style="293" bestFit="1" customWidth="1"/>
    <col min="6" max="6" width="14.1796875" style="305" customWidth="1"/>
    <col min="7" max="7" width="11.1796875" style="230" customWidth="1"/>
    <col min="8" max="8" width="0.1796875" style="230" customWidth="1"/>
    <col min="9" max="255" width="8.90625" style="230"/>
    <col min="256" max="256" width="68.81640625" style="230" customWidth="1"/>
    <col min="257" max="257" width="11.81640625" style="230" customWidth="1"/>
    <col min="258" max="258" width="12.1796875" style="230" customWidth="1"/>
    <col min="259" max="259" width="11.1796875" style="230" customWidth="1"/>
    <col min="260" max="260" width="14.1796875" style="230" customWidth="1"/>
    <col min="261" max="262" width="8.90625" style="230"/>
    <col min="263" max="263" width="41.1796875" style="230" customWidth="1"/>
    <col min="264" max="511" width="8.90625" style="230"/>
    <col min="512" max="512" width="68.81640625" style="230" customWidth="1"/>
    <col min="513" max="513" width="11.81640625" style="230" customWidth="1"/>
    <col min="514" max="514" width="12.1796875" style="230" customWidth="1"/>
    <col min="515" max="515" width="11.1796875" style="230" customWidth="1"/>
    <col min="516" max="516" width="14.1796875" style="230" customWidth="1"/>
    <col min="517" max="518" width="8.90625" style="230"/>
    <col min="519" max="519" width="41.1796875" style="230" customWidth="1"/>
    <col min="520" max="767" width="8.90625" style="230"/>
    <col min="768" max="768" width="68.81640625" style="230" customWidth="1"/>
    <col min="769" max="769" width="11.81640625" style="230" customWidth="1"/>
    <col min="770" max="770" width="12.1796875" style="230" customWidth="1"/>
    <col min="771" max="771" width="11.1796875" style="230" customWidth="1"/>
    <col min="772" max="772" width="14.1796875" style="230" customWidth="1"/>
    <col min="773" max="774" width="8.90625" style="230"/>
    <col min="775" max="775" width="41.1796875" style="230" customWidth="1"/>
    <col min="776" max="1023" width="8.90625" style="230"/>
    <col min="1024" max="1024" width="68.81640625" style="230" customWidth="1"/>
    <col min="1025" max="1025" width="11.81640625" style="230" customWidth="1"/>
    <col min="1026" max="1026" width="12.1796875" style="230" customWidth="1"/>
    <col min="1027" max="1027" width="11.1796875" style="230" customWidth="1"/>
    <col min="1028" max="1028" width="14.1796875" style="230" customWidth="1"/>
    <col min="1029" max="1030" width="8.90625" style="230"/>
    <col min="1031" max="1031" width="41.1796875" style="230" customWidth="1"/>
    <col min="1032" max="1279" width="8.90625" style="230"/>
    <col min="1280" max="1280" width="68.81640625" style="230" customWidth="1"/>
    <col min="1281" max="1281" width="11.81640625" style="230" customWidth="1"/>
    <col min="1282" max="1282" width="12.1796875" style="230" customWidth="1"/>
    <col min="1283" max="1283" width="11.1796875" style="230" customWidth="1"/>
    <col min="1284" max="1284" width="14.1796875" style="230" customWidth="1"/>
    <col min="1285" max="1286" width="8.90625" style="230"/>
    <col min="1287" max="1287" width="41.1796875" style="230" customWidth="1"/>
    <col min="1288" max="1535" width="8.90625" style="230"/>
    <col min="1536" max="1536" width="68.81640625" style="230" customWidth="1"/>
    <col min="1537" max="1537" width="11.81640625" style="230" customWidth="1"/>
    <col min="1538" max="1538" width="12.1796875" style="230" customWidth="1"/>
    <col min="1539" max="1539" width="11.1796875" style="230" customWidth="1"/>
    <col min="1540" max="1540" width="14.1796875" style="230" customWidth="1"/>
    <col min="1541" max="1542" width="8.90625" style="230"/>
    <col min="1543" max="1543" width="41.1796875" style="230" customWidth="1"/>
    <col min="1544" max="1791" width="8.90625" style="230"/>
    <col min="1792" max="1792" width="68.81640625" style="230" customWidth="1"/>
    <col min="1793" max="1793" width="11.81640625" style="230" customWidth="1"/>
    <col min="1794" max="1794" width="12.1796875" style="230" customWidth="1"/>
    <col min="1795" max="1795" width="11.1796875" style="230" customWidth="1"/>
    <col min="1796" max="1796" width="14.1796875" style="230" customWidth="1"/>
    <col min="1797" max="1798" width="8.90625" style="230"/>
    <col min="1799" max="1799" width="41.1796875" style="230" customWidth="1"/>
    <col min="1800" max="2047" width="8.90625" style="230"/>
    <col min="2048" max="2048" width="68.81640625" style="230" customWidth="1"/>
    <col min="2049" max="2049" width="11.81640625" style="230" customWidth="1"/>
    <col min="2050" max="2050" width="12.1796875" style="230" customWidth="1"/>
    <col min="2051" max="2051" width="11.1796875" style="230" customWidth="1"/>
    <col min="2052" max="2052" width="14.1796875" style="230" customWidth="1"/>
    <col min="2053" max="2054" width="8.90625" style="230"/>
    <col min="2055" max="2055" width="41.1796875" style="230" customWidth="1"/>
    <col min="2056" max="2303" width="8.90625" style="230"/>
    <col min="2304" max="2304" width="68.81640625" style="230" customWidth="1"/>
    <col min="2305" max="2305" width="11.81640625" style="230" customWidth="1"/>
    <col min="2306" max="2306" width="12.1796875" style="230" customWidth="1"/>
    <col min="2307" max="2307" width="11.1796875" style="230" customWidth="1"/>
    <col min="2308" max="2308" width="14.1796875" style="230" customWidth="1"/>
    <col min="2309" max="2310" width="8.90625" style="230"/>
    <col min="2311" max="2311" width="41.1796875" style="230" customWidth="1"/>
    <col min="2312" max="2559" width="8.90625" style="230"/>
    <col min="2560" max="2560" width="68.81640625" style="230" customWidth="1"/>
    <col min="2561" max="2561" width="11.81640625" style="230" customWidth="1"/>
    <col min="2562" max="2562" width="12.1796875" style="230" customWidth="1"/>
    <col min="2563" max="2563" width="11.1796875" style="230" customWidth="1"/>
    <col min="2564" max="2564" width="14.1796875" style="230" customWidth="1"/>
    <col min="2565" max="2566" width="8.90625" style="230"/>
    <col min="2567" max="2567" width="41.1796875" style="230" customWidth="1"/>
    <col min="2568" max="2815" width="8.90625" style="230"/>
    <col min="2816" max="2816" width="68.81640625" style="230" customWidth="1"/>
    <col min="2817" max="2817" width="11.81640625" style="230" customWidth="1"/>
    <col min="2818" max="2818" width="12.1796875" style="230" customWidth="1"/>
    <col min="2819" max="2819" width="11.1796875" style="230" customWidth="1"/>
    <col min="2820" max="2820" width="14.1796875" style="230" customWidth="1"/>
    <col min="2821" max="2822" width="8.90625" style="230"/>
    <col min="2823" max="2823" width="41.1796875" style="230" customWidth="1"/>
    <col min="2824" max="3071" width="8.90625" style="230"/>
    <col min="3072" max="3072" width="68.81640625" style="230" customWidth="1"/>
    <col min="3073" max="3073" width="11.81640625" style="230" customWidth="1"/>
    <col min="3074" max="3074" width="12.1796875" style="230" customWidth="1"/>
    <col min="3075" max="3075" width="11.1796875" style="230" customWidth="1"/>
    <col min="3076" max="3076" width="14.1796875" style="230" customWidth="1"/>
    <col min="3077" max="3078" width="8.90625" style="230"/>
    <col min="3079" max="3079" width="41.1796875" style="230" customWidth="1"/>
    <col min="3080" max="3327" width="8.90625" style="230"/>
    <col min="3328" max="3328" width="68.81640625" style="230" customWidth="1"/>
    <col min="3329" max="3329" width="11.81640625" style="230" customWidth="1"/>
    <col min="3330" max="3330" width="12.1796875" style="230" customWidth="1"/>
    <col min="3331" max="3331" width="11.1796875" style="230" customWidth="1"/>
    <col min="3332" max="3332" width="14.1796875" style="230" customWidth="1"/>
    <col min="3333" max="3334" width="8.90625" style="230"/>
    <col min="3335" max="3335" width="41.1796875" style="230" customWidth="1"/>
    <col min="3336" max="3583" width="8.90625" style="230"/>
    <col min="3584" max="3584" width="68.81640625" style="230" customWidth="1"/>
    <col min="3585" max="3585" width="11.81640625" style="230" customWidth="1"/>
    <col min="3586" max="3586" width="12.1796875" style="230" customWidth="1"/>
    <col min="3587" max="3587" width="11.1796875" style="230" customWidth="1"/>
    <col min="3588" max="3588" width="14.1796875" style="230" customWidth="1"/>
    <col min="3589" max="3590" width="8.90625" style="230"/>
    <col min="3591" max="3591" width="41.1796875" style="230" customWidth="1"/>
    <col min="3592" max="3839" width="8.90625" style="230"/>
    <col min="3840" max="3840" width="68.81640625" style="230" customWidth="1"/>
    <col min="3841" max="3841" width="11.81640625" style="230" customWidth="1"/>
    <col min="3842" max="3842" width="12.1796875" style="230" customWidth="1"/>
    <col min="3843" max="3843" width="11.1796875" style="230" customWidth="1"/>
    <col min="3844" max="3844" width="14.1796875" style="230" customWidth="1"/>
    <col min="3845" max="3846" width="8.90625" style="230"/>
    <col min="3847" max="3847" width="41.1796875" style="230" customWidth="1"/>
    <col min="3848" max="4095" width="8.90625" style="230"/>
    <col min="4096" max="4096" width="68.81640625" style="230" customWidth="1"/>
    <col min="4097" max="4097" width="11.81640625" style="230" customWidth="1"/>
    <col min="4098" max="4098" width="12.1796875" style="230" customWidth="1"/>
    <col min="4099" max="4099" width="11.1796875" style="230" customWidth="1"/>
    <col min="4100" max="4100" width="14.1796875" style="230" customWidth="1"/>
    <col min="4101" max="4102" width="8.90625" style="230"/>
    <col min="4103" max="4103" width="41.1796875" style="230" customWidth="1"/>
    <col min="4104" max="4351" width="8.90625" style="230"/>
    <col min="4352" max="4352" width="68.81640625" style="230" customWidth="1"/>
    <col min="4353" max="4353" width="11.81640625" style="230" customWidth="1"/>
    <col min="4354" max="4354" width="12.1796875" style="230" customWidth="1"/>
    <col min="4355" max="4355" width="11.1796875" style="230" customWidth="1"/>
    <col min="4356" max="4356" width="14.1796875" style="230" customWidth="1"/>
    <col min="4357" max="4358" width="8.90625" style="230"/>
    <col min="4359" max="4359" width="41.1796875" style="230" customWidth="1"/>
    <col min="4360" max="4607" width="8.90625" style="230"/>
    <col min="4608" max="4608" width="68.81640625" style="230" customWidth="1"/>
    <col min="4609" max="4609" width="11.81640625" style="230" customWidth="1"/>
    <col min="4610" max="4610" width="12.1796875" style="230" customWidth="1"/>
    <col min="4611" max="4611" width="11.1796875" style="230" customWidth="1"/>
    <col min="4612" max="4612" width="14.1796875" style="230" customWidth="1"/>
    <col min="4613" max="4614" width="8.90625" style="230"/>
    <col min="4615" max="4615" width="41.1796875" style="230" customWidth="1"/>
    <col min="4616" max="4863" width="8.90625" style="230"/>
    <col min="4864" max="4864" width="68.81640625" style="230" customWidth="1"/>
    <col min="4865" max="4865" width="11.81640625" style="230" customWidth="1"/>
    <col min="4866" max="4866" width="12.1796875" style="230" customWidth="1"/>
    <col min="4867" max="4867" width="11.1796875" style="230" customWidth="1"/>
    <col min="4868" max="4868" width="14.1796875" style="230" customWidth="1"/>
    <col min="4869" max="4870" width="8.90625" style="230"/>
    <col min="4871" max="4871" width="41.1796875" style="230" customWidth="1"/>
    <col min="4872" max="5119" width="8.90625" style="230"/>
    <col min="5120" max="5120" width="68.81640625" style="230" customWidth="1"/>
    <col min="5121" max="5121" width="11.81640625" style="230" customWidth="1"/>
    <col min="5122" max="5122" width="12.1796875" style="230" customWidth="1"/>
    <col min="5123" max="5123" width="11.1796875" style="230" customWidth="1"/>
    <col min="5124" max="5124" width="14.1796875" style="230" customWidth="1"/>
    <col min="5125" max="5126" width="8.90625" style="230"/>
    <col min="5127" max="5127" width="41.1796875" style="230" customWidth="1"/>
    <col min="5128" max="5375" width="8.90625" style="230"/>
    <col min="5376" max="5376" width="68.81640625" style="230" customWidth="1"/>
    <col min="5377" max="5377" width="11.81640625" style="230" customWidth="1"/>
    <col min="5378" max="5378" width="12.1796875" style="230" customWidth="1"/>
    <col min="5379" max="5379" width="11.1796875" style="230" customWidth="1"/>
    <col min="5380" max="5380" width="14.1796875" style="230" customWidth="1"/>
    <col min="5381" max="5382" width="8.90625" style="230"/>
    <col min="5383" max="5383" width="41.1796875" style="230" customWidth="1"/>
    <col min="5384" max="5631" width="8.90625" style="230"/>
    <col min="5632" max="5632" width="68.81640625" style="230" customWidth="1"/>
    <col min="5633" max="5633" width="11.81640625" style="230" customWidth="1"/>
    <col min="5634" max="5634" width="12.1796875" style="230" customWidth="1"/>
    <col min="5635" max="5635" width="11.1796875" style="230" customWidth="1"/>
    <col min="5636" max="5636" width="14.1796875" style="230" customWidth="1"/>
    <col min="5637" max="5638" width="8.90625" style="230"/>
    <col min="5639" max="5639" width="41.1796875" style="230" customWidth="1"/>
    <col min="5640" max="5887" width="8.90625" style="230"/>
    <col min="5888" max="5888" width="68.81640625" style="230" customWidth="1"/>
    <col min="5889" max="5889" width="11.81640625" style="230" customWidth="1"/>
    <col min="5890" max="5890" width="12.1796875" style="230" customWidth="1"/>
    <col min="5891" max="5891" width="11.1796875" style="230" customWidth="1"/>
    <col min="5892" max="5892" width="14.1796875" style="230" customWidth="1"/>
    <col min="5893" max="5894" width="8.90625" style="230"/>
    <col min="5895" max="5895" width="41.1796875" style="230" customWidth="1"/>
    <col min="5896" max="6143" width="8.90625" style="230"/>
    <col min="6144" max="6144" width="68.81640625" style="230" customWidth="1"/>
    <col min="6145" max="6145" width="11.81640625" style="230" customWidth="1"/>
    <col min="6146" max="6146" width="12.1796875" style="230" customWidth="1"/>
    <col min="6147" max="6147" width="11.1796875" style="230" customWidth="1"/>
    <col min="6148" max="6148" width="14.1796875" style="230" customWidth="1"/>
    <col min="6149" max="6150" width="8.90625" style="230"/>
    <col min="6151" max="6151" width="41.1796875" style="230" customWidth="1"/>
    <col min="6152" max="6399" width="8.90625" style="230"/>
    <col min="6400" max="6400" width="68.81640625" style="230" customWidth="1"/>
    <col min="6401" max="6401" width="11.81640625" style="230" customWidth="1"/>
    <col min="6402" max="6402" width="12.1796875" style="230" customWidth="1"/>
    <col min="6403" max="6403" width="11.1796875" style="230" customWidth="1"/>
    <col min="6404" max="6404" width="14.1796875" style="230" customWidth="1"/>
    <col min="6405" max="6406" width="8.90625" style="230"/>
    <col min="6407" max="6407" width="41.1796875" style="230" customWidth="1"/>
    <col min="6408" max="6655" width="8.90625" style="230"/>
    <col min="6656" max="6656" width="68.81640625" style="230" customWidth="1"/>
    <col min="6657" max="6657" width="11.81640625" style="230" customWidth="1"/>
    <col min="6658" max="6658" width="12.1796875" style="230" customWidth="1"/>
    <col min="6659" max="6659" width="11.1796875" style="230" customWidth="1"/>
    <col min="6660" max="6660" width="14.1796875" style="230" customWidth="1"/>
    <col min="6661" max="6662" width="8.90625" style="230"/>
    <col min="6663" max="6663" width="41.1796875" style="230" customWidth="1"/>
    <col min="6664" max="6911" width="8.90625" style="230"/>
    <col min="6912" max="6912" width="68.81640625" style="230" customWidth="1"/>
    <col min="6913" max="6913" width="11.81640625" style="230" customWidth="1"/>
    <col min="6914" max="6914" width="12.1796875" style="230" customWidth="1"/>
    <col min="6915" max="6915" width="11.1796875" style="230" customWidth="1"/>
    <col min="6916" max="6916" width="14.1796875" style="230" customWidth="1"/>
    <col min="6917" max="6918" width="8.90625" style="230"/>
    <col min="6919" max="6919" width="41.1796875" style="230" customWidth="1"/>
    <col min="6920" max="7167" width="8.90625" style="230"/>
    <col min="7168" max="7168" width="68.81640625" style="230" customWidth="1"/>
    <col min="7169" max="7169" width="11.81640625" style="230" customWidth="1"/>
    <col min="7170" max="7170" width="12.1796875" style="230" customWidth="1"/>
    <col min="7171" max="7171" width="11.1796875" style="230" customWidth="1"/>
    <col min="7172" max="7172" width="14.1796875" style="230" customWidth="1"/>
    <col min="7173" max="7174" width="8.90625" style="230"/>
    <col min="7175" max="7175" width="41.1796875" style="230" customWidth="1"/>
    <col min="7176" max="7423" width="8.90625" style="230"/>
    <col min="7424" max="7424" width="68.81640625" style="230" customWidth="1"/>
    <col min="7425" max="7425" width="11.81640625" style="230" customWidth="1"/>
    <col min="7426" max="7426" width="12.1796875" style="230" customWidth="1"/>
    <col min="7427" max="7427" width="11.1796875" style="230" customWidth="1"/>
    <col min="7428" max="7428" width="14.1796875" style="230" customWidth="1"/>
    <col min="7429" max="7430" width="8.90625" style="230"/>
    <col min="7431" max="7431" width="41.1796875" style="230" customWidth="1"/>
    <col min="7432" max="7679" width="8.90625" style="230"/>
    <col min="7680" max="7680" width="68.81640625" style="230" customWidth="1"/>
    <col min="7681" max="7681" width="11.81640625" style="230" customWidth="1"/>
    <col min="7682" max="7682" width="12.1796875" style="230" customWidth="1"/>
    <col min="7683" max="7683" width="11.1796875" style="230" customWidth="1"/>
    <col min="7684" max="7684" width="14.1796875" style="230" customWidth="1"/>
    <col min="7685" max="7686" width="8.90625" style="230"/>
    <col min="7687" max="7687" width="41.1796875" style="230" customWidth="1"/>
    <col min="7688" max="7935" width="8.90625" style="230"/>
    <col min="7936" max="7936" width="68.81640625" style="230" customWidth="1"/>
    <col min="7937" max="7937" width="11.81640625" style="230" customWidth="1"/>
    <col min="7938" max="7938" width="12.1796875" style="230" customWidth="1"/>
    <col min="7939" max="7939" width="11.1796875" style="230" customWidth="1"/>
    <col min="7940" max="7940" width="14.1796875" style="230" customWidth="1"/>
    <col min="7941" max="7942" width="8.90625" style="230"/>
    <col min="7943" max="7943" width="41.1796875" style="230" customWidth="1"/>
    <col min="7944" max="8191" width="8.90625" style="230"/>
    <col min="8192" max="8192" width="68.81640625" style="230" customWidth="1"/>
    <col min="8193" max="8193" width="11.81640625" style="230" customWidth="1"/>
    <col min="8194" max="8194" width="12.1796875" style="230" customWidth="1"/>
    <col min="8195" max="8195" width="11.1796875" style="230" customWidth="1"/>
    <col min="8196" max="8196" width="14.1796875" style="230" customWidth="1"/>
    <col min="8197" max="8198" width="8.90625" style="230"/>
    <col min="8199" max="8199" width="41.1796875" style="230" customWidth="1"/>
    <col min="8200" max="8447" width="8.90625" style="230"/>
    <col min="8448" max="8448" width="68.81640625" style="230" customWidth="1"/>
    <col min="8449" max="8449" width="11.81640625" style="230" customWidth="1"/>
    <col min="8450" max="8450" width="12.1796875" style="230" customWidth="1"/>
    <col min="8451" max="8451" width="11.1796875" style="230" customWidth="1"/>
    <col min="8452" max="8452" width="14.1796875" style="230" customWidth="1"/>
    <col min="8453" max="8454" width="8.90625" style="230"/>
    <col min="8455" max="8455" width="41.1796875" style="230" customWidth="1"/>
    <col min="8456" max="8703" width="8.90625" style="230"/>
    <col min="8704" max="8704" width="68.81640625" style="230" customWidth="1"/>
    <col min="8705" max="8705" width="11.81640625" style="230" customWidth="1"/>
    <col min="8706" max="8706" width="12.1796875" style="230" customWidth="1"/>
    <col min="8707" max="8707" width="11.1796875" style="230" customWidth="1"/>
    <col min="8708" max="8708" width="14.1796875" style="230" customWidth="1"/>
    <col min="8709" max="8710" width="8.90625" style="230"/>
    <col min="8711" max="8711" width="41.1796875" style="230" customWidth="1"/>
    <col min="8712" max="8959" width="8.90625" style="230"/>
    <col min="8960" max="8960" width="68.81640625" style="230" customWidth="1"/>
    <col min="8961" max="8961" width="11.81640625" style="230" customWidth="1"/>
    <col min="8962" max="8962" width="12.1796875" style="230" customWidth="1"/>
    <col min="8963" max="8963" width="11.1796875" style="230" customWidth="1"/>
    <col min="8964" max="8964" width="14.1796875" style="230" customWidth="1"/>
    <col min="8965" max="8966" width="8.90625" style="230"/>
    <col min="8967" max="8967" width="41.1796875" style="230" customWidth="1"/>
    <col min="8968" max="9215" width="8.90625" style="230"/>
    <col min="9216" max="9216" width="68.81640625" style="230" customWidth="1"/>
    <col min="9217" max="9217" width="11.81640625" style="230" customWidth="1"/>
    <col min="9218" max="9218" width="12.1796875" style="230" customWidth="1"/>
    <col min="9219" max="9219" width="11.1796875" style="230" customWidth="1"/>
    <col min="9220" max="9220" width="14.1796875" style="230" customWidth="1"/>
    <col min="9221" max="9222" width="8.90625" style="230"/>
    <col min="9223" max="9223" width="41.1796875" style="230" customWidth="1"/>
    <col min="9224" max="9471" width="8.90625" style="230"/>
    <col min="9472" max="9472" width="68.81640625" style="230" customWidth="1"/>
    <col min="9473" max="9473" width="11.81640625" style="230" customWidth="1"/>
    <col min="9474" max="9474" width="12.1796875" style="230" customWidth="1"/>
    <col min="9475" max="9475" width="11.1796875" style="230" customWidth="1"/>
    <col min="9476" max="9476" width="14.1796875" style="230" customWidth="1"/>
    <col min="9477" max="9478" width="8.90625" style="230"/>
    <col min="9479" max="9479" width="41.1796875" style="230" customWidth="1"/>
    <col min="9480" max="9727" width="8.90625" style="230"/>
    <col min="9728" max="9728" width="68.81640625" style="230" customWidth="1"/>
    <col min="9729" max="9729" width="11.81640625" style="230" customWidth="1"/>
    <col min="9730" max="9730" width="12.1796875" style="230" customWidth="1"/>
    <col min="9731" max="9731" width="11.1796875" style="230" customWidth="1"/>
    <col min="9732" max="9732" width="14.1796875" style="230" customWidth="1"/>
    <col min="9733" max="9734" width="8.90625" style="230"/>
    <col min="9735" max="9735" width="41.1796875" style="230" customWidth="1"/>
    <col min="9736" max="9983" width="8.90625" style="230"/>
    <col min="9984" max="9984" width="68.81640625" style="230" customWidth="1"/>
    <col min="9985" max="9985" width="11.81640625" style="230" customWidth="1"/>
    <col min="9986" max="9986" width="12.1796875" style="230" customWidth="1"/>
    <col min="9987" max="9987" width="11.1796875" style="230" customWidth="1"/>
    <col min="9988" max="9988" width="14.1796875" style="230" customWidth="1"/>
    <col min="9989" max="9990" width="8.90625" style="230"/>
    <col min="9991" max="9991" width="41.1796875" style="230" customWidth="1"/>
    <col min="9992" max="10239" width="8.90625" style="230"/>
    <col min="10240" max="10240" width="68.81640625" style="230" customWidth="1"/>
    <col min="10241" max="10241" width="11.81640625" style="230" customWidth="1"/>
    <col min="10242" max="10242" width="12.1796875" style="230" customWidth="1"/>
    <col min="10243" max="10243" width="11.1796875" style="230" customWidth="1"/>
    <col min="10244" max="10244" width="14.1796875" style="230" customWidth="1"/>
    <col min="10245" max="10246" width="8.90625" style="230"/>
    <col min="10247" max="10247" width="41.1796875" style="230" customWidth="1"/>
    <col min="10248" max="10495" width="8.90625" style="230"/>
    <col min="10496" max="10496" width="68.81640625" style="230" customWidth="1"/>
    <col min="10497" max="10497" width="11.81640625" style="230" customWidth="1"/>
    <col min="10498" max="10498" width="12.1796875" style="230" customWidth="1"/>
    <col min="10499" max="10499" width="11.1796875" style="230" customWidth="1"/>
    <col min="10500" max="10500" width="14.1796875" style="230" customWidth="1"/>
    <col min="10501" max="10502" width="8.90625" style="230"/>
    <col min="10503" max="10503" width="41.1796875" style="230" customWidth="1"/>
    <col min="10504" max="10751" width="8.90625" style="230"/>
    <col min="10752" max="10752" width="68.81640625" style="230" customWidth="1"/>
    <col min="10753" max="10753" width="11.81640625" style="230" customWidth="1"/>
    <col min="10754" max="10754" width="12.1796875" style="230" customWidth="1"/>
    <col min="10755" max="10755" width="11.1796875" style="230" customWidth="1"/>
    <col min="10756" max="10756" width="14.1796875" style="230" customWidth="1"/>
    <col min="10757" max="10758" width="8.90625" style="230"/>
    <col min="10759" max="10759" width="41.1796875" style="230" customWidth="1"/>
    <col min="10760" max="11007" width="8.90625" style="230"/>
    <col min="11008" max="11008" width="68.81640625" style="230" customWidth="1"/>
    <col min="11009" max="11009" width="11.81640625" style="230" customWidth="1"/>
    <col min="11010" max="11010" width="12.1796875" style="230" customWidth="1"/>
    <col min="11011" max="11011" width="11.1796875" style="230" customWidth="1"/>
    <col min="11012" max="11012" width="14.1796875" style="230" customWidth="1"/>
    <col min="11013" max="11014" width="8.90625" style="230"/>
    <col min="11015" max="11015" width="41.1796875" style="230" customWidth="1"/>
    <col min="11016" max="11263" width="8.90625" style="230"/>
    <col min="11264" max="11264" width="68.81640625" style="230" customWidth="1"/>
    <col min="11265" max="11265" width="11.81640625" style="230" customWidth="1"/>
    <col min="11266" max="11266" width="12.1796875" style="230" customWidth="1"/>
    <col min="11267" max="11267" width="11.1796875" style="230" customWidth="1"/>
    <col min="11268" max="11268" width="14.1796875" style="230" customWidth="1"/>
    <col min="11269" max="11270" width="8.90625" style="230"/>
    <col min="11271" max="11271" width="41.1796875" style="230" customWidth="1"/>
    <col min="11272" max="11519" width="8.90625" style="230"/>
    <col min="11520" max="11520" width="68.81640625" style="230" customWidth="1"/>
    <col min="11521" max="11521" width="11.81640625" style="230" customWidth="1"/>
    <col min="11522" max="11522" width="12.1796875" style="230" customWidth="1"/>
    <col min="11523" max="11523" width="11.1796875" style="230" customWidth="1"/>
    <col min="11524" max="11524" width="14.1796875" style="230" customWidth="1"/>
    <col min="11525" max="11526" width="8.90625" style="230"/>
    <col min="11527" max="11527" width="41.1796875" style="230" customWidth="1"/>
    <col min="11528" max="11775" width="8.90625" style="230"/>
    <col min="11776" max="11776" width="68.81640625" style="230" customWidth="1"/>
    <col min="11777" max="11777" width="11.81640625" style="230" customWidth="1"/>
    <col min="11778" max="11778" width="12.1796875" style="230" customWidth="1"/>
    <col min="11779" max="11779" width="11.1796875" style="230" customWidth="1"/>
    <col min="11780" max="11780" width="14.1796875" style="230" customWidth="1"/>
    <col min="11781" max="11782" width="8.90625" style="230"/>
    <col min="11783" max="11783" width="41.1796875" style="230" customWidth="1"/>
    <col min="11784" max="12031" width="8.90625" style="230"/>
    <col min="12032" max="12032" width="68.81640625" style="230" customWidth="1"/>
    <col min="12033" max="12033" width="11.81640625" style="230" customWidth="1"/>
    <col min="12034" max="12034" width="12.1796875" style="230" customWidth="1"/>
    <col min="12035" max="12035" width="11.1796875" style="230" customWidth="1"/>
    <col min="12036" max="12036" width="14.1796875" style="230" customWidth="1"/>
    <col min="12037" max="12038" width="8.90625" style="230"/>
    <col min="12039" max="12039" width="41.1796875" style="230" customWidth="1"/>
    <col min="12040" max="12287" width="8.90625" style="230"/>
    <col min="12288" max="12288" width="68.81640625" style="230" customWidth="1"/>
    <col min="12289" max="12289" width="11.81640625" style="230" customWidth="1"/>
    <col min="12290" max="12290" width="12.1796875" style="230" customWidth="1"/>
    <col min="12291" max="12291" width="11.1796875" style="230" customWidth="1"/>
    <col min="12292" max="12292" width="14.1796875" style="230" customWidth="1"/>
    <col min="12293" max="12294" width="8.90625" style="230"/>
    <col min="12295" max="12295" width="41.1796875" style="230" customWidth="1"/>
    <col min="12296" max="12543" width="8.90625" style="230"/>
    <col min="12544" max="12544" width="68.81640625" style="230" customWidth="1"/>
    <col min="12545" max="12545" width="11.81640625" style="230" customWidth="1"/>
    <col min="12546" max="12546" width="12.1796875" style="230" customWidth="1"/>
    <col min="12547" max="12547" width="11.1796875" style="230" customWidth="1"/>
    <col min="12548" max="12548" width="14.1796875" style="230" customWidth="1"/>
    <col min="12549" max="12550" width="8.90625" style="230"/>
    <col min="12551" max="12551" width="41.1796875" style="230" customWidth="1"/>
    <col min="12552" max="12799" width="8.90625" style="230"/>
    <col min="12800" max="12800" width="68.81640625" style="230" customWidth="1"/>
    <col min="12801" max="12801" width="11.81640625" style="230" customWidth="1"/>
    <col min="12802" max="12802" width="12.1796875" style="230" customWidth="1"/>
    <col min="12803" max="12803" width="11.1796875" style="230" customWidth="1"/>
    <col min="12804" max="12804" width="14.1796875" style="230" customWidth="1"/>
    <col min="12805" max="12806" width="8.90625" style="230"/>
    <col min="12807" max="12807" width="41.1796875" style="230" customWidth="1"/>
    <col min="12808" max="13055" width="8.90625" style="230"/>
    <col min="13056" max="13056" width="68.81640625" style="230" customWidth="1"/>
    <col min="13057" max="13057" width="11.81640625" style="230" customWidth="1"/>
    <col min="13058" max="13058" width="12.1796875" style="230" customWidth="1"/>
    <col min="13059" max="13059" width="11.1796875" style="230" customWidth="1"/>
    <col min="13060" max="13060" width="14.1796875" style="230" customWidth="1"/>
    <col min="13061" max="13062" width="8.90625" style="230"/>
    <col min="13063" max="13063" width="41.1796875" style="230" customWidth="1"/>
    <col min="13064" max="13311" width="8.90625" style="230"/>
    <col min="13312" max="13312" width="68.81640625" style="230" customWidth="1"/>
    <col min="13313" max="13313" width="11.81640625" style="230" customWidth="1"/>
    <col min="13314" max="13314" width="12.1796875" style="230" customWidth="1"/>
    <col min="13315" max="13315" width="11.1796875" style="230" customWidth="1"/>
    <col min="13316" max="13316" width="14.1796875" style="230" customWidth="1"/>
    <col min="13317" max="13318" width="8.90625" style="230"/>
    <col min="13319" max="13319" width="41.1796875" style="230" customWidth="1"/>
    <col min="13320" max="13567" width="8.90625" style="230"/>
    <col min="13568" max="13568" width="68.81640625" style="230" customWidth="1"/>
    <col min="13569" max="13569" width="11.81640625" style="230" customWidth="1"/>
    <col min="13570" max="13570" width="12.1796875" style="230" customWidth="1"/>
    <col min="13571" max="13571" width="11.1796875" style="230" customWidth="1"/>
    <col min="13572" max="13572" width="14.1796875" style="230" customWidth="1"/>
    <col min="13573" max="13574" width="8.90625" style="230"/>
    <col min="13575" max="13575" width="41.1796875" style="230" customWidth="1"/>
    <col min="13576" max="13823" width="8.90625" style="230"/>
    <col min="13824" max="13824" width="68.81640625" style="230" customWidth="1"/>
    <col min="13825" max="13825" width="11.81640625" style="230" customWidth="1"/>
    <col min="13826" max="13826" width="12.1796875" style="230" customWidth="1"/>
    <col min="13827" max="13827" width="11.1796875" style="230" customWidth="1"/>
    <col min="13828" max="13828" width="14.1796875" style="230" customWidth="1"/>
    <col min="13829" max="13830" width="8.90625" style="230"/>
    <col min="13831" max="13831" width="41.1796875" style="230" customWidth="1"/>
    <col min="13832" max="14079" width="8.90625" style="230"/>
    <col min="14080" max="14080" width="68.81640625" style="230" customWidth="1"/>
    <col min="14081" max="14081" width="11.81640625" style="230" customWidth="1"/>
    <col min="14082" max="14082" width="12.1796875" style="230" customWidth="1"/>
    <col min="14083" max="14083" width="11.1796875" style="230" customWidth="1"/>
    <col min="14084" max="14084" width="14.1796875" style="230" customWidth="1"/>
    <col min="14085" max="14086" width="8.90625" style="230"/>
    <col min="14087" max="14087" width="41.1796875" style="230" customWidth="1"/>
    <col min="14088" max="14335" width="8.90625" style="230"/>
    <col min="14336" max="14336" width="68.81640625" style="230" customWidth="1"/>
    <col min="14337" max="14337" width="11.81640625" style="230" customWidth="1"/>
    <col min="14338" max="14338" width="12.1796875" style="230" customWidth="1"/>
    <col min="14339" max="14339" width="11.1796875" style="230" customWidth="1"/>
    <col min="14340" max="14340" width="14.1796875" style="230" customWidth="1"/>
    <col min="14341" max="14342" width="8.90625" style="230"/>
    <col min="14343" max="14343" width="41.1796875" style="230" customWidth="1"/>
    <col min="14344" max="14591" width="8.90625" style="230"/>
    <col min="14592" max="14592" width="68.81640625" style="230" customWidth="1"/>
    <col min="14593" max="14593" width="11.81640625" style="230" customWidth="1"/>
    <col min="14594" max="14594" width="12.1796875" style="230" customWidth="1"/>
    <col min="14595" max="14595" width="11.1796875" style="230" customWidth="1"/>
    <col min="14596" max="14596" width="14.1796875" style="230" customWidth="1"/>
    <col min="14597" max="14598" width="8.90625" style="230"/>
    <col min="14599" max="14599" width="41.1796875" style="230" customWidth="1"/>
    <col min="14600" max="14847" width="8.90625" style="230"/>
    <col min="14848" max="14848" width="68.81640625" style="230" customWidth="1"/>
    <col min="14849" max="14849" width="11.81640625" style="230" customWidth="1"/>
    <col min="14850" max="14850" width="12.1796875" style="230" customWidth="1"/>
    <col min="14851" max="14851" width="11.1796875" style="230" customWidth="1"/>
    <col min="14852" max="14852" width="14.1796875" style="230" customWidth="1"/>
    <col min="14853" max="14854" width="8.90625" style="230"/>
    <col min="14855" max="14855" width="41.1796875" style="230" customWidth="1"/>
    <col min="14856" max="15103" width="8.90625" style="230"/>
    <col min="15104" max="15104" width="68.81640625" style="230" customWidth="1"/>
    <col min="15105" max="15105" width="11.81640625" style="230" customWidth="1"/>
    <col min="15106" max="15106" width="12.1796875" style="230" customWidth="1"/>
    <col min="15107" max="15107" width="11.1796875" style="230" customWidth="1"/>
    <col min="15108" max="15108" width="14.1796875" style="230" customWidth="1"/>
    <col min="15109" max="15110" width="8.90625" style="230"/>
    <col min="15111" max="15111" width="41.1796875" style="230" customWidth="1"/>
    <col min="15112" max="15359" width="8.90625" style="230"/>
    <col min="15360" max="15360" width="68.81640625" style="230" customWidth="1"/>
    <col min="15361" max="15361" width="11.81640625" style="230" customWidth="1"/>
    <col min="15362" max="15362" width="12.1796875" style="230" customWidth="1"/>
    <col min="15363" max="15363" width="11.1796875" style="230" customWidth="1"/>
    <col min="15364" max="15364" width="14.1796875" style="230" customWidth="1"/>
    <col min="15365" max="15366" width="8.90625" style="230"/>
    <col min="15367" max="15367" width="41.1796875" style="230" customWidth="1"/>
    <col min="15368" max="15615" width="8.90625" style="230"/>
    <col min="15616" max="15616" width="68.81640625" style="230" customWidth="1"/>
    <col min="15617" max="15617" width="11.81640625" style="230" customWidth="1"/>
    <col min="15618" max="15618" width="12.1796875" style="230" customWidth="1"/>
    <col min="15619" max="15619" width="11.1796875" style="230" customWidth="1"/>
    <col min="15620" max="15620" width="14.1796875" style="230" customWidth="1"/>
    <col min="15621" max="15622" width="8.90625" style="230"/>
    <col min="15623" max="15623" width="41.1796875" style="230" customWidth="1"/>
    <col min="15624" max="15871" width="8.90625" style="230"/>
    <col min="15872" max="15872" width="68.81640625" style="230" customWidth="1"/>
    <col min="15873" max="15873" width="11.81640625" style="230" customWidth="1"/>
    <col min="15874" max="15874" width="12.1796875" style="230" customWidth="1"/>
    <col min="15875" max="15875" width="11.1796875" style="230" customWidth="1"/>
    <col min="15876" max="15876" width="14.1796875" style="230" customWidth="1"/>
    <col min="15877" max="15878" width="8.90625" style="230"/>
    <col min="15879" max="15879" width="41.1796875" style="230" customWidth="1"/>
    <col min="15880" max="16127" width="8.90625" style="230"/>
    <col min="16128" max="16128" width="68.81640625" style="230" customWidth="1"/>
    <col min="16129" max="16129" width="11.81640625" style="230" customWidth="1"/>
    <col min="16130" max="16130" width="12.1796875" style="230" customWidth="1"/>
    <col min="16131" max="16131" width="11.1796875" style="230" customWidth="1"/>
    <col min="16132" max="16132" width="14.1796875" style="230" customWidth="1"/>
    <col min="16133" max="16134" width="8.90625" style="230"/>
    <col min="16135" max="16135" width="41.1796875" style="230" customWidth="1"/>
    <col min="16136" max="16384" width="8.90625" style="230"/>
  </cols>
  <sheetData>
    <row r="1" spans="1:6" ht="13" x14ac:dyDescent="0.3">
      <c r="A1" s="286" t="s">
        <v>236</v>
      </c>
      <c r="B1" s="171"/>
      <c r="C1" s="287" t="s">
        <v>237</v>
      </c>
      <c r="D1" s="288" t="s">
        <v>238</v>
      </c>
      <c r="E1" s="289" t="s">
        <v>239</v>
      </c>
      <c r="F1" s="290" t="s">
        <v>240</v>
      </c>
    </row>
    <row r="2" spans="1:6" x14ac:dyDescent="0.25">
      <c r="A2" s="248"/>
      <c r="F2" s="294"/>
    </row>
    <row r="3" spans="1:6" ht="14" x14ac:dyDescent="0.25">
      <c r="A3" s="248"/>
      <c r="B3" s="295" t="s">
        <v>257</v>
      </c>
      <c r="F3" s="294"/>
    </row>
    <row r="4" spans="1:6" x14ac:dyDescent="0.25">
      <c r="A4" s="248"/>
      <c r="F4" s="294"/>
    </row>
    <row r="5" spans="1:6" ht="13" x14ac:dyDescent="0.25">
      <c r="A5" s="248"/>
      <c r="B5" s="250" t="s">
        <v>258</v>
      </c>
      <c r="F5" s="294"/>
    </row>
    <row r="6" spans="1:6" x14ac:dyDescent="0.25">
      <c r="A6" s="248"/>
      <c r="F6" s="294"/>
    </row>
    <row r="7" spans="1:6" ht="13" x14ac:dyDescent="0.25">
      <c r="A7" s="248"/>
      <c r="B7" s="250" t="s">
        <v>249</v>
      </c>
      <c r="F7" s="294"/>
    </row>
    <row r="8" spans="1:6" ht="13" x14ac:dyDescent="0.25">
      <c r="A8" s="248"/>
      <c r="B8" s="250"/>
      <c r="F8" s="294"/>
    </row>
    <row r="9" spans="1:6" ht="25" x14ac:dyDescent="0.25">
      <c r="A9" s="248"/>
      <c r="B9" s="260" t="s">
        <v>259</v>
      </c>
      <c r="F9" s="294"/>
    </row>
    <row r="10" spans="1:6" x14ac:dyDescent="0.25">
      <c r="A10" s="248"/>
      <c r="F10" s="294"/>
    </row>
    <row r="11" spans="1:6" ht="13" x14ac:dyDescent="0.25">
      <c r="A11" s="248"/>
      <c r="B11" s="250" t="s">
        <v>241</v>
      </c>
      <c r="F11" s="294"/>
    </row>
    <row r="12" spans="1:6" ht="13" x14ac:dyDescent="0.25">
      <c r="A12" s="248"/>
      <c r="B12" s="250"/>
      <c r="F12" s="294"/>
    </row>
    <row r="13" spans="1:6" ht="13" x14ac:dyDescent="0.25">
      <c r="A13" s="248"/>
      <c r="B13" s="250" t="s">
        <v>260</v>
      </c>
      <c r="F13" s="294"/>
    </row>
    <row r="14" spans="1:6" ht="13" x14ac:dyDescent="0.25">
      <c r="A14" s="248"/>
      <c r="B14" s="250"/>
      <c r="F14" s="294"/>
    </row>
    <row r="15" spans="1:6" ht="25" x14ac:dyDescent="0.25">
      <c r="A15" s="248"/>
      <c r="B15" s="251" t="s">
        <v>245</v>
      </c>
      <c r="F15" s="294"/>
    </row>
    <row r="16" spans="1:6" x14ac:dyDescent="0.25">
      <c r="A16" s="248"/>
      <c r="F16" s="294"/>
    </row>
    <row r="17" spans="1:6" x14ac:dyDescent="0.25">
      <c r="A17" s="248"/>
      <c r="B17" s="251" t="s">
        <v>246</v>
      </c>
      <c r="F17" s="294"/>
    </row>
    <row r="18" spans="1:6" x14ac:dyDescent="0.25">
      <c r="A18" s="231"/>
      <c r="B18" s="230"/>
      <c r="C18" s="296"/>
      <c r="E18" s="297"/>
      <c r="F18" s="298"/>
    </row>
    <row r="19" spans="1:6" ht="13" x14ac:dyDescent="0.25">
      <c r="A19" s="248"/>
      <c r="B19" s="250" t="s">
        <v>261</v>
      </c>
      <c r="F19" s="294"/>
    </row>
    <row r="20" spans="1:6" ht="13" x14ac:dyDescent="0.25">
      <c r="A20" s="248"/>
      <c r="B20" s="250"/>
      <c r="F20" s="294"/>
    </row>
    <row r="21" spans="1:6" ht="29.4" customHeight="1" x14ac:dyDescent="0.25">
      <c r="A21" s="248"/>
      <c r="B21" s="251" t="s">
        <v>262</v>
      </c>
      <c r="F21" s="294"/>
    </row>
    <row r="22" spans="1:6" x14ac:dyDescent="0.25">
      <c r="A22" s="248"/>
      <c r="F22" s="294"/>
    </row>
    <row r="23" spans="1:6" ht="38.4" customHeight="1" x14ac:dyDescent="0.25">
      <c r="A23" s="248"/>
      <c r="B23" s="299" t="s">
        <v>263</v>
      </c>
      <c r="F23" s="294"/>
    </row>
    <row r="24" spans="1:6" x14ac:dyDescent="0.25">
      <c r="A24" s="248"/>
      <c r="F24" s="294"/>
    </row>
    <row r="25" spans="1:6" ht="62.5" x14ac:dyDescent="0.25">
      <c r="A25" s="248"/>
      <c r="B25" s="251" t="s">
        <v>264</v>
      </c>
      <c r="F25" s="294"/>
    </row>
    <row r="26" spans="1:6" x14ac:dyDescent="0.25">
      <c r="A26" s="248"/>
      <c r="F26" s="294"/>
    </row>
    <row r="27" spans="1:6" ht="13" x14ac:dyDescent="0.25">
      <c r="A27" s="248"/>
      <c r="B27" s="250" t="s">
        <v>265</v>
      </c>
      <c r="F27" s="294"/>
    </row>
    <row r="28" spans="1:6" ht="13" x14ac:dyDescent="0.25">
      <c r="A28" s="248"/>
      <c r="B28" s="250"/>
      <c r="F28" s="294"/>
    </row>
    <row r="29" spans="1:6" ht="37.5" x14ac:dyDescent="0.25">
      <c r="A29" s="248"/>
      <c r="B29" s="251" t="s">
        <v>266</v>
      </c>
      <c r="F29" s="294"/>
    </row>
    <row r="30" spans="1:6" x14ac:dyDescent="0.25">
      <c r="A30" s="248"/>
      <c r="F30" s="294"/>
    </row>
    <row r="31" spans="1:6" x14ac:dyDescent="0.25">
      <c r="A31" s="248"/>
      <c r="F31" s="294"/>
    </row>
    <row r="32" spans="1:6" ht="14" x14ac:dyDescent="0.25">
      <c r="A32" s="300"/>
      <c r="B32" s="301" t="s">
        <v>242</v>
      </c>
      <c r="C32" s="302"/>
      <c r="D32" s="302"/>
      <c r="F32" s="303"/>
    </row>
    <row r="33" spans="1:6" ht="14" x14ac:dyDescent="0.25">
      <c r="A33" s="300"/>
      <c r="B33" s="301"/>
      <c r="C33" s="302"/>
      <c r="D33" s="302"/>
      <c r="F33" s="303"/>
    </row>
    <row r="34" spans="1:6" ht="50" x14ac:dyDescent="0.25">
      <c r="A34" s="300"/>
      <c r="B34" s="304" t="s">
        <v>243</v>
      </c>
      <c r="C34" s="302"/>
      <c r="D34" s="302"/>
      <c r="F34" s="303"/>
    </row>
    <row r="35" spans="1:6" x14ac:dyDescent="0.25">
      <c r="A35" s="248"/>
      <c r="F35" s="294"/>
    </row>
    <row r="36" spans="1:6" ht="13" x14ac:dyDescent="0.25">
      <c r="A36" s="248"/>
      <c r="B36" s="250" t="s">
        <v>267</v>
      </c>
      <c r="D36" s="306"/>
      <c r="F36" s="294"/>
    </row>
    <row r="37" spans="1:6" ht="13" x14ac:dyDescent="0.25">
      <c r="A37" s="248"/>
      <c r="B37" s="250"/>
      <c r="D37" s="306"/>
      <c r="F37" s="294"/>
    </row>
    <row r="38" spans="1:6" ht="13" x14ac:dyDescent="0.25">
      <c r="A38" s="248"/>
      <c r="B38" s="250" t="s">
        <v>268</v>
      </c>
      <c r="D38" s="306"/>
      <c r="F38" s="294"/>
    </row>
    <row r="39" spans="1:6" ht="13" x14ac:dyDescent="0.25">
      <c r="A39" s="248"/>
      <c r="B39" s="250"/>
      <c r="D39" s="306"/>
      <c r="F39" s="294"/>
    </row>
    <row r="40" spans="1:6" x14ac:dyDescent="0.25">
      <c r="A40" s="248" t="s">
        <v>10</v>
      </c>
      <c r="B40" s="251" t="s">
        <v>492</v>
      </c>
      <c r="C40" s="291" t="s">
        <v>269</v>
      </c>
      <c r="D40" s="306">
        <v>20</v>
      </c>
      <c r="F40" s="294">
        <f>E40*D40</f>
        <v>0</v>
      </c>
    </row>
    <row r="41" spans="1:6" ht="13" x14ac:dyDescent="0.25">
      <c r="A41" s="248"/>
      <c r="B41" s="250"/>
      <c r="D41" s="306"/>
      <c r="F41" s="294"/>
    </row>
    <row r="42" spans="1:6" ht="13" x14ac:dyDescent="0.25">
      <c r="A42" s="248"/>
      <c r="B42" s="250" t="s">
        <v>270</v>
      </c>
      <c r="D42" s="306"/>
      <c r="F42" s="294"/>
    </row>
    <row r="43" spans="1:6" ht="13" x14ac:dyDescent="0.25">
      <c r="A43" s="248"/>
      <c r="B43" s="250"/>
      <c r="D43" s="306"/>
      <c r="F43" s="294"/>
    </row>
    <row r="44" spans="1:6" ht="13" x14ac:dyDescent="0.25">
      <c r="A44" s="248"/>
      <c r="B44" s="250" t="s">
        <v>271</v>
      </c>
      <c r="D44" s="306"/>
      <c r="F44" s="294"/>
    </row>
    <row r="45" spans="1:6" ht="13" x14ac:dyDescent="0.25">
      <c r="A45" s="248"/>
      <c r="B45" s="250"/>
      <c r="D45" s="306"/>
      <c r="F45" s="294"/>
    </row>
    <row r="46" spans="1:6" ht="41.25" customHeight="1" x14ac:dyDescent="0.25">
      <c r="A46" s="248"/>
      <c r="B46" s="250" t="s">
        <v>272</v>
      </c>
      <c r="D46" s="306"/>
      <c r="F46" s="294"/>
    </row>
    <row r="47" spans="1:6" ht="13" x14ac:dyDescent="0.25">
      <c r="A47" s="248"/>
      <c r="B47" s="250"/>
      <c r="D47" s="306"/>
      <c r="F47" s="294"/>
    </row>
    <row r="48" spans="1:6" ht="18.649999999999999" customHeight="1" x14ac:dyDescent="0.25">
      <c r="A48" s="248" t="s">
        <v>11</v>
      </c>
      <c r="B48" s="251" t="s">
        <v>273</v>
      </c>
      <c r="C48" s="291" t="s">
        <v>269</v>
      </c>
      <c r="D48" s="293">
        <v>5</v>
      </c>
      <c r="F48" s="294">
        <f>E48*D48</f>
        <v>0</v>
      </c>
    </row>
    <row r="49" spans="1:6" x14ac:dyDescent="0.25">
      <c r="A49" s="248"/>
      <c r="D49" s="306"/>
      <c r="F49" s="294"/>
    </row>
    <row r="50" spans="1:6" ht="13" x14ac:dyDescent="0.25">
      <c r="A50" s="248"/>
      <c r="B50" s="250" t="s">
        <v>274</v>
      </c>
      <c r="D50" s="306"/>
      <c r="F50" s="294"/>
    </row>
    <row r="51" spans="1:6" ht="13" x14ac:dyDescent="0.25">
      <c r="A51" s="248"/>
      <c r="B51" s="250"/>
      <c r="D51" s="306"/>
      <c r="F51" s="294"/>
    </row>
    <row r="52" spans="1:6" ht="26" x14ac:dyDescent="0.25">
      <c r="A52" s="248"/>
      <c r="B52" s="307" t="s">
        <v>275</v>
      </c>
      <c r="D52" s="306"/>
      <c r="F52" s="294"/>
    </row>
    <row r="53" spans="1:6" ht="13" x14ac:dyDescent="0.25">
      <c r="A53" s="248"/>
      <c r="B53" s="250"/>
      <c r="D53" s="306"/>
      <c r="F53" s="294"/>
    </row>
    <row r="54" spans="1:6" ht="36" customHeight="1" x14ac:dyDescent="0.25">
      <c r="A54" s="248" t="s">
        <v>12</v>
      </c>
      <c r="B54" s="251" t="s">
        <v>277</v>
      </c>
      <c r="C54" s="291" t="s">
        <v>5</v>
      </c>
      <c r="D54" s="306">
        <v>5</v>
      </c>
      <c r="F54" s="294">
        <f>E54*D54</f>
        <v>0</v>
      </c>
    </row>
    <row r="55" spans="1:6" ht="13.5" thickBot="1" x14ac:dyDescent="0.35">
      <c r="A55" s="309"/>
      <c r="B55" s="310"/>
      <c r="C55" s="311"/>
      <c r="D55" s="312"/>
      <c r="E55" s="313"/>
      <c r="F55" s="314"/>
    </row>
    <row r="56" spans="1:6" ht="13.5" thickTop="1" x14ac:dyDescent="0.25">
      <c r="A56" s="248"/>
      <c r="B56" s="315" t="s">
        <v>283</v>
      </c>
      <c r="D56" s="306"/>
      <c r="F56" s="294"/>
    </row>
    <row r="57" spans="1:6" x14ac:dyDescent="0.25">
      <c r="A57" s="248"/>
      <c r="D57" s="306"/>
      <c r="F57" s="294"/>
    </row>
    <row r="58" spans="1:6" x14ac:dyDescent="0.25">
      <c r="A58" s="248"/>
      <c r="D58" s="306"/>
      <c r="F58" s="294"/>
    </row>
    <row r="59" spans="1:6" ht="13" x14ac:dyDescent="0.25">
      <c r="A59" s="248"/>
      <c r="B59" s="250" t="s">
        <v>285</v>
      </c>
      <c r="D59" s="306"/>
      <c r="F59" s="294"/>
    </row>
    <row r="60" spans="1:6" ht="13" x14ac:dyDescent="0.25">
      <c r="A60" s="248"/>
      <c r="B60" s="250"/>
      <c r="D60" s="306"/>
      <c r="F60" s="294"/>
    </row>
    <row r="61" spans="1:6" ht="25" x14ac:dyDescent="0.25">
      <c r="A61" s="248"/>
      <c r="B61" s="251" t="s">
        <v>286</v>
      </c>
      <c r="D61" s="306"/>
      <c r="F61" s="294"/>
    </row>
    <row r="62" spans="1:6" x14ac:dyDescent="0.25">
      <c r="A62" s="248"/>
      <c r="D62" s="306"/>
      <c r="F62" s="294"/>
    </row>
    <row r="63" spans="1:6" ht="37.5" x14ac:dyDescent="0.25">
      <c r="A63" s="248"/>
      <c r="B63" s="251" t="s">
        <v>287</v>
      </c>
      <c r="D63" s="306"/>
      <c r="F63" s="294"/>
    </row>
    <row r="64" spans="1:6" x14ac:dyDescent="0.25">
      <c r="A64" s="248"/>
      <c r="D64" s="306"/>
      <c r="F64" s="294"/>
    </row>
    <row r="65" spans="1:6" ht="75" x14ac:dyDescent="0.25">
      <c r="A65" s="248"/>
      <c r="B65" s="251" t="s">
        <v>481</v>
      </c>
      <c r="D65" s="306"/>
      <c r="F65" s="294"/>
    </row>
    <row r="66" spans="1:6" x14ac:dyDescent="0.25">
      <c r="A66" s="248"/>
      <c r="D66" s="306"/>
      <c r="F66" s="294"/>
    </row>
    <row r="67" spans="1:6" ht="13" x14ac:dyDescent="0.25">
      <c r="A67" s="248"/>
      <c r="B67" s="250" t="s">
        <v>288</v>
      </c>
      <c r="D67" s="306"/>
      <c r="F67" s="294"/>
    </row>
    <row r="68" spans="1:6" ht="13" x14ac:dyDescent="0.25">
      <c r="A68" s="248"/>
      <c r="B68" s="250"/>
      <c r="D68" s="306"/>
      <c r="F68" s="294"/>
    </row>
    <row r="69" spans="1:6" ht="62.5" x14ac:dyDescent="0.25">
      <c r="A69" s="248"/>
      <c r="B69" s="299" t="s">
        <v>289</v>
      </c>
      <c r="D69" s="306"/>
      <c r="F69" s="294"/>
    </row>
    <row r="70" spans="1:6" x14ac:dyDescent="0.25">
      <c r="A70" s="248"/>
      <c r="D70" s="306"/>
      <c r="F70" s="294"/>
    </row>
    <row r="71" spans="1:6" ht="37.5" x14ac:dyDescent="0.25">
      <c r="A71" s="248"/>
      <c r="B71" s="251" t="s">
        <v>290</v>
      </c>
      <c r="D71" s="306"/>
      <c r="F71" s="294"/>
    </row>
    <row r="72" spans="1:6" x14ac:dyDescent="0.25">
      <c r="A72" s="248"/>
      <c r="D72" s="306"/>
      <c r="F72" s="294"/>
    </row>
    <row r="73" spans="1:6" ht="75" x14ac:dyDescent="0.25">
      <c r="A73" s="248"/>
      <c r="B73" s="299" t="s">
        <v>291</v>
      </c>
      <c r="D73" s="306"/>
      <c r="F73" s="294"/>
    </row>
    <row r="74" spans="1:6" ht="7.5" customHeight="1" x14ac:dyDescent="0.25">
      <c r="A74" s="248"/>
      <c r="D74" s="306"/>
      <c r="F74" s="294"/>
    </row>
    <row r="75" spans="1:6" ht="13" x14ac:dyDescent="0.25">
      <c r="A75" s="248"/>
      <c r="B75" s="250" t="s">
        <v>292</v>
      </c>
      <c r="D75" s="306"/>
      <c r="F75" s="294"/>
    </row>
    <row r="76" spans="1:6" ht="13" x14ac:dyDescent="0.25">
      <c r="A76" s="248"/>
      <c r="B76" s="250"/>
      <c r="D76" s="306"/>
      <c r="F76" s="294"/>
    </row>
    <row r="77" spans="1:6" ht="25" x14ac:dyDescent="0.25">
      <c r="A77" s="248"/>
      <c r="B77" s="251" t="s">
        <v>293</v>
      </c>
      <c r="D77" s="306"/>
      <c r="F77" s="294"/>
    </row>
    <row r="78" spans="1:6" x14ac:dyDescent="0.25">
      <c r="A78" s="248"/>
      <c r="D78" s="306"/>
      <c r="F78" s="294"/>
    </row>
    <row r="79" spans="1:6" ht="13" x14ac:dyDescent="0.25">
      <c r="A79" s="248"/>
      <c r="B79" s="250" t="s">
        <v>294</v>
      </c>
      <c r="D79" s="306"/>
      <c r="F79" s="294"/>
    </row>
    <row r="80" spans="1:6" ht="13" x14ac:dyDescent="0.25">
      <c r="A80" s="248"/>
      <c r="B80" s="250"/>
      <c r="D80" s="306"/>
      <c r="F80" s="294"/>
    </row>
    <row r="81" spans="1:6" ht="13" x14ac:dyDescent="0.25">
      <c r="A81" s="248"/>
      <c r="B81" s="250" t="s">
        <v>295</v>
      </c>
      <c r="D81" s="306"/>
    </row>
    <row r="82" spans="1:6" x14ac:dyDescent="0.25">
      <c r="A82" s="248"/>
      <c r="D82" s="306"/>
    </row>
    <row r="83" spans="1:6" x14ac:dyDescent="0.25">
      <c r="A83" s="248" t="s">
        <v>13</v>
      </c>
      <c r="B83" s="251" t="s">
        <v>296</v>
      </c>
      <c r="C83" s="291" t="s">
        <v>269</v>
      </c>
      <c r="D83" s="342">
        <v>5</v>
      </c>
      <c r="F83" s="305">
        <f>E83*D83</f>
        <v>0</v>
      </c>
    </row>
    <row r="84" spans="1:6" x14ac:dyDescent="0.25">
      <c r="A84" s="248"/>
      <c r="D84" s="306"/>
    </row>
    <row r="85" spans="1:6" ht="13" x14ac:dyDescent="0.25">
      <c r="A85" s="248"/>
      <c r="B85" s="250" t="s">
        <v>299</v>
      </c>
      <c r="D85" s="306"/>
      <c r="F85" s="294"/>
    </row>
    <row r="86" spans="1:6" x14ac:dyDescent="0.25">
      <c r="A86" s="248"/>
      <c r="D86" s="306"/>
      <c r="F86" s="294"/>
    </row>
    <row r="87" spans="1:6" ht="13" x14ac:dyDescent="0.25">
      <c r="A87" s="248"/>
      <c r="B87" s="250" t="s">
        <v>297</v>
      </c>
      <c r="D87" s="306"/>
      <c r="F87" s="294"/>
    </row>
    <row r="88" spans="1:6" x14ac:dyDescent="0.25">
      <c r="A88" s="248"/>
      <c r="D88" s="306"/>
      <c r="F88" s="294"/>
    </row>
    <row r="89" spans="1:6" x14ac:dyDescent="0.25">
      <c r="A89" s="248" t="s">
        <v>14</v>
      </c>
      <c r="B89" s="251" t="s">
        <v>298</v>
      </c>
      <c r="C89" s="291" t="s">
        <v>269</v>
      </c>
      <c r="D89" s="342">
        <v>7</v>
      </c>
      <c r="F89" s="294">
        <f>E89*D89</f>
        <v>0</v>
      </c>
    </row>
    <row r="90" spans="1:6" x14ac:dyDescent="0.25">
      <c r="A90" s="248"/>
      <c r="D90" s="342"/>
      <c r="F90" s="294"/>
    </row>
    <row r="91" spans="1:6" x14ac:dyDescent="0.25">
      <c r="A91" s="248" t="s">
        <v>15</v>
      </c>
      <c r="B91" s="251" t="s">
        <v>482</v>
      </c>
      <c r="C91" s="291" t="s">
        <v>269</v>
      </c>
      <c r="D91" s="342">
        <v>1</v>
      </c>
      <c r="F91" s="294">
        <f>E91*D91</f>
        <v>0</v>
      </c>
    </row>
    <row r="92" spans="1:6" x14ac:dyDescent="0.25">
      <c r="A92" s="248"/>
      <c r="D92" s="306"/>
      <c r="F92" s="294"/>
    </row>
    <row r="93" spans="1:6" ht="13" x14ac:dyDescent="0.25">
      <c r="A93" s="248"/>
      <c r="B93" s="250" t="s">
        <v>303</v>
      </c>
      <c r="D93" s="306"/>
      <c r="F93" s="294"/>
    </row>
    <row r="94" spans="1:6" ht="13" x14ac:dyDescent="0.25">
      <c r="A94" s="248"/>
      <c r="B94" s="250"/>
      <c r="D94" s="306"/>
      <c r="F94" s="294"/>
    </row>
    <row r="95" spans="1:6" ht="67.5" customHeight="1" x14ac:dyDescent="0.25">
      <c r="A95" s="248" t="s">
        <v>16</v>
      </c>
      <c r="B95" s="251" t="s">
        <v>304</v>
      </c>
      <c r="C95" s="291" t="s">
        <v>236</v>
      </c>
      <c r="D95" s="306">
        <v>1</v>
      </c>
      <c r="F95" s="294">
        <f>E95*D95</f>
        <v>0</v>
      </c>
    </row>
    <row r="96" spans="1:6" ht="11.25" customHeight="1" x14ac:dyDescent="0.25">
      <c r="A96" s="248"/>
      <c r="D96" s="306"/>
      <c r="F96" s="294"/>
    </row>
    <row r="97" spans="1:6" ht="13" x14ac:dyDescent="0.25">
      <c r="A97" s="248"/>
      <c r="B97" s="250" t="s">
        <v>305</v>
      </c>
      <c r="D97" s="306"/>
      <c r="F97" s="294"/>
    </row>
    <row r="98" spans="1:6" ht="13" x14ac:dyDescent="0.25">
      <c r="A98" s="248"/>
      <c r="B98" s="250"/>
      <c r="D98" s="306"/>
      <c r="F98" s="294"/>
    </row>
    <row r="99" spans="1:6" ht="26" x14ac:dyDescent="0.25">
      <c r="A99" s="248"/>
      <c r="B99" s="250" t="s">
        <v>413</v>
      </c>
      <c r="D99" s="306"/>
      <c r="F99" s="294"/>
    </row>
    <row r="100" spans="1:6" ht="13" x14ac:dyDescent="0.25">
      <c r="A100" s="248"/>
      <c r="B100" s="250"/>
      <c r="D100" s="306"/>
      <c r="F100" s="294"/>
    </row>
    <row r="101" spans="1:6" x14ac:dyDescent="0.25">
      <c r="A101" s="248" t="s">
        <v>17</v>
      </c>
      <c r="B101" s="251" t="s">
        <v>306</v>
      </c>
      <c r="C101" s="291" t="s">
        <v>5</v>
      </c>
      <c r="D101" s="293">
        <v>15</v>
      </c>
      <c r="F101" s="294">
        <f>E101*D101</f>
        <v>0</v>
      </c>
    </row>
    <row r="102" spans="1:6" x14ac:dyDescent="0.25">
      <c r="A102" s="248"/>
      <c r="D102" s="306"/>
      <c r="F102" s="294"/>
    </row>
    <row r="103" spans="1:6" ht="13" x14ac:dyDescent="0.25">
      <c r="A103" s="248"/>
      <c r="B103" s="250" t="s">
        <v>307</v>
      </c>
      <c r="D103" s="306"/>
      <c r="F103" s="294"/>
    </row>
    <row r="104" spans="1:6" ht="13" x14ac:dyDescent="0.25">
      <c r="A104" s="248"/>
      <c r="B104" s="250"/>
      <c r="D104" s="306"/>
      <c r="F104" s="294"/>
    </row>
    <row r="105" spans="1:6" ht="29.25" customHeight="1" x14ac:dyDescent="0.25">
      <c r="A105" s="248"/>
      <c r="B105" s="250" t="s">
        <v>308</v>
      </c>
      <c r="D105" s="306"/>
      <c r="F105" s="294"/>
    </row>
    <row r="106" spans="1:6" ht="9.75" customHeight="1" x14ac:dyDescent="0.25">
      <c r="A106" s="248"/>
      <c r="B106" s="250"/>
      <c r="D106" s="306"/>
      <c r="F106" s="294"/>
    </row>
    <row r="107" spans="1:6" x14ac:dyDescent="0.25">
      <c r="A107" s="248" t="s">
        <v>18</v>
      </c>
      <c r="B107" s="251" t="s">
        <v>309</v>
      </c>
      <c r="C107" s="291" t="s">
        <v>0</v>
      </c>
      <c r="D107" s="306">
        <v>4.0999999999999996</v>
      </c>
      <c r="F107" s="294">
        <f>E107*D107</f>
        <v>0</v>
      </c>
    </row>
    <row r="108" spans="1:6" x14ac:dyDescent="0.25">
      <c r="A108" s="248"/>
      <c r="D108" s="306"/>
      <c r="F108" s="294"/>
    </row>
    <row r="109" spans="1:6" ht="13" x14ac:dyDescent="0.25">
      <c r="A109" s="248"/>
      <c r="B109" s="250" t="s">
        <v>310</v>
      </c>
      <c r="D109" s="306"/>
      <c r="F109" s="294"/>
    </row>
    <row r="110" spans="1:6" ht="13" x14ac:dyDescent="0.25">
      <c r="A110" s="248"/>
      <c r="B110" s="250"/>
      <c r="D110" s="306"/>
      <c r="F110" s="294"/>
    </row>
    <row r="111" spans="1:6" ht="13" x14ac:dyDescent="0.25">
      <c r="A111" s="248"/>
      <c r="B111" s="250" t="s">
        <v>311</v>
      </c>
      <c r="D111" s="306"/>
      <c r="F111" s="294"/>
    </row>
    <row r="112" spans="1:6" ht="13" x14ac:dyDescent="0.25">
      <c r="A112" s="248"/>
      <c r="B112" s="250"/>
      <c r="D112" s="306"/>
      <c r="F112" s="294"/>
    </row>
    <row r="113" spans="1:6" x14ac:dyDescent="0.25">
      <c r="A113" s="248"/>
      <c r="D113" s="306"/>
      <c r="F113" s="294"/>
    </row>
    <row r="114" spans="1:6" x14ac:dyDescent="0.25">
      <c r="A114" s="248" t="s">
        <v>19</v>
      </c>
      <c r="B114" s="251" t="s">
        <v>411</v>
      </c>
      <c r="C114" s="291" t="s">
        <v>5</v>
      </c>
      <c r="D114" s="293">
        <f>(3.8*2)+(3.5*2)</f>
        <v>14.6</v>
      </c>
      <c r="F114" s="305">
        <f>E114*D114</f>
        <v>0</v>
      </c>
    </row>
    <row r="115" spans="1:6" x14ac:dyDescent="0.25">
      <c r="A115" s="248"/>
      <c r="D115" s="293"/>
      <c r="F115" s="294"/>
    </row>
    <row r="116" spans="1:6" x14ac:dyDescent="0.25">
      <c r="A116" s="248" t="s">
        <v>20</v>
      </c>
      <c r="B116" s="251" t="s">
        <v>412</v>
      </c>
      <c r="C116" s="291" t="s">
        <v>0</v>
      </c>
      <c r="D116" s="293">
        <f>(4*2)+(3.53*2)</f>
        <v>15.059999999999999</v>
      </c>
      <c r="F116" s="305">
        <f>E116*D116</f>
        <v>0</v>
      </c>
    </row>
    <row r="117" spans="1:6" x14ac:dyDescent="0.25">
      <c r="A117" s="248"/>
      <c r="D117" s="293"/>
      <c r="F117" s="294"/>
    </row>
    <row r="118" spans="1:6" ht="13" x14ac:dyDescent="0.25">
      <c r="A118" s="248"/>
      <c r="B118" s="250" t="s">
        <v>312</v>
      </c>
      <c r="D118" s="293"/>
      <c r="F118" s="294"/>
    </row>
    <row r="119" spans="1:6" ht="13" x14ac:dyDescent="0.25">
      <c r="A119" s="248"/>
      <c r="B119" s="250"/>
      <c r="D119" s="293"/>
      <c r="F119" s="294"/>
    </row>
    <row r="120" spans="1:6" ht="13" x14ac:dyDescent="0.25">
      <c r="A120" s="248"/>
      <c r="B120" s="250" t="s">
        <v>313</v>
      </c>
      <c r="D120" s="293"/>
      <c r="F120" s="294"/>
    </row>
    <row r="121" spans="1:6" ht="13" x14ac:dyDescent="0.25">
      <c r="A121" s="248"/>
      <c r="B121" s="250"/>
      <c r="D121" s="293"/>
      <c r="F121" s="294"/>
    </row>
    <row r="122" spans="1:6" x14ac:dyDescent="0.25">
      <c r="A122" s="248" t="s">
        <v>21</v>
      </c>
      <c r="B122" s="251" t="s">
        <v>314</v>
      </c>
      <c r="C122" s="291" t="s">
        <v>315</v>
      </c>
      <c r="D122" s="293">
        <f>180/1000</f>
        <v>0.18</v>
      </c>
      <c r="F122" s="294">
        <f>E122*D122</f>
        <v>0</v>
      </c>
    </row>
    <row r="123" spans="1:6" x14ac:dyDescent="0.25">
      <c r="A123" s="248"/>
      <c r="D123" s="293"/>
      <c r="F123" s="294"/>
    </row>
    <row r="124" spans="1:6" ht="13" x14ac:dyDescent="0.25">
      <c r="A124" s="248"/>
      <c r="B124" s="250" t="s">
        <v>316</v>
      </c>
      <c r="D124" s="293"/>
      <c r="F124" s="294"/>
    </row>
    <row r="125" spans="1:6" ht="13" x14ac:dyDescent="0.25">
      <c r="A125" s="248"/>
      <c r="B125" s="250"/>
      <c r="D125" s="293"/>
      <c r="F125" s="294"/>
    </row>
    <row r="126" spans="1:6" x14ac:dyDescent="0.25">
      <c r="A126" s="248" t="s">
        <v>22</v>
      </c>
      <c r="B126" s="251" t="s">
        <v>507</v>
      </c>
      <c r="C126" s="291" t="s">
        <v>5</v>
      </c>
      <c r="D126" s="293">
        <v>30</v>
      </c>
      <c r="F126" s="294">
        <f>E126*D126</f>
        <v>0</v>
      </c>
    </row>
    <row r="127" spans="1:6" ht="13" x14ac:dyDescent="0.25">
      <c r="A127" s="248"/>
      <c r="B127" s="250"/>
      <c r="D127" s="293"/>
      <c r="F127" s="294"/>
    </row>
    <row r="128" spans="1:6" x14ac:dyDescent="0.25">
      <c r="A128" s="248" t="s">
        <v>23</v>
      </c>
      <c r="B128" s="251" t="s">
        <v>317</v>
      </c>
      <c r="C128" s="291" t="s">
        <v>5</v>
      </c>
      <c r="D128" s="293">
        <v>30</v>
      </c>
      <c r="F128" s="294">
        <f>E128*D128</f>
        <v>0</v>
      </c>
    </row>
    <row r="129" spans="1:6" x14ac:dyDescent="0.25">
      <c r="A129" s="248"/>
      <c r="D129" s="306"/>
      <c r="F129" s="294"/>
    </row>
    <row r="130" spans="1:6" ht="14.25" customHeight="1" thickBot="1" x14ac:dyDescent="0.35">
      <c r="A130" s="309"/>
      <c r="B130" s="310"/>
      <c r="C130" s="311"/>
      <c r="D130" s="312"/>
      <c r="E130" s="313"/>
      <c r="F130" s="314"/>
    </row>
    <row r="131" spans="1:6" ht="13.5" thickTop="1" x14ac:dyDescent="0.25">
      <c r="A131" s="248"/>
      <c r="B131" s="250" t="s">
        <v>318</v>
      </c>
      <c r="D131" s="306"/>
      <c r="F131" s="294"/>
    </row>
    <row r="132" spans="1:6" x14ac:dyDescent="0.25">
      <c r="A132" s="248"/>
      <c r="D132" s="306"/>
      <c r="F132" s="294"/>
    </row>
    <row r="133" spans="1:6" ht="13" x14ac:dyDescent="0.25">
      <c r="A133" s="248"/>
      <c r="B133" s="250" t="s">
        <v>249</v>
      </c>
      <c r="D133" s="306"/>
      <c r="F133" s="294"/>
    </row>
    <row r="134" spans="1:6" ht="13" x14ac:dyDescent="0.25">
      <c r="A134" s="248"/>
      <c r="B134" s="250"/>
      <c r="D134" s="306"/>
      <c r="F134" s="294"/>
    </row>
    <row r="135" spans="1:6" ht="25" x14ac:dyDescent="0.25">
      <c r="A135" s="248"/>
      <c r="B135" s="251" t="s">
        <v>284</v>
      </c>
      <c r="D135" s="306"/>
      <c r="F135" s="294"/>
    </row>
    <row r="136" spans="1:6" x14ac:dyDescent="0.25">
      <c r="A136" s="248"/>
      <c r="D136" s="306"/>
      <c r="F136" s="294"/>
    </row>
    <row r="137" spans="1:6" ht="13" x14ac:dyDescent="0.25">
      <c r="A137" s="248"/>
      <c r="B137" s="250" t="s">
        <v>241</v>
      </c>
      <c r="D137" s="306"/>
      <c r="F137" s="294"/>
    </row>
    <row r="138" spans="1:6" ht="13" x14ac:dyDescent="0.25">
      <c r="A138" s="248"/>
      <c r="B138" s="250"/>
      <c r="D138" s="306"/>
      <c r="F138" s="294"/>
    </row>
    <row r="139" spans="1:6" ht="13" x14ac:dyDescent="0.25">
      <c r="A139" s="248"/>
      <c r="B139" s="250" t="s">
        <v>319</v>
      </c>
      <c r="D139" s="306"/>
      <c r="F139" s="294"/>
    </row>
    <row r="140" spans="1:6" ht="13" x14ac:dyDescent="0.25">
      <c r="A140" s="248"/>
      <c r="B140" s="250"/>
      <c r="D140" s="306"/>
      <c r="F140" s="294"/>
    </row>
    <row r="141" spans="1:6" ht="25" x14ac:dyDescent="0.25">
      <c r="A141" s="248"/>
      <c r="B141" s="251" t="s">
        <v>245</v>
      </c>
      <c r="D141" s="306"/>
      <c r="F141" s="294"/>
    </row>
    <row r="142" spans="1:6" x14ac:dyDescent="0.25">
      <c r="A142" s="248"/>
      <c r="D142" s="306"/>
      <c r="F142" s="294"/>
    </row>
    <row r="143" spans="1:6" x14ac:dyDescent="0.25">
      <c r="A143" s="248"/>
      <c r="B143" s="251" t="s">
        <v>246</v>
      </c>
      <c r="D143" s="306"/>
      <c r="F143" s="294"/>
    </row>
    <row r="144" spans="1:6" x14ac:dyDescent="0.25">
      <c r="A144" s="248"/>
      <c r="D144" s="306"/>
      <c r="F144" s="294"/>
    </row>
    <row r="145" spans="1:6" ht="14" x14ac:dyDescent="0.25">
      <c r="A145" s="300"/>
      <c r="B145" s="301" t="s">
        <v>242</v>
      </c>
      <c r="C145" s="302"/>
      <c r="D145" s="302"/>
      <c r="F145" s="303"/>
    </row>
    <row r="146" spans="1:6" ht="14" x14ac:dyDescent="0.25">
      <c r="A146" s="300"/>
      <c r="B146" s="301"/>
      <c r="C146" s="302"/>
      <c r="D146" s="302"/>
      <c r="F146" s="303"/>
    </row>
    <row r="147" spans="1:6" ht="50" x14ac:dyDescent="0.25">
      <c r="A147" s="300"/>
      <c r="B147" s="304" t="s">
        <v>243</v>
      </c>
      <c r="C147" s="302"/>
      <c r="D147" s="302"/>
      <c r="F147" s="303"/>
    </row>
    <row r="148" spans="1:6" x14ac:dyDescent="0.25">
      <c r="A148" s="248"/>
      <c r="D148" s="306"/>
      <c r="F148" s="294"/>
    </row>
    <row r="149" spans="1:6" ht="13" x14ac:dyDescent="0.25">
      <c r="A149" s="248"/>
      <c r="B149" s="250" t="s">
        <v>320</v>
      </c>
      <c r="D149" s="306"/>
    </row>
    <row r="150" spans="1:6" x14ac:dyDescent="0.25">
      <c r="A150" s="248"/>
      <c r="D150" s="306"/>
    </row>
    <row r="151" spans="1:6" ht="25" x14ac:dyDescent="0.25">
      <c r="A151" s="248"/>
      <c r="B151" s="251" t="s">
        <v>321</v>
      </c>
      <c r="D151" s="306"/>
    </row>
    <row r="152" spans="1:6" x14ac:dyDescent="0.25">
      <c r="A152" s="248"/>
      <c r="D152" s="306"/>
    </row>
    <row r="153" spans="1:6" ht="50" x14ac:dyDescent="0.25">
      <c r="A153" s="248"/>
      <c r="B153" s="251" t="s">
        <v>322</v>
      </c>
      <c r="D153" s="306"/>
    </row>
    <row r="154" spans="1:6" x14ac:dyDescent="0.25">
      <c r="A154" s="248"/>
      <c r="D154" s="306"/>
    </row>
    <row r="155" spans="1:6" ht="37.5" x14ac:dyDescent="0.25">
      <c r="A155" s="248"/>
      <c r="B155" s="251" t="s">
        <v>323</v>
      </c>
      <c r="D155" s="306"/>
    </row>
    <row r="156" spans="1:6" x14ac:dyDescent="0.25">
      <c r="A156" s="248"/>
      <c r="D156" s="306"/>
    </row>
    <row r="157" spans="1:6" x14ac:dyDescent="0.25">
      <c r="A157" s="248"/>
      <c r="B157" s="251" t="s">
        <v>324</v>
      </c>
      <c r="D157" s="306"/>
    </row>
    <row r="158" spans="1:6" x14ac:dyDescent="0.25">
      <c r="A158" s="248"/>
      <c r="D158" s="306"/>
    </row>
    <row r="159" spans="1:6" ht="27.75" customHeight="1" x14ac:dyDescent="0.25">
      <c r="A159" s="248"/>
      <c r="B159" s="251" t="s">
        <v>325</v>
      </c>
      <c r="D159" s="306"/>
    </row>
    <row r="160" spans="1:6" x14ac:dyDescent="0.25">
      <c r="A160" s="248"/>
      <c r="D160" s="306"/>
    </row>
    <row r="161" spans="1:6" x14ac:dyDescent="0.25">
      <c r="A161" s="248"/>
      <c r="B161" s="251" t="s">
        <v>326</v>
      </c>
      <c r="D161" s="306"/>
    </row>
    <row r="162" spans="1:6" x14ac:dyDescent="0.25">
      <c r="A162" s="248"/>
      <c r="D162" s="306"/>
    </row>
    <row r="163" spans="1:6" ht="41.25" customHeight="1" x14ac:dyDescent="0.25">
      <c r="A163" s="248"/>
      <c r="B163" s="251" t="s">
        <v>327</v>
      </c>
      <c r="D163" s="306"/>
    </row>
    <row r="164" spans="1:6" x14ac:dyDescent="0.25">
      <c r="A164" s="248"/>
      <c r="D164" s="306"/>
      <c r="F164" s="294"/>
    </row>
    <row r="165" spans="1:6" ht="13" x14ac:dyDescent="0.25">
      <c r="A165" s="248"/>
      <c r="B165" s="250" t="s">
        <v>328</v>
      </c>
      <c r="D165" s="306"/>
      <c r="F165" s="294"/>
    </row>
    <row r="166" spans="1:6" ht="13" x14ac:dyDescent="0.25">
      <c r="A166" s="248"/>
      <c r="B166" s="250"/>
      <c r="D166" s="306"/>
      <c r="F166" s="294"/>
    </row>
    <row r="167" spans="1:6" ht="25" x14ac:dyDescent="0.25">
      <c r="A167" s="248"/>
      <c r="B167" s="251" t="s">
        <v>329</v>
      </c>
      <c r="D167" s="306"/>
      <c r="F167" s="294"/>
    </row>
    <row r="168" spans="1:6" x14ac:dyDescent="0.25">
      <c r="A168" s="248"/>
      <c r="D168" s="306"/>
      <c r="F168" s="294"/>
    </row>
    <row r="169" spans="1:6" ht="13" x14ac:dyDescent="0.25">
      <c r="A169" s="248"/>
      <c r="B169" s="250" t="s">
        <v>330</v>
      </c>
      <c r="D169" s="306"/>
      <c r="F169" s="294"/>
    </row>
    <row r="170" spans="1:6" ht="13" x14ac:dyDescent="0.25">
      <c r="A170" s="248"/>
      <c r="B170" s="250"/>
      <c r="D170" s="306"/>
      <c r="F170" s="294"/>
    </row>
    <row r="171" spans="1:6" ht="25" x14ac:dyDescent="0.25">
      <c r="A171" s="248"/>
      <c r="B171" s="251" t="s">
        <v>331</v>
      </c>
      <c r="D171" s="306"/>
      <c r="F171" s="294"/>
    </row>
    <row r="172" spans="1:6" x14ac:dyDescent="0.25">
      <c r="A172" s="248"/>
      <c r="D172" s="306"/>
      <c r="F172" s="294"/>
    </row>
    <row r="173" spans="1:6" ht="13" x14ac:dyDescent="0.25">
      <c r="A173" s="248"/>
      <c r="B173" s="250" t="s">
        <v>332</v>
      </c>
      <c r="D173" s="306"/>
      <c r="F173" s="294"/>
    </row>
    <row r="174" spans="1:6" ht="13" x14ac:dyDescent="0.25">
      <c r="A174" s="248"/>
      <c r="B174" s="250"/>
      <c r="D174" s="306"/>
      <c r="F174" s="294"/>
    </row>
    <row r="175" spans="1:6" ht="41.25" customHeight="1" x14ac:dyDescent="0.25">
      <c r="A175" s="248"/>
      <c r="B175" s="251" t="s">
        <v>333</v>
      </c>
      <c r="D175" s="306"/>
      <c r="F175" s="294"/>
    </row>
    <row r="176" spans="1:6" x14ac:dyDescent="0.25">
      <c r="A176" s="248"/>
      <c r="D176" s="306"/>
      <c r="F176" s="294"/>
    </row>
    <row r="177" spans="1:6" ht="13" x14ac:dyDescent="0.25">
      <c r="A177" s="248"/>
      <c r="B177" s="250" t="s">
        <v>334</v>
      </c>
      <c r="D177" s="306"/>
      <c r="F177" s="294"/>
    </row>
    <row r="178" spans="1:6" ht="13" x14ac:dyDescent="0.25">
      <c r="A178" s="248"/>
      <c r="B178" s="250"/>
      <c r="D178" s="306"/>
      <c r="F178" s="294"/>
    </row>
    <row r="179" spans="1:6" ht="25" x14ac:dyDescent="0.25">
      <c r="A179" s="248"/>
      <c r="B179" s="251" t="s">
        <v>335</v>
      </c>
      <c r="D179" s="306"/>
      <c r="F179" s="294"/>
    </row>
    <row r="180" spans="1:6" x14ac:dyDescent="0.25">
      <c r="A180" s="248"/>
      <c r="D180" s="306"/>
      <c r="F180" s="294"/>
    </row>
    <row r="181" spans="1:6" ht="13" x14ac:dyDescent="0.25">
      <c r="A181" s="248"/>
      <c r="B181" s="250" t="s">
        <v>336</v>
      </c>
      <c r="D181" s="306"/>
      <c r="F181" s="294"/>
    </row>
    <row r="182" spans="1:6" ht="13" x14ac:dyDescent="0.25">
      <c r="A182" s="248"/>
      <c r="B182" s="250"/>
      <c r="D182" s="306"/>
      <c r="F182" s="294"/>
    </row>
    <row r="183" spans="1:6" ht="25" x14ac:dyDescent="0.25">
      <c r="A183" s="248"/>
      <c r="B183" s="251" t="s">
        <v>337</v>
      </c>
      <c r="D183" s="306"/>
      <c r="F183" s="294"/>
    </row>
    <row r="184" spans="1:6" x14ac:dyDescent="0.25">
      <c r="A184" s="248"/>
      <c r="D184" s="306"/>
      <c r="F184" s="294"/>
    </row>
    <row r="185" spans="1:6" ht="13" x14ac:dyDescent="0.25">
      <c r="A185" s="248"/>
      <c r="B185" s="250" t="s">
        <v>338</v>
      </c>
      <c r="D185" s="306"/>
      <c r="F185" s="294"/>
    </row>
    <row r="186" spans="1:6" ht="13" x14ac:dyDescent="0.25">
      <c r="A186" s="248"/>
      <c r="B186" s="250"/>
      <c r="D186" s="306"/>
      <c r="F186" s="294"/>
    </row>
    <row r="187" spans="1:6" ht="25" x14ac:dyDescent="0.25">
      <c r="A187" s="248"/>
      <c r="B187" s="251" t="s">
        <v>339</v>
      </c>
      <c r="D187" s="306"/>
      <c r="F187" s="294"/>
    </row>
    <row r="188" spans="1:6" x14ac:dyDescent="0.25">
      <c r="A188" s="248"/>
      <c r="D188" s="306"/>
      <c r="F188" s="294"/>
    </row>
    <row r="189" spans="1:6" ht="13" x14ac:dyDescent="0.25">
      <c r="A189" s="248"/>
      <c r="B189" s="250" t="s">
        <v>340</v>
      </c>
      <c r="D189" s="306"/>
      <c r="F189" s="294"/>
    </row>
    <row r="190" spans="1:6" ht="13" x14ac:dyDescent="0.25">
      <c r="A190" s="248"/>
      <c r="B190" s="250"/>
      <c r="D190" s="306"/>
      <c r="F190" s="294"/>
    </row>
    <row r="191" spans="1:6" ht="25" x14ac:dyDescent="0.25">
      <c r="A191" s="248"/>
      <c r="B191" s="251" t="s">
        <v>341</v>
      </c>
      <c r="D191" s="306"/>
      <c r="F191" s="294"/>
    </row>
    <row r="192" spans="1:6" x14ac:dyDescent="0.25">
      <c r="A192" s="248"/>
      <c r="D192" s="306"/>
      <c r="F192" s="294"/>
    </row>
    <row r="193" spans="1:6" ht="13" x14ac:dyDescent="0.25">
      <c r="A193" s="248"/>
      <c r="B193" s="250" t="s">
        <v>342</v>
      </c>
      <c r="D193" s="306"/>
      <c r="F193" s="294"/>
    </row>
    <row r="194" spans="1:6" ht="13" x14ac:dyDescent="0.25">
      <c r="A194" s="248"/>
      <c r="B194" s="250"/>
      <c r="D194" s="306"/>
      <c r="F194" s="294"/>
    </row>
    <row r="195" spans="1:6" ht="26" x14ac:dyDescent="0.25">
      <c r="A195" s="248"/>
      <c r="B195" s="250" t="s">
        <v>343</v>
      </c>
      <c r="D195" s="306"/>
      <c r="F195" s="294"/>
    </row>
    <row r="196" spans="1:6" ht="13" x14ac:dyDescent="0.25">
      <c r="A196" s="248"/>
      <c r="B196" s="250"/>
      <c r="D196" s="306"/>
      <c r="F196" s="294"/>
    </row>
    <row r="197" spans="1:6" ht="25" x14ac:dyDescent="0.25">
      <c r="A197" s="248" t="s">
        <v>541</v>
      </c>
      <c r="B197" s="251" t="s">
        <v>533</v>
      </c>
      <c r="C197" s="291" t="s">
        <v>5</v>
      </c>
      <c r="D197" s="306">
        <v>20</v>
      </c>
      <c r="F197" s="294">
        <f>E197*D197</f>
        <v>0</v>
      </c>
    </row>
    <row r="198" spans="1:6" x14ac:dyDescent="0.25">
      <c r="A198" s="248"/>
      <c r="D198" s="306"/>
      <c r="F198" s="294"/>
    </row>
    <row r="199" spans="1:6" x14ac:dyDescent="0.25">
      <c r="A199" s="248"/>
      <c r="B199" s="251" t="s">
        <v>493</v>
      </c>
      <c r="C199" s="291" t="s">
        <v>5</v>
      </c>
      <c r="D199" s="306">
        <v>10</v>
      </c>
      <c r="F199" s="294">
        <f t="shared" ref="F199" si="0">E199*D199</f>
        <v>0</v>
      </c>
    </row>
    <row r="200" spans="1:6" ht="13" x14ac:dyDescent="0.25">
      <c r="A200" s="248"/>
      <c r="B200" s="250"/>
      <c r="D200" s="306"/>
      <c r="F200" s="294"/>
    </row>
    <row r="201" spans="1:6" ht="13" x14ac:dyDescent="0.25">
      <c r="A201" s="248"/>
      <c r="B201" s="250" t="s">
        <v>344</v>
      </c>
      <c r="D201" s="306"/>
      <c r="F201" s="294"/>
    </row>
    <row r="202" spans="1:6" ht="13" x14ac:dyDescent="0.25">
      <c r="A202" s="248"/>
      <c r="B202" s="250"/>
      <c r="D202" s="306"/>
      <c r="F202" s="294"/>
    </row>
    <row r="203" spans="1:6" ht="28.5" customHeight="1" x14ac:dyDescent="0.25">
      <c r="A203" s="248"/>
      <c r="B203" s="250" t="s">
        <v>345</v>
      </c>
      <c r="D203" s="306"/>
      <c r="F203" s="294"/>
    </row>
    <row r="204" spans="1:6" ht="13" x14ac:dyDescent="0.25">
      <c r="A204" s="248"/>
      <c r="B204" s="250"/>
      <c r="D204" s="306"/>
      <c r="F204" s="294"/>
    </row>
    <row r="205" spans="1:6" x14ac:dyDescent="0.25">
      <c r="A205" s="248" t="s">
        <v>516</v>
      </c>
      <c r="B205" s="251" t="s">
        <v>493</v>
      </c>
      <c r="C205" s="291" t="s">
        <v>5</v>
      </c>
      <c r="D205" s="306">
        <f>5*4</f>
        <v>20</v>
      </c>
      <c r="F205" s="294">
        <f>E205*D205</f>
        <v>0</v>
      </c>
    </row>
    <row r="206" spans="1:6" x14ac:dyDescent="0.25">
      <c r="A206" s="248"/>
      <c r="D206" s="306"/>
      <c r="F206" s="294"/>
    </row>
    <row r="207" spans="1:6" ht="14.25" customHeight="1" thickBot="1" x14ac:dyDescent="0.35">
      <c r="A207" s="309"/>
      <c r="B207" s="310"/>
      <c r="C207" s="311"/>
      <c r="D207" s="312"/>
      <c r="E207" s="313"/>
      <c r="F207" s="314"/>
    </row>
    <row r="208" spans="1:6" ht="13" thickTop="1" x14ac:dyDescent="0.25">
      <c r="A208" s="248"/>
      <c r="D208" s="306"/>
      <c r="F208" s="294"/>
    </row>
    <row r="209" spans="1:6" ht="13" x14ac:dyDescent="0.25">
      <c r="A209" s="248"/>
      <c r="B209" s="250" t="s">
        <v>347</v>
      </c>
      <c r="D209" s="306"/>
      <c r="F209" s="294"/>
    </row>
    <row r="210" spans="1:6" x14ac:dyDescent="0.25">
      <c r="A210" s="248"/>
      <c r="D210" s="306"/>
      <c r="F210" s="294"/>
    </row>
    <row r="211" spans="1:6" ht="20" customHeight="1" x14ac:dyDescent="0.25">
      <c r="A211" s="248"/>
      <c r="B211" s="250" t="s">
        <v>249</v>
      </c>
      <c r="D211" s="306"/>
      <c r="F211" s="294"/>
    </row>
    <row r="212" spans="1:6" ht="13" x14ac:dyDescent="0.25">
      <c r="A212" s="248"/>
      <c r="B212" s="250"/>
      <c r="D212" s="306"/>
      <c r="F212" s="294"/>
    </row>
    <row r="213" spans="1:6" ht="25" x14ac:dyDescent="0.25">
      <c r="A213" s="248"/>
      <c r="B213" s="251" t="s">
        <v>284</v>
      </c>
      <c r="D213" s="306"/>
      <c r="F213" s="294"/>
    </row>
    <row r="214" spans="1:6" x14ac:dyDescent="0.25">
      <c r="A214" s="248"/>
      <c r="D214" s="306"/>
      <c r="F214" s="294"/>
    </row>
    <row r="215" spans="1:6" ht="13" x14ac:dyDescent="0.25">
      <c r="A215" s="248"/>
      <c r="B215" s="250" t="s">
        <v>241</v>
      </c>
      <c r="D215" s="306"/>
      <c r="F215" s="294"/>
    </row>
    <row r="216" spans="1:6" ht="13" x14ac:dyDescent="0.25">
      <c r="A216" s="248"/>
      <c r="B216" s="250"/>
      <c r="D216" s="306"/>
      <c r="F216" s="294"/>
    </row>
    <row r="217" spans="1:6" ht="13" x14ac:dyDescent="0.25">
      <c r="A217" s="248"/>
      <c r="B217" s="250" t="s">
        <v>260</v>
      </c>
      <c r="D217" s="306"/>
      <c r="F217" s="294"/>
    </row>
    <row r="218" spans="1:6" ht="13" x14ac:dyDescent="0.25">
      <c r="A218" s="248"/>
      <c r="B218" s="250"/>
      <c r="D218" s="306"/>
      <c r="F218" s="294"/>
    </row>
    <row r="219" spans="1:6" ht="25" x14ac:dyDescent="0.25">
      <c r="A219" s="248"/>
      <c r="B219" s="251" t="s">
        <v>245</v>
      </c>
      <c r="D219" s="306"/>
      <c r="F219" s="294"/>
    </row>
    <row r="220" spans="1:6" x14ac:dyDescent="0.25">
      <c r="A220" s="248"/>
      <c r="B220" s="251" t="s">
        <v>246</v>
      </c>
      <c r="D220" s="306"/>
      <c r="F220" s="294"/>
    </row>
    <row r="221" spans="1:6" x14ac:dyDescent="0.25">
      <c r="A221" s="248"/>
      <c r="D221" s="306"/>
      <c r="F221" s="294"/>
    </row>
    <row r="222" spans="1:6" ht="14" x14ac:dyDescent="0.25">
      <c r="A222" s="248"/>
      <c r="B222" s="301" t="s">
        <v>242</v>
      </c>
      <c r="D222" s="306"/>
      <c r="F222" s="294"/>
    </row>
    <row r="223" spans="1:6" ht="14" x14ac:dyDescent="0.25">
      <c r="A223" s="248"/>
      <c r="B223" s="301"/>
      <c r="D223" s="306"/>
      <c r="F223" s="294"/>
    </row>
    <row r="224" spans="1:6" ht="54" customHeight="1" x14ac:dyDescent="0.25">
      <c r="A224" s="248"/>
      <c r="B224" s="304" t="s">
        <v>243</v>
      </c>
      <c r="D224" s="306"/>
      <c r="F224" s="294"/>
    </row>
    <row r="225" spans="1:6" x14ac:dyDescent="0.25">
      <c r="A225" s="248"/>
      <c r="D225" s="306"/>
      <c r="F225" s="294"/>
    </row>
    <row r="226" spans="1:6" ht="13" x14ac:dyDescent="0.25">
      <c r="A226" s="248"/>
      <c r="B226" s="250" t="s">
        <v>348</v>
      </c>
      <c r="D226" s="306"/>
      <c r="F226" s="294"/>
    </row>
    <row r="227" spans="1:6" ht="13" x14ac:dyDescent="0.25">
      <c r="A227" s="248"/>
      <c r="B227" s="250"/>
      <c r="D227" s="306"/>
      <c r="F227" s="294"/>
    </row>
    <row r="228" spans="1:6" ht="35.5" customHeight="1" x14ac:dyDescent="0.25">
      <c r="A228" s="248"/>
      <c r="B228" s="251" t="s">
        <v>349</v>
      </c>
      <c r="D228" s="306"/>
      <c r="F228" s="294"/>
    </row>
    <row r="229" spans="1:6" x14ac:dyDescent="0.25">
      <c r="A229" s="248"/>
      <c r="D229" s="306"/>
      <c r="F229" s="294"/>
    </row>
    <row r="230" spans="1:6" ht="13" x14ac:dyDescent="0.25">
      <c r="A230" s="248"/>
      <c r="B230" s="250" t="s">
        <v>350</v>
      </c>
      <c r="D230" s="306"/>
      <c r="F230" s="294"/>
    </row>
    <row r="231" spans="1:6" ht="13" x14ac:dyDescent="0.25">
      <c r="A231" s="248"/>
      <c r="B231" s="250"/>
      <c r="D231" s="306"/>
      <c r="F231" s="294"/>
    </row>
    <row r="232" spans="1:6" ht="25" x14ac:dyDescent="0.25">
      <c r="A232" s="248"/>
      <c r="B232" s="251" t="s">
        <v>351</v>
      </c>
      <c r="D232" s="306"/>
      <c r="F232" s="294"/>
    </row>
    <row r="233" spans="1:6" x14ac:dyDescent="0.25">
      <c r="A233" s="248"/>
      <c r="D233" s="306"/>
      <c r="F233" s="294"/>
    </row>
    <row r="234" spans="1:6" ht="13" x14ac:dyDescent="0.25">
      <c r="A234" s="248"/>
      <c r="B234" s="250" t="s">
        <v>352</v>
      </c>
      <c r="D234" s="306"/>
      <c r="F234" s="294"/>
    </row>
    <row r="235" spans="1:6" ht="13" x14ac:dyDescent="0.25">
      <c r="A235" s="248"/>
      <c r="B235" s="250"/>
      <c r="D235" s="306"/>
      <c r="F235" s="294"/>
    </row>
    <row r="236" spans="1:6" x14ac:dyDescent="0.25">
      <c r="A236" s="248"/>
      <c r="B236" s="251" t="s">
        <v>353</v>
      </c>
      <c r="D236" s="306"/>
      <c r="F236" s="294"/>
    </row>
    <row r="237" spans="1:6" x14ac:dyDescent="0.25">
      <c r="A237" s="248"/>
      <c r="D237" s="306"/>
      <c r="F237" s="294"/>
    </row>
    <row r="238" spans="1:6" ht="13" x14ac:dyDescent="0.25">
      <c r="A238" s="248"/>
      <c r="B238" s="250" t="s">
        <v>354</v>
      </c>
      <c r="D238" s="306"/>
      <c r="F238" s="294"/>
    </row>
    <row r="239" spans="1:6" ht="13" x14ac:dyDescent="0.25">
      <c r="A239" s="248"/>
      <c r="B239" s="250"/>
      <c r="D239" s="306"/>
      <c r="F239" s="294"/>
    </row>
    <row r="240" spans="1:6" ht="41.25" customHeight="1" x14ac:dyDescent="0.25">
      <c r="A240" s="248"/>
      <c r="B240" s="250" t="s">
        <v>355</v>
      </c>
      <c r="D240" s="306"/>
      <c r="F240" s="294"/>
    </row>
    <row r="241" spans="1:6" ht="13" x14ac:dyDescent="0.25">
      <c r="A241" s="248"/>
      <c r="B241" s="250"/>
      <c r="D241" s="306"/>
      <c r="F241" s="294"/>
    </row>
    <row r="242" spans="1:6" x14ac:dyDescent="0.25">
      <c r="A242" s="248" t="s">
        <v>518</v>
      </c>
      <c r="B242" s="251" t="s">
        <v>356</v>
      </c>
      <c r="C242" s="291" t="s">
        <v>31</v>
      </c>
      <c r="D242" s="306">
        <v>3</v>
      </c>
      <c r="F242" s="294">
        <f>E242*D242</f>
        <v>0</v>
      </c>
    </row>
    <row r="243" spans="1:6" x14ac:dyDescent="0.25">
      <c r="A243" s="248"/>
      <c r="D243" s="306"/>
      <c r="F243" s="294"/>
    </row>
    <row r="244" spans="1:6" ht="14" x14ac:dyDescent="0.25">
      <c r="A244" s="248"/>
      <c r="B244" s="317" t="s">
        <v>357</v>
      </c>
      <c r="D244" s="306"/>
      <c r="F244" s="294"/>
    </row>
    <row r="245" spans="1:6" x14ac:dyDescent="0.25">
      <c r="A245" s="248"/>
      <c r="B245" s="253"/>
      <c r="D245" s="306"/>
      <c r="F245" s="294"/>
    </row>
    <row r="246" spans="1:6" ht="144" customHeight="1" x14ac:dyDescent="0.25">
      <c r="A246" s="248"/>
      <c r="B246" s="423" t="s">
        <v>479</v>
      </c>
      <c r="D246" s="306"/>
      <c r="F246" s="294"/>
    </row>
    <row r="247" spans="1:6" x14ac:dyDescent="0.25">
      <c r="A247" s="248"/>
      <c r="B247" s="253"/>
      <c r="D247" s="306"/>
      <c r="F247" s="294"/>
    </row>
    <row r="248" spans="1:6" x14ac:dyDescent="0.25">
      <c r="A248" s="231">
        <v>18</v>
      </c>
      <c r="B248" s="253" t="s">
        <v>480</v>
      </c>
      <c r="C248" s="291" t="s">
        <v>5</v>
      </c>
      <c r="D248" s="342">
        <v>20</v>
      </c>
      <c r="F248" s="294">
        <f>E248*D248</f>
        <v>0</v>
      </c>
    </row>
    <row r="249" spans="1:6" x14ac:dyDescent="0.25">
      <c r="A249" s="231"/>
      <c r="B249" s="253"/>
      <c r="D249" s="342"/>
      <c r="F249" s="294"/>
    </row>
    <row r="250" spans="1:6" x14ac:dyDescent="0.25">
      <c r="A250" s="231"/>
      <c r="B250" s="253" t="s">
        <v>508</v>
      </c>
      <c r="C250" s="291" t="s">
        <v>5</v>
      </c>
      <c r="D250" s="342">
        <v>20</v>
      </c>
      <c r="F250" s="294"/>
    </row>
    <row r="251" spans="1:6" x14ac:dyDescent="0.25">
      <c r="A251" s="231"/>
      <c r="B251" s="253"/>
      <c r="D251" s="306"/>
      <c r="F251" s="294"/>
    </row>
    <row r="252" spans="1:6" ht="13" x14ac:dyDescent="0.25">
      <c r="A252" s="252"/>
      <c r="B252" s="316" t="s">
        <v>358</v>
      </c>
      <c r="C252" s="320"/>
      <c r="D252" s="306"/>
      <c r="F252" s="294"/>
    </row>
    <row r="253" spans="1:6" x14ac:dyDescent="0.25">
      <c r="A253" s="252"/>
      <c r="B253" s="253"/>
      <c r="C253" s="320"/>
      <c r="D253" s="306"/>
      <c r="F253" s="294"/>
    </row>
    <row r="254" spans="1:6" ht="13" x14ac:dyDescent="0.25">
      <c r="A254" s="252"/>
      <c r="B254" s="318" t="s">
        <v>421</v>
      </c>
      <c r="C254" s="320"/>
      <c r="D254" s="306"/>
      <c r="F254" s="294"/>
    </row>
    <row r="255" spans="1:6" x14ac:dyDescent="0.25">
      <c r="A255" s="252"/>
      <c r="B255" s="253"/>
      <c r="C255" s="320"/>
      <c r="D255" s="306"/>
      <c r="F255" s="294"/>
    </row>
    <row r="256" spans="1:6" ht="37.5" x14ac:dyDescent="0.25">
      <c r="A256" s="252">
        <v>19</v>
      </c>
      <c r="B256" s="253" t="s">
        <v>422</v>
      </c>
      <c r="C256" s="320" t="s">
        <v>5</v>
      </c>
      <c r="D256" s="293">
        <v>240</v>
      </c>
      <c r="F256" s="294">
        <f>E256*D256</f>
        <v>0</v>
      </c>
    </row>
    <row r="257" spans="1:6" x14ac:dyDescent="0.25">
      <c r="A257" s="252"/>
      <c r="B257" s="253"/>
      <c r="C257" s="320"/>
      <c r="D257" s="293"/>
      <c r="F257" s="294"/>
    </row>
    <row r="258" spans="1:6" ht="25" x14ac:dyDescent="0.25">
      <c r="A258" s="252">
        <v>20</v>
      </c>
      <c r="B258" s="253" t="s">
        <v>423</v>
      </c>
      <c r="C258" s="320" t="s">
        <v>5</v>
      </c>
      <c r="D258" s="293">
        <v>240</v>
      </c>
      <c r="F258" s="294">
        <f>D258*E258</f>
        <v>0</v>
      </c>
    </row>
    <row r="259" spans="1:6" x14ac:dyDescent="0.25">
      <c r="A259" s="252"/>
      <c r="C259" s="320"/>
      <c r="D259" s="321"/>
      <c r="E259" s="308"/>
      <c r="F259" s="322"/>
    </row>
    <row r="260" spans="1:6" ht="13.5" thickBot="1" x14ac:dyDescent="0.35">
      <c r="A260" s="323"/>
      <c r="B260" s="324"/>
      <c r="C260" s="325"/>
      <c r="D260" s="326"/>
      <c r="E260" s="327"/>
      <c r="F260" s="314"/>
    </row>
    <row r="261" spans="1:6" ht="13" thickTop="1" x14ac:dyDescent="0.25">
      <c r="A261" s="248"/>
      <c r="D261" s="306"/>
      <c r="F261" s="294"/>
    </row>
    <row r="262" spans="1:6" ht="13" x14ac:dyDescent="0.25">
      <c r="A262" s="248"/>
      <c r="B262" s="250" t="s">
        <v>359</v>
      </c>
      <c r="D262" s="306"/>
      <c r="F262" s="294"/>
    </row>
    <row r="263" spans="1:6" x14ac:dyDescent="0.25">
      <c r="A263" s="248"/>
      <c r="D263" s="306"/>
      <c r="F263" s="294"/>
    </row>
    <row r="264" spans="1:6" ht="13" x14ac:dyDescent="0.25">
      <c r="A264" s="248"/>
      <c r="B264" s="250" t="s">
        <v>360</v>
      </c>
      <c r="D264" s="306"/>
      <c r="F264" s="294"/>
    </row>
    <row r="265" spans="1:6" ht="13" x14ac:dyDescent="0.25">
      <c r="A265" s="248"/>
      <c r="B265" s="250"/>
      <c r="D265" s="306"/>
      <c r="F265" s="294"/>
    </row>
    <row r="266" spans="1:6" ht="25" x14ac:dyDescent="0.25">
      <c r="A266" s="248"/>
      <c r="B266" s="251" t="s">
        <v>284</v>
      </c>
      <c r="D266" s="306"/>
      <c r="F266" s="294"/>
    </row>
    <row r="267" spans="1:6" x14ac:dyDescent="0.25">
      <c r="A267" s="248"/>
      <c r="D267" s="306"/>
      <c r="F267" s="294"/>
    </row>
    <row r="268" spans="1:6" ht="13" x14ac:dyDescent="0.25">
      <c r="A268" s="248"/>
      <c r="B268" s="250" t="s">
        <v>241</v>
      </c>
      <c r="D268" s="306"/>
      <c r="F268" s="294"/>
    </row>
    <row r="269" spans="1:6" ht="13" x14ac:dyDescent="0.25">
      <c r="A269" s="248"/>
      <c r="B269" s="250"/>
      <c r="D269" s="306"/>
      <c r="F269" s="294"/>
    </row>
    <row r="270" spans="1:6" ht="13" x14ac:dyDescent="0.25">
      <c r="A270" s="248"/>
      <c r="B270" s="250" t="s">
        <v>260</v>
      </c>
      <c r="D270" s="306"/>
      <c r="F270" s="294"/>
    </row>
    <row r="271" spans="1:6" ht="13" x14ac:dyDescent="0.25">
      <c r="A271" s="248"/>
      <c r="B271" s="250"/>
      <c r="D271" s="306"/>
      <c r="F271" s="294"/>
    </row>
    <row r="272" spans="1:6" ht="25" x14ac:dyDescent="0.25">
      <c r="A272" s="248"/>
      <c r="B272" s="251" t="s">
        <v>245</v>
      </c>
      <c r="D272" s="306"/>
      <c r="F272" s="294"/>
    </row>
    <row r="273" spans="1:6" x14ac:dyDescent="0.25">
      <c r="A273" s="248"/>
      <c r="D273" s="306"/>
      <c r="F273" s="294"/>
    </row>
    <row r="274" spans="1:6" x14ac:dyDescent="0.25">
      <c r="A274" s="248"/>
      <c r="B274" s="251" t="s">
        <v>246</v>
      </c>
      <c r="D274" s="306"/>
      <c r="F274" s="294"/>
    </row>
    <row r="275" spans="1:6" x14ac:dyDescent="0.25">
      <c r="A275" s="248"/>
      <c r="D275" s="306"/>
      <c r="F275" s="294"/>
    </row>
    <row r="276" spans="1:6" ht="14" x14ac:dyDescent="0.25">
      <c r="A276" s="248"/>
      <c r="B276" s="301" t="s">
        <v>242</v>
      </c>
      <c r="D276" s="306"/>
      <c r="F276" s="294"/>
    </row>
    <row r="277" spans="1:6" ht="14" x14ac:dyDescent="0.25">
      <c r="A277" s="248"/>
      <c r="B277" s="301"/>
      <c r="D277" s="306"/>
      <c r="F277" s="294"/>
    </row>
    <row r="278" spans="1:6" ht="54.75" customHeight="1" x14ac:dyDescent="0.25">
      <c r="A278" s="248"/>
      <c r="B278" s="304" t="s">
        <v>243</v>
      </c>
      <c r="D278" s="306"/>
      <c r="F278" s="294"/>
    </row>
    <row r="279" spans="1:6" x14ac:dyDescent="0.25">
      <c r="A279" s="248"/>
      <c r="D279" s="306"/>
      <c r="F279" s="294"/>
    </row>
    <row r="280" spans="1:6" ht="13" x14ac:dyDescent="0.25">
      <c r="A280" s="248"/>
      <c r="B280" s="250" t="s">
        <v>361</v>
      </c>
      <c r="D280" s="306"/>
      <c r="F280" s="294"/>
    </row>
    <row r="281" spans="1:6" ht="13" x14ac:dyDescent="0.25">
      <c r="A281" s="248"/>
      <c r="B281" s="250"/>
      <c r="D281" s="306"/>
      <c r="F281" s="294"/>
    </row>
    <row r="282" spans="1:6" ht="25" x14ac:dyDescent="0.25">
      <c r="A282" s="248"/>
      <c r="B282" s="251" t="s">
        <v>362</v>
      </c>
      <c r="D282" s="306"/>
      <c r="F282" s="294"/>
    </row>
    <row r="283" spans="1:6" x14ac:dyDescent="0.25">
      <c r="A283" s="248"/>
      <c r="D283" s="306"/>
      <c r="F283" s="294"/>
    </row>
    <row r="284" spans="1:6" ht="13" x14ac:dyDescent="0.25">
      <c r="A284" s="248"/>
      <c r="B284" s="328" t="s">
        <v>485</v>
      </c>
      <c r="D284" s="306"/>
      <c r="F284" s="294"/>
    </row>
    <row r="285" spans="1:6" ht="13" x14ac:dyDescent="0.25">
      <c r="A285" s="248"/>
      <c r="B285" s="329"/>
      <c r="D285" s="306"/>
      <c r="F285" s="294"/>
    </row>
    <row r="286" spans="1:6" ht="39" x14ac:dyDescent="0.25">
      <c r="A286" s="248"/>
      <c r="B286" s="307" t="s">
        <v>483</v>
      </c>
      <c r="D286" s="306"/>
      <c r="F286" s="294"/>
    </row>
    <row r="287" spans="1:6" ht="13" x14ac:dyDescent="0.25">
      <c r="A287" s="248"/>
      <c r="B287" s="250"/>
      <c r="D287" s="306"/>
      <c r="F287" s="294"/>
    </row>
    <row r="288" spans="1:6" x14ac:dyDescent="0.25">
      <c r="A288" s="248" t="s">
        <v>542</v>
      </c>
      <c r="B288" s="330" t="s">
        <v>484</v>
      </c>
      <c r="C288" s="291" t="s">
        <v>5</v>
      </c>
      <c r="D288" s="306">
        <v>3</v>
      </c>
      <c r="F288" s="294">
        <f>E288*D288</f>
        <v>0</v>
      </c>
    </row>
    <row r="289" spans="1:6" x14ac:dyDescent="0.25">
      <c r="A289" s="248"/>
      <c r="D289" s="306"/>
      <c r="F289" s="294"/>
    </row>
    <row r="290" spans="1:6" x14ac:dyDescent="0.25">
      <c r="A290" s="248"/>
      <c r="F290" s="294"/>
    </row>
    <row r="291" spans="1:6" ht="13.5" thickBot="1" x14ac:dyDescent="0.35">
      <c r="A291" s="323"/>
      <c r="B291" s="324"/>
      <c r="C291" s="325"/>
      <c r="D291" s="331"/>
      <c r="E291" s="327"/>
      <c r="F291" s="314"/>
    </row>
    <row r="292" spans="1:6" ht="13" thickTop="1" x14ac:dyDescent="0.25">
      <c r="A292" s="248"/>
      <c r="F292" s="294"/>
    </row>
    <row r="293" spans="1:6" ht="13" x14ac:dyDescent="0.25">
      <c r="A293" s="248"/>
      <c r="B293" s="250" t="s">
        <v>363</v>
      </c>
      <c r="F293" s="294"/>
    </row>
    <row r="294" spans="1:6" x14ac:dyDescent="0.25">
      <c r="A294" s="248"/>
      <c r="F294" s="294"/>
    </row>
    <row r="295" spans="1:6" ht="13" x14ac:dyDescent="0.25">
      <c r="A295" s="248"/>
      <c r="B295" s="250" t="s">
        <v>249</v>
      </c>
      <c r="F295" s="294"/>
    </row>
    <row r="296" spans="1:6" ht="13" x14ac:dyDescent="0.25">
      <c r="A296" s="248"/>
      <c r="B296" s="250"/>
      <c r="F296" s="294"/>
    </row>
    <row r="297" spans="1:6" ht="25" x14ac:dyDescent="0.25">
      <c r="A297" s="248"/>
      <c r="B297" s="251" t="s">
        <v>284</v>
      </c>
      <c r="F297" s="294"/>
    </row>
    <row r="298" spans="1:6" x14ac:dyDescent="0.25">
      <c r="A298" s="248"/>
      <c r="F298" s="294"/>
    </row>
    <row r="299" spans="1:6" ht="13" x14ac:dyDescent="0.25">
      <c r="A299" s="248"/>
      <c r="B299" s="250" t="s">
        <v>260</v>
      </c>
      <c r="F299" s="294"/>
    </row>
    <row r="300" spans="1:6" ht="13" x14ac:dyDescent="0.25">
      <c r="A300" s="248"/>
      <c r="B300" s="250"/>
      <c r="F300" s="294"/>
    </row>
    <row r="301" spans="1:6" ht="25" x14ac:dyDescent="0.25">
      <c r="A301" s="248"/>
      <c r="B301" s="251" t="s">
        <v>245</v>
      </c>
      <c r="F301" s="294"/>
    </row>
    <row r="302" spans="1:6" x14ac:dyDescent="0.25">
      <c r="A302" s="248"/>
      <c r="F302" s="294"/>
    </row>
    <row r="303" spans="1:6" x14ac:dyDescent="0.25">
      <c r="A303" s="248"/>
      <c r="B303" s="251" t="s">
        <v>246</v>
      </c>
      <c r="F303" s="294"/>
    </row>
    <row r="304" spans="1:6" x14ac:dyDescent="0.25">
      <c r="A304" s="248"/>
      <c r="F304" s="294"/>
    </row>
    <row r="305" spans="1:6" ht="14" x14ac:dyDescent="0.25">
      <c r="A305" s="248"/>
      <c r="B305" s="301" t="s">
        <v>242</v>
      </c>
      <c r="F305" s="294"/>
    </row>
    <row r="306" spans="1:6" ht="14" x14ac:dyDescent="0.25">
      <c r="A306" s="248"/>
      <c r="B306" s="301"/>
      <c r="F306" s="294"/>
    </row>
    <row r="307" spans="1:6" ht="53.25" customHeight="1" x14ac:dyDescent="0.25">
      <c r="A307" s="248"/>
      <c r="B307" s="304" t="s">
        <v>243</v>
      </c>
      <c r="F307" s="294"/>
    </row>
    <row r="308" spans="1:6" x14ac:dyDescent="0.25">
      <c r="A308" s="248"/>
      <c r="F308" s="294"/>
    </row>
    <row r="309" spans="1:6" ht="13" x14ac:dyDescent="0.25">
      <c r="A309" s="248"/>
      <c r="B309" s="250" t="s">
        <v>364</v>
      </c>
      <c r="F309" s="294"/>
    </row>
    <row r="310" spans="1:6" ht="13" x14ac:dyDescent="0.25">
      <c r="A310" s="248"/>
      <c r="B310" s="250"/>
      <c r="F310" s="294"/>
    </row>
    <row r="311" spans="1:6" ht="37.5" x14ac:dyDescent="0.25">
      <c r="A311" s="248"/>
      <c r="B311" s="251" t="s">
        <v>365</v>
      </c>
      <c r="F311" s="294"/>
    </row>
    <row r="312" spans="1:6" x14ac:dyDescent="0.25">
      <c r="A312" s="248"/>
      <c r="F312" s="294"/>
    </row>
    <row r="313" spans="1:6" ht="13" x14ac:dyDescent="0.25">
      <c r="A313" s="248"/>
      <c r="B313" s="250" t="s">
        <v>366</v>
      </c>
      <c r="F313" s="294"/>
    </row>
    <row r="314" spans="1:6" ht="13" x14ac:dyDescent="0.25">
      <c r="A314" s="248"/>
      <c r="B314" s="250"/>
      <c r="F314" s="294"/>
    </row>
    <row r="315" spans="1:6" ht="29.25" customHeight="1" x14ac:dyDescent="0.25">
      <c r="A315" s="248"/>
      <c r="B315" s="250" t="s">
        <v>367</v>
      </c>
    </row>
    <row r="316" spans="1:6" x14ac:dyDescent="0.25">
      <c r="A316" s="248"/>
      <c r="B316" s="251" t="s">
        <v>368</v>
      </c>
    </row>
    <row r="317" spans="1:6" x14ac:dyDescent="0.25">
      <c r="A317" s="248"/>
      <c r="B317" s="251" t="s">
        <v>369</v>
      </c>
    </row>
    <row r="318" spans="1:6" x14ac:dyDescent="0.25">
      <c r="A318" s="248"/>
      <c r="B318" s="251" t="s">
        <v>370</v>
      </c>
    </row>
    <row r="319" spans="1:6" x14ac:dyDescent="0.25">
      <c r="A319" s="248"/>
      <c r="B319" s="251" t="s">
        <v>371</v>
      </c>
    </row>
    <row r="320" spans="1:6" x14ac:dyDescent="0.25">
      <c r="A320" s="248"/>
      <c r="B320" s="251" t="s">
        <v>372</v>
      </c>
    </row>
    <row r="321" spans="1:8" x14ac:dyDescent="0.25">
      <c r="A321" s="248"/>
      <c r="B321" s="251" t="s">
        <v>373</v>
      </c>
    </row>
    <row r="322" spans="1:8" x14ac:dyDescent="0.25">
      <c r="A322" s="248"/>
      <c r="B322" s="251" t="s">
        <v>374</v>
      </c>
    </row>
    <row r="323" spans="1:8" x14ac:dyDescent="0.25">
      <c r="A323" s="248"/>
      <c r="B323" s="251" t="s">
        <v>375</v>
      </c>
    </row>
    <row r="324" spans="1:8" x14ac:dyDescent="0.25">
      <c r="A324" s="248"/>
      <c r="B324" s="251" t="s">
        <v>376</v>
      </c>
    </row>
    <row r="325" spans="1:8" x14ac:dyDescent="0.25">
      <c r="A325" s="248"/>
      <c r="B325" s="251" t="s">
        <v>377</v>
      </c>
    </row>
    <row r="326" spans="1:8" x14ac:dyDescent="0.25">
      <c r="A326" s="248"/>
      <c r="B326" s="251" t="s">
        <v>378</v>
      </c>
    </row>
    <row r="327" spans="1:8" x14ac:dyDescent="0.25">
      <c r="A327" s="248"/>
      <c r="B327" s="251" t="s">
        <v>379</v>
      </c>
    </row>
    <row r="328" spans="1:8" x14ac:dyDescent="0.25">
      <c r="A328" s="248"/>
      <c r="B328" s="251" t="s">
        <v>380</v>
      </c>
    </row>
    <row r="329" spans="1:8" x14ac:dyDescent="0.25">
      <c r="A329" s="248"/>
      <c r="B329" s="251" t="s">
        <v>381</v>
      </c>
    </row>
    <row r="330" spans="1:8" ht="13" x14ac:dyDescent="0.25">
      <c r="A330" s="248"/>
      <c r="B330" s="250"/>
      <c r="F330" s="294"/>
    </row>
    <row r="331" spans="1:8" ht="13" x14ac:dyDescent="0.25">
      <c r="A331" s="248"/>
      <c r="B331" s="250" t="s">
        <v>474</v>
      </c>
      <c r="F331" s="294"/>
    </row>
    <row r="332" spans="1:8" ht="13" x14ac:dyDescent="0.25">
      <c r="A332" s="248"/>
      <c r="B332" s="250"/>
      <c r="F332" s="294"/>
    </row>
    <row r="333" spans="1:8" ht="13" x14ac:dyDescent="0.25">
      <c r="A333" s="248"/>
      <c r="B333" s="264"/>
    </row>
    <row r="334" spans="1:8" x14ac:dyDescent="0.25">
      <c r="A334" s="248"/>
    </row>
    <row r="335" spans="1:8" ht="35.4" customHeight="1" x14ac:dyDescent="0.25">
      <c r="A335" s="248" t="s">
        <v>543</v>
      </c>
      <c r="B335" s="263" t="s">
        <v>468</v>
      </c>
      <c r="C335" s="291" t="s">
        <v>203</v>
      </c>
      <c r="D335" s="306">
        <v>4</v>
      </c>
      <c r="F335" s="305">
        <f>E335*D335</f>
        <v>0</v>
      </c>
      <c r="H335" s="230">
        <v>2743</v>
      </c>
    </row>
    <row r="336" spans="1:8" x14ac:dyDescent="0.25">
      <c r="A336" s="248"/>
      <c r="D336" s="306"/>
      <c r="F336" s="305">
        <f t="shared" ref="F336:F353" si="1">E336*D336</f>
        <v>0</v>
      </c>
    </row>
    <row r="337" spans="1:8" x14ac:dyDescent="0.25">
      <c r="A337" s="248" t="s">
        <v>544</v>
      </c>
      <c r="B337" s="263" t="s">
        <v>469</v>
      </c>
      <c r="C337" s="291" t="s">
        <v>203</v>
      </c>
      <c r="D337" s="306">
        <v>4</v>
      </c>
      <c r="F337" s="305">
        <f t="shared" si="1"/>
        <v>0</v>
      </c>
      <c r="H337" s="230">
        <v>2773</v>
      </c>
    </row>
    <row r="338" spans="1:8" x14ac:dyDescent="0.25">
      <c r="A338" s="248"/>
      <c r="D338" s="306"/>
      <c r="F338" s="305">
        <f t="shared" si="1"/>
        <v>0</v>
      </c>
    </row>
    <row r="339" spans="1:8" x14ac:dyDescent="0.25">
      <c r="A339" s="248" t="s">
        <v>300</v>
      </c>
      <c r="B339" s="263" t="s">
        <v>470</v>
      </c>
      <c r="C339" s="291" t="s">
        <v>203</v>
      </c>
      <c r="D339" s="306">
        <v>4</v>
      </c>
      <c r="F339" s="305">
        <f t="shared" si="1"/>
        <v>0</v>
      </c>
      <c r="H339" s="230">
        <v>2744</v>
      </c>
    </row>
    <row r="340" spans="1:8" x14ac:dyDescent="0.25">
      <c r="A340" s="248"/>
      <c r="D340" s="306"/>
      <c r="F340" s="305">
        <f t="shared" si="1"/>
        <v>0</v>
      </c>
    </row>
    <row r="341" spans="1:8" x14ac:dyDescent="0.25">
      <c r="A341" s="248" t="s">
        <v>301</v>
      </c>
      <c r="B341" s="263" t="s">
        <v>471</v>
      </c>
      <c r="C341" s="291" t="s">
        <v>203</v>
      </c>
      <c r="D341" s="306">
        <v>4</v>
      </c>
      <c r="F341" s="305">
        <f t="shared" si="1"/>
        <v>0</v>
      </c>
      <c r="H341" s="230">
        <v>2765</v>
      </c>
    </row>
    <row r="342" spans="1:8" x14ac:dyDescent="0.25">
      <c r="A342" s="248"/>
      <c r="D342" s="306"/>
      <c r="F342" s="305">
        <f t="shared" si="1"/>
        <v>0</v>
      </c>
    </row>
    <row r="343" spans="1:8" x14ac:dyDescent="0.25">
      <c r="A343" s="248" t="s">
        <v>522</v>
      </c>
      <c r="B343" s="263" t="s">
        <v>472</v>
      </c>
      <c r="C343" s="291" t="s">
        <v>203</v>
      </c>
      <c r="D343" s="306">
        <v>4</v>
      </c>
      <c r="F343" s="305">
        <f t="shared" si="1"/>
        <v>0</v>
      </c>
      <c r="H343" s="230">
        <v>2766</v>
      </c>
    </row>
    <row r="344" spans="1:8" x14ac:dyDescent="0.25">
      <c r="A344" s="248"/>
      <c r="D344" s="306"/>
      <c r="F344" s="305">
        <f t="shared" si="1"/>
        <v>0</v>
      </c>
    </row>
    <row r="345" spans="1:8" x14ac:dyDescent="0.25">
      <c r="A345" s="248" t="s">
        <v>545</v>
      </c>
      <c r="B345" s="263" t="s">
        <v>473</v>
      </c>
      <c r="C345" s="291" t="s">
        <v>203</v>
      </c>
      <c r="D345" s="306">
        <v>4</v>
      </c>
      <c r="F345" s="305">
        <f t="shared" si="1"/>
        <v>0</v>
      </c>
      <c r="H345" s="230">
        <v>2742</v>
      </c>
    </row>
    <row r="346" spans="1:8" x14ac:dyDescent="0.25">
      <c r="A346" s="248"/>
      <c r="D346" s="306"/>
      <c r="F346" s="305">
        <f t="shared" si="1"/>
        <v>0</v>
      </c>
    </row>
    <row r="347" spans="1:8" x14ac:dyDescent="0.25">
      <c r="A347" s="248" t="s">
        <v>546</v>
      </c>
      <c r="B347" s="263" t="s">
        <v>382</v>
      </c>
      <c r="C347" s="291" t="s">
        <v>203</v>
      </c>
      <c r="D347" s="306">
        <v>4</v>
      </c>
      <c r="F347" s="305">
        <f t="shared" si="1"/>
        <v>0</v>
      </c>
      <c r="H347" s="230">
        <v>2748</v>
      </c>
    </row>
    <row r="348" spans="1:8" x14ac:dyDescent="0.25">
      <c r="A348" s="248"/>
      <c r="D348" s="306"/>
      <c r="F348" s="305">
        <f t="shared" si="1"/>
        <v>0</v>
      </c>
    </row>
    <row r="349" spans="1:8" x14ac:dyDescent="0.25">
      <c r="A349" s="248" t="s">
        <v>302</v>
      </c>
      <c r="B349" s="251" t="s">
        <v>486</v>
      </c>
      <c r="C349" s="291" t="s">
        <v>203</v>
      </c>
      <c r="D349" s="306">
        <v>1</v>
      </c>
      <c r="F349" s="305">
        <f t="shared" si="1"/>
        <v>0</v>
      </c>
    </row>
    <row r="350" spans="1:8" x14ac:dyDescent="0.25">
      <c r="A350" s="248"/>
      <c r="D350" s="306"/>
      <c r="F350" s="305">
        <f t="shared" si="1"/>
        <v>0</v>
      </c>
    </row>
    <row r="351" spans="1:8" x14ac:dyDescent="0.25">
      <c r="A351" s="248" t="s">
        <v>547</v>
      </c>
      <c r="B351" s="251" t="s">
        <v>487</v>
      </c>
      <c r="C351" s="291" t="s">
        <v>203</v>
      </c>
      <c r="D351" s="306">
        <v>1</v>
      </c>
      <c r="F351" s="305">
        <f t="shared" si="1"/>
        <v>0</v>
      </c>
    </row>
    <row r="352" spans="1:8" x14ac:dyDescent="0.25">
      <c r="A352" s="248"/>
      <c r="D352" s="306"/>
      <c r="F352" s="305">
        <f t="shared" si="1"/>
        <v>0</v>
      </c>
    </row>
    <row r="353" spans="1:7" x14ac:dyDescent="0.25">
      <c r="A353" s="248" t="s">
        <v>548</v>
      </c>
      <c r="B353" s="251" t="s">
        <v>488</v>
      </c>
      <c r="C353" s="291" t="s">
        <v>203</v>
      </c>
      <c r="D353" s="306">
        <v>1</v>
      </c>
      <c r="F353" s="305">
        <f t="shared" si="1"/>
        <v>0</v>
      </c>
    </row>
    <row r="354" spans="1:7" x14ac:dyDescent="0.25">
      <c r="A354" s="248"/>
      <c r="D354" s="306"/>
    </row>
    <row r="355" spans="1:7" ht="13" x14ac:dyDescent="0.25">
      <c r="A355" s="248"/>
      <c r="D355" s="306"/>
      <c r="F355" s="294"/>
      <c r="G355" s="250"/>
    </row>
    <row r="356" spans="1:7" ht="13.5" thickBot="1" x14ac:dyDescent="0.35">
      <c r="A356" s="323"/>
      <c r="B356" s="324"/>
      <c r="C356" s="325"/>
      <c r="D356" s="326"/>
      <c r="E356" s="327"/>
      <c r="F356" s="314"/>
    </row>
    <row r="357" spans="1:7" ht="13" thickTop="1" x14ac:dyDescent="0.25">
      <c r="A357" s="248"/>
      <c r="D357" s="306"/>
      <c r="F357" s="294"/>
    </row>
    <row r="358" spans="1:7" ht="13" x14ac:dyDescent="0.25">
      <c r="A358" s="248"/>
      <c r="B358" s="250" t="s">
        <v>383</v>
      </c>
      <c r="D358" s="306"/>
      <c r="F358" s="294"/>
    </row>
    <row r="359" spans="1:7" x14ac:dyDescent="0.25">
      <c r="A359" s="248"/>
      <c r="D359" s="306"/>
      <c r="F359" s="294"/>
    </row>
    <row r="360" spans="1:7" ht="13" x14ac:dyDescent="0.25">
      <c r="A360" s="248"/>
      <c r="B360" s="250" t="s">
        <v>249</v>
      </c>
      <c r="D360" s="306"/>
      <c r="F360" s="294"/>
    </row>
    <row r="361" spans="1:7" ht="13" x14ac:dyDescent="0.25">
      <c r="A361" s="248"/>
      <c r="B361" s="250"/>
      <c r="D361" s="306"/>
      <c r="F361" s="294"/>
    </row>
    <row r="362" spans="1:7" ht="25" x14ac:dyDescent="0.25">
      <c r="A362" s="248"/>
      <c r="B362" s="251" t="s">
        <v>284</v>
      </c>
      <c r="D362" s="306"/>
      <c r="F362" s="294"/>
    </row>
    <row r="363" spans="1:7" x14ac:dyDescent="0.25">
      <c r="A363" s="248"/>
      <c r="D363" s="306"/>
      <c r="F363" s="294"/>
    </row>
    <row r="364" spans="1:7" ht="13" x14ac:dyDescent="0.25">
      <c r="A364" s="248"/>
      <c r="B364" s="250" t="s">
        <v>346</v>
      </c>
      <c r="D364" s="306"/>
      <c r="F364" s="294"/>
    </row>
    <row r="365" spans="1:7" ht="13" x14ac:dyDescent="0.25">
      <c r="A365" s="248"/>
      <c r="B365" s="250"/>
      <c r="D365" s="306"/>
      <c r="F365" s="294"/>
    </row>
    <row r="366" spans="1:7" ht="13" x14ac:dyDescent="0.25">
      <c r="A366" s="248"/>
      <c r="B366" s="250" t="s">
        <v>260</v>
      </c>
      <c r="D366" s="306"/>
      <c r="F366" s="294"/>
    </row>
    <row r="367" spans="1:7" ht="13" x14ac:dyDescent="0.25">
      <c r="A367" s="248"/>
      <c r="B367" s="250"/>
      <c r="D367" s="306"/>
      <c r="F367" s="294"/>
    </row>
    <row r="368" spans="1:7" ht="25" x14ac:dyDescent="0.25">
      <c r="A368" s="248"/>
      <c r="B368" s="251" t="s">
        <v>245</v>
      </c>
      <c r="D368" s="306"/>
      <c r="F368" s="294"/>
    </row>
    <row r="369" spans="1:6" x14ac:dyDescent="0.25">
      <c r="A369" s="248"/>
      <c r="D369" s="306"/>
      <c r="F369" s="294"/>
    </row>
    <row r="370" spans="1:6" x14ac:dyDescent="0.25">
      <c r="A370" s="248"/>
      <c r="B370" s="251" t="s">
        <v>246</v>
      </c>
      <c r="D370" s="306"/>
      <c r="F370" s="294"/>
    </row>
    <row r="371" spans="1:6" x14ac:dyDescent="0.25">
      <c r="A371" s="248"/>
      <c r="D371" s="306"/>
      <c r="F371" s="294"/>
    </row>
    <row r="372" spans="1:6" ht="14" x14ac:dyDescent="0.25">
      <c r="A372" s="248"/>
      <c r="B372" s="301" t="s">
        <v>242</v>
      </c>
      <c r="D372" s="306"/>
      <c r="F372" s="294"/>
    </row>
    <row r="373" spans="1:6" ht="14" x14ac:dyDescent="0.25">
      <c r="A373" s="248"/>
      <c r="B373" s="301"/>
      <c r="D373" s="306"/>
      <c r="F373" s="294"/>
    </row>
    <row r="374" spans="1:6" ht="53.25" customHeight="1" x14ac:dyDescent="0.25">
      <c r="A374" s="248"/>
      <c r="B374" s="304" t="s">
        <v>243</v>
      </c>
      <c r="D374" s="306"/>
      <c r="F374" s="294"/>
    </row>
    <row r="375" spans="1:6" x14ac:dyDescent="0.25">
      <c r="A375" s="248"/>
      <c r="D375" s="306"/>
      <c r="F375" s="294"/>
    </row>
    <row r="376" spans="1:6" ht="13" x14ac:dyDescent="0.25">
      <c r="A376" s="248"/>
      <c r="B376" s="250" t="s">
        <v>384</v>
      </c>
      <c r="D376" s="306"/>
      <c r="F376" s="294"/>
    </row>
    <row r="377" spans="1:6" ht="13" x14ac:dyDescent="0.25">
      <c r="A377" s="248"/>
      <c r="B377" s="250"/>
      <c r="D377" s="306"/>
      <c r="F377" s="294"/>
    </row>
    <row r="378" spans="1:6" ht="58.25" customHeight="1" x14ac:dyDescent="0.25">
      <c r="A378" s="248"/>
      <c r="B378" s="251" t="s">
        <v>385</v>
      </c>
      <c r="D378" s="306"/>
      <c r="F378" s="294"/>
    </row>
    <row r="379" spans="1:6" x14ac:dyDescent="0.25">
      <c r="A379" s="248"/>
      <c r="D379" s="306"/>
      <c r="F379" s="294"/>
    </row>
    <row r="380" spans="1:6" ht="13" x14ac:dyDescent="0.25">
      <c r="A380" s="248"/>
      <c r="B380" s="250" t="s">
        <v>386</v>
      </c>
      <c r="D380" s="306"/>
      <c r="F380" s="294"/>
    </row>
    <row r="381" spans="1:6" ht="13" x14ac:dyDescent="0.25">
      <c r="A381" s="248"/>
      <c r="B381" s="250"/>
      <c r="D381" s="306"/>
      <c r="F381" s="294"/>
    </row>
    <row r="382" spans="1:6" x14ac:dyDescent="0.25">
      <c r="A382" s="248"/>
      <c r="B382" s="251" t="s">
        <v>387</v>
      </c>
      <c r="D382" s="306"/>
      <c r="F382" s="294"/>
    </row>
    <row r="383" spans="1:6" x14ac:dyDescent="0.25">
      <c r="A383" s="248"/>
      <c r="D383" s="306"/>
      <c r="F383" s="294"/>
    </row>
    <row r="384" spans="1:6" ht="30" customHeight="1" x14ac:dyDescent="0.25">
      <c r="A384" s="248"/>
      <c r="B384" s="251" t="s">
        <v>388</v>
      </c>
      <c r="D384" s="306"/>
      <c r="F384" s="294"/>
    </row>
    <row r="385" spans="1:8" x14ac:dyDescent="0.25">
      <c r="A385" s="248"/>
      <c r="D385" s="306"/>
      <c r="F385" s="294"/>
    </row>
    <row r="386" spans="1:8" ht="25" x14ac:dyDescent="0.25">
      <c r="A386" s="248"/>
      <c r="B386" s="251" t="s">
        <v>389</v>
      </c>
      <c r="D386" s="306"/>
      <c r="F386" s="294"/>
    </row>
    <row r="387" spans="1:8" x14ac:dyDescent="0.25">
      <c r="A387" s="248"/>
      <c r="D387" s="306"/>
      <c r="F387" s="294"/>
    </row>
    <row r="388" spans="1:8" x14ac:dyDescent="0.25">
      <c r="A388" s="248"/>
      <c r="B388" s="251" t="s">
        <v>390</v>
      </c>
      <c r="D388" s="306"/>
    </row>
    <row r="389" spans="1:8" x14ac:dyDescent="0.25">
      <c r="A389" s="248"/>
      <c r="D389" s="306"/>
    </row>
    <row r="390" spans="1:8" ht="25" x14ac:dyDescent="0.25">
      <c r="A390" s="248"/>
      <c r="B390" s="251" t="s">
        <v>391</v>
      </c>
      <c r="D390" s="306"/>
    </row>
    <row r="391" spans="1:8" x14ac:dyDescent="0.25">
      <c r="A391" s="248"/>
      <c r="D391" s="306"/>
    </row>
    <row r="392" spans="1:8" ht="25" x14ac:dyDescent="0.25">
      <c r="A392" s="248"/>
      <c r="B392" s="251" t="s">
        <v>392</v>
      </c>
      <c r="D392" s="306"/>
    </row>
    <row r="393" spans="1:8" x14ac:dyDescent="0.25">
      <c r="A393" s="248"/>
      <c r="D393" s="306"/>
      <c r="F393" s="294"/>
    </row>
    <row r="394" spans="1:8" x14ac:dyDescent="0.25">
      <c r="A394" s="248"/>
      <c r="D394" s="306"/>
      <c r="F394" s="294"/>
    </row>
    <row r="395" spans="1:8" ht="13" x14ac:dyDescent="0.25">
      <c r="A395" s="248"/>
      <c r="B395" s="250" t="s">
        <v>393</v>
      </c>
      <c r="D395" s="306"/>
    </row>
    <row r="396" spans="1:8" x14ac:dyDescent="0.25">
      <c r="A396" s="248"/>
      <c r="D396" s="306"/>
    </row>
    <row r="397" spans="1:8" ht="39" x14ac:dyDescent="0.25">
      <c r="A397" s="248"/>
      <c r="B397" s="319" t="s">
        <v>509</v>
      </c>
      <c r="D397" s="306"/>
    </row>
    <row r="398" spans="1:8" x14ac:dyDescent="0.25">
      <c r="A398" s="248"/>
      <c r="D398" s="306"/>
    </row>
    <row r="399" spans="1:8" x14ac:dyDescent="0.25">
      <c r="A399" s="248" t="s">
        <v>549</v>
      </c>
      <c r="B399" s="251" t="s">
        <v>510</v>
      </c>
      <c r="C399" s="291" t="s">
        <v>31</v>
      </c>
      <c r="D399" s="306">
        <v>6</v>
      </c>
      <c r="F399" s="305">
        <f>E399*D399</f>
        <v>0</v>
      </c>
      <c r="H399" s="230">
        <v>3073</v>
      </c>
    </row>
    <row r="400" spans="1:8" x14ac:dyDescent="0.25">
      <c r="A400" s="248"/>
      <c r="D400" s="306"/>
    </row>
    <row r="401" spans="1:6" ht="37.5" x14ac:dyDescent="0.25">
      <c r="A401" s="248" t="s">
        <v>550</v>
      </c>
      <c r="B401" s="251" t="s">
        <v>511</v>
      </c>
      <c r="C401" s="291" t="s">
        <v>113</v>
      </c>
      <c r="D401" s="306">
        <v>1</v>
      </c>
      <c r="E401" s="293">
        <v>100000</v>
      </c>
      <c r="F401" s="305">
        <f>E401*D401</f>
        <v>100000</v>
      </c>
    </row>
    <row r="402" spans="1:6" x14ac:dyDescent="0.25">
      <c r="A402" s="248"/>
      <c r="D402" s="306"/>
      <c r="F402" s="294"/>
    </row>
    <row r="403" spans="1:6" x14ac:dyDescent="0.25">
      <c r="A403" s="248"/>
      <c r="D403" s="306"/>
      <c r="F403" s="294"/>
    </row>
    <row r="404" spans="1:6" ht="13" x14ac:dyDescent="0.25">
      <c r="A404" s="248"/>
      <c r="B404" s="250" t="s">
        <v>489</v>
      </c>
      <c r="D404" s="306"/>
      <c r="F404" s="294"/>
    </row>
    <row r="405" spans="1:6" ht="13" x14ac:dyDescent="0.25">
      <c r="A405" s="248"/>
      <c r="B405" s="250"/>
      <c r="D405" s="306"/>
      <c r="F405" s="294"/>
    </row>
    <row r="406" spans="1:6" ht="28.5" customHeight="1" x14ac:dyDescent="0.25">
      <c r="A406" s="248"/>
      <c r="B406" s="250" t="s">
        <v>394</v>
      </c>
      <c r="D406" s="306"/>
      <c r="F406" s="294"/>
    </row>
    <row r="407" spans="1:6" ht="13" x14ac:dyDescent="0.25">
      <c r="A407" s="248"/>
      <c r="B407" s="250"/>
      <c r="D407" s="306"/>
      <c r="F407" s="294"/>
    </row>
    <row r="408" spans="1:6" x14ac:dyDescent="0.25">
      <c r="A408" s="248"/>
      <c r="D408" s="306"/>
      <c r="F408" s="294"/>
    </row>
    <row r="409" spans="1:6" ht="13" x14ac:dyDescent="0.25">
      <c r="A409" s="248"/>
      <c r="B409" s="250" t="s">
        <v>489</v>
      </c>
      <c r="D409" s="306"/>
      <c r="F409" s="294"/>
    </row>
    <row r="410" spans="1:6" x14ac:dyDescent="0.25">
      <c r="A410" s="248"/>
      <c r="D410" s="306"/>
      <c r="F410" s="294"/>
    </row>
    <row r="411" spans="1:6" ht="69" customHeight="1" x14ac:dyDescent="0.25">
      <c r="A411" s="248" t="s">
        <v>551</v>
      </c>
      <c r="B411" s="251" t="s">
        <v>512</v>
      </c>
      <c r="C411" s="291" t="s">
        <v>113</v>
      </c>
      <c r="D411" s="306">
        <v>1</v>
      </c>
      <c r="F411" s="294">
        <f>D411*E411</f>
        <v>0</v>
      </c>
    </row>
    <row r="412" spans="1:6" ht="13" x14ac:dyDescent="0.25">
      <c r="A412" s="248"/>
      <c r="B412" s="250"/>
      <c r="D412" s="306"/>
      <c r="F412" s="294"/>
    </row>
    <row r="413" spans="1:6" ht="13.5" thickBot="1" x14ac:dyDescent="0.35">
      <c r="A413" s="323"/>
      <c r="B413" s="324"/>
      <c r="C413" s="325"/>
      <c r="D413" s="326"/>
      <c r="E413" s="327"/>
      <c r="F413" s="314"/>
    </row>
    <row r="414" spans="1:6" s="349" customFormat="1" ht="13.5" thickTop="1" x14ac:dyDescent="0.25">
      <c r="A414" s="350"/>
      <c r="B414" s="356" t="s">
        <v>513</v>
      </c>
      <c r="C414" s="352"/>
      <c r="D414" s="306"/>
      <c r="E414" s="354"/>
      <c r="F414" s="355"/>
    </row>
    <row r="415" spans="1:6" s="349" customFormat="1" x14ac:dyDescent="0.25">
      <c r="A415" s="350"/>
      <c r="B415" s="357"/>
      <c r="C415" s="352"/>
      <c r="D415" s="306"/>
      <c r="E415" s="354"/>
      <c r="F415" s="355"/>
    </row>
    <row r="416" spans="1:6" s="349" customFormat="1" ht="13" x14ac:dyDescent="0.25">
      <c r="A416" s="350"/>
      <c r="B416" s="356" t="s">
        <v>249</v>
      </c>
      <c r="C416" s="352"/>
      <c r="D416" s="306"/>
      <c r="E416" s="354"/>
      <c r="F416" s="355"/>
    </row>
    <row r="417" spans="1:6" s="349" customFormat="1" ht="13" x14ac:dyDescent="0.25">
      <c r="A417" s="350"/>
      <c r="B417" s="356"/>
      <c r="C417" s="352"/>
      <c r="D417" s="306"/>
      <c r="E417" s="354"/>
      <c r="F417" s="355"/>
    </row>
    <row r="418" spans="1:6" s="349" customFormat="1" ht="25" x14ac:dyDescent="0.25">
      <c r="A418" s="350"/>
      <c r="B418" s="357" t="s">
        <v>284</v>
      </c>
      <c r="C418" s="352"/>
      <c r="D418" s="306"/>
      <c r="E418" s="354"/>
      <c r="F418" s="355"/>
    </row>
    <row r="419" spans="1:6" s="349" customFormat="1" x14ac:dyDescent="0.25">
      <c r="A419" s="350"/>
      <c r="B419" s="357"/>
      <c r="C419" s="352"/>
      <c r="D419" s="306"/>
      <c r="E419" s="354"/>
      <c r="F419" s="355"/>
    </row>
    <row r="420" spans="1:6" s="349" customFormat="1" ht="13" x14ac:dyDescent="0.25">
      <c r="A420" s="350"/>
      <c r="B420" s="356" t="s">
        <v>241</v>
      </c>
      <c r="C420" s="352"/>
      <c r="D420" s="306"/>
      <c r="E420" s="354"/>
      <c r="F420" s="355"/>
    </row>
    <row r="421" spans="1:6" s="349" customFormat="1" ht="13" x14ac:dyDescent="0.25">
      <c r="A421" s="350"/>
      <c r="B421" s="356"/>
      <c r="C421" s="352"/>
      <c r="D421" s="306"/>
      <c r="E421" s="354"/>
      <c r="F421" s="355"/>
    </row>
    <row r="422" spans="1:6" s="349" customFormat="1" ht="13" x14ac:dyDescent="0.25">
      <c r="A422" s="350"/>
      <c r="B422" s="356" t="s">
        <v>260</v>
      </c>
      <c r="C422" s="352"/>
      <c r="D422" s="306"/>
      <c r="E422" s="354"/>
      <c r="F422" s="355"/>
    </row>
    <row r="423" spans="1:6" s="349" customFormat="1" ht="13" x14ac:dyDescent="0.25">
      <c r="A423" s="350"/>
      <c r="B423" s="356"/>
      <c r="C423" s="352"/>
      <c r="D423" s="306"/>
      <c r="E423" s="354"/>
      <c r="F423" s="355"/>
    </row>
    <row r="424" spans="1:6" s="349" customFormat="1" ht="25" x14ac:dyDescent="0.25">
      <c r="A424" s="350"/>
      <c r="B424" s="357" t="s">
        <v>245</v>
      </c>
      <c r="C424" s="352"/>
      <c r="D424" s="306"/>
      <c r="E424" s="354"/>
      <c r="F424" s="355"/>
    </row>
    <row r="425" spans="1:6" s="349" customFormat="1" x14ac:dyDescent="0.25">
      <c r="A425" s="350"/>
      <c r="B425" s="357"/>
      <c r="C425" s="352"/>
      <c r="D425" s="306"/>
      <c r="E425" s="354"/>
      <c r="F425" s="355"/>
    </row>
    <row r="426" spans="1:6" s="349" customFormat="1" x14ac:dyDescent="0.25">
      <c r="A426" s="350"/>
      <c r="B426" s="357" t="s">
        <v>246</v>
      </c>
      <c r="C426" s="352"/>
      <c r="D426" s="306"/>
      <c r="E426" s="354"/>
      <c r="F426" s="355"/>
    </row>
    <row r="427" spans="1:6" s="349" customFormat="1" x14ac:dyDescent="0.25">
      <c r="A427" s="350"/>
      <c r="B427" s="357"/>
      <c r="C427" s="352"/>
      <c r="D427" s="306"/>
      <c r="E427" s="354"/>
      <c r="F427" s="355"/>
    </row>
    <row r="428" spans="1:6" s="349" customFormat="1" ht="14" x14ac:dyDescent="0.25">
      <c r="A428" s="350"/>
      <c r="B428" s="301" t="s">
        <v>242</v>
      </c>
      <c r="C428" s="352"/>
      <c r="D428" s="306"/>
      <c r="E428" s="354"/>
      <c r="F428" s="355"/>
    </row>
    <row r="429" spans="1:6" s="349" customFormat="1" ht="14" x14ac:dyDescent="0.25">
      <c r="A429" s="350"/>
      <c r="B429" s="301"/>
      <c r="C429" s="352"/>
      <c r="D429" s="306"/>
      <c r="E429" s="354"/>
      <c r="F429" s="355"/>
    </row>
    <row r="430" spans="1:6" s="349" customFormat="1" ht="51.75" customHeight="1" x14ac:dyDescent="0.25">
      <c r="A430" s="350"/>
      <c r="B430" s="304" t="s">
        <v>243</v>
      </c>
      <c r="C430" s="352"/>
      <c r="D430" s="306"/>
      <c r="E430" s="354"/>
      <c r="F430" s="355"/>
    </row>
    <row r="431" spans="1:6" s="349" customFormat="1" x14ac:dyDescent="0.25">
      <c r="A431" s="350"/>
      <c r="B431" s="357"/>
      <c r="C431" s="352"/>
      <c r="D431" s="306"/>
      <c r="E431" s="354"/>
      <c r="F431" s="355"/>
    </row>
    <row r="432" spans="1:6" s="349" customFormat="1" ht="13" x14ac:dyDescent="0.25">
      <c r="A432" s="350"/>
      <c r="B432" s="356" t="s">
        <v>514</v>
      </c>
      <c r="C432" s="352"/>
      <c r="D432" s="306"/>
      <c r="E432" s="354"/>
      <c r="F432" s="355"/>
    </row>
    <row r="433" spans="1:6" s="349" customFormat="1" ht="13" x14ac:dyDescent="0.25">
      <c r="A433" s="350"/>
      <c r="B433" s="356"/>
      <c r="C433" s="352"/>
      <c r="D433" s="306"/>
      <c r="E433" s="354"/>
      <c r="F433" s="355"/>
    </row>
    <row r="434" spans="1:6" s="349" customFormat="1" ht="13" x14ac:dyDescent="0.25">
      <c r="A434" s="350"/>
      <c r="B434" s="356" t="s">
        <v>515</v>
      </c>
      <c r="C434" s="352"/>
      <c r="D434" s="306"/>
      <c r="E434" s="354"/>
      <c r="F434" s="355"/>
    </row>
    <row r="435" spans="1:6" s="349" customFormat="1" ht="13" x14ac:dyDescent="0.25">
      <c r="A435" s="350"/>
      <c r="B435" s="356"/>
      <c r="C435" s="352"/>
      <c r="D435" s="306"/>
      <c r="E435" s="354"/>
      <c r="F435" s="355"/>
    </row>
    <row r="436" spans="1:6" s="349" customFormat="1" x14ac:dyDescent="0.25">
      <c r="A436" s="350" t="s">
        <v>276</v>
      </c>
      <c r="B436" s="357" t="s">
        <v>517</v>
      </c>
      <c r="C436" s="352" t="s">
        <v>5</v>
      </c>
      <c r="D436" s="306">
        <v>15</v>
      </c>
      <c r="E436" s="354"/>
      <c r="F436" s="355">
        <f>E436*D436</f>
        <v>0</v>
      </c>
    </row>
    <row r="437" spans="1:6" s="349" customFormat="1" x14ac:dyDescent="0.25">
      <c r="A437" s="350"/>
      <c r="B437" s="357"/>
      <c r="C437" s="352"/>
      <c r="D437" s="306"/>
      <c r="E437" s="354"/>
      <c r="F437" s="355">
        <f t="shared" ref="F437:F440" si="2">E437*D437</f>
        <v>0</v>
      </c>
    </row>
    <row r="438" spans="1:6" s="349" customFormat="1" x14ac:dyDescent="0.25">
      <c r="A438" s="350" t="s">
        <v>278</v>
      </c>
      <c r="B438" s="357" t="s">
        <v>519</v>
      </c>
      <c r="C438" s="352" t="s">
        <v>5</v>
      </c>
      <c r="D438" s="306">
        <v>5</v>
      </c>
      <c r="E438" s="354"/>
      <c r="F438" s="355">
        <f t="shared" si="2"/>
        <v>0</v>
      </c>
    </row>
    <row r="439" spans="1:6" s="349" customFormat="1" x14ac:dyDescent="0.25">
      <c r="A439" s="350"/>
      <c r="B439" s="357"/>
      <c r="C439" s="352"/>
      <c r="D439" s="306"/>
      <c r="E439" s="354"/>
      <c r="F439" s="355">
        <f t="shared" si="2"/>
        <v>0</v>
      </c>
    </row>
    <row r="440" spans="1:6" s="349" customFormat="1" x14ac:dyDescent="0.25">
      <c r="A440" s="350" t="s">
        <v>279</v>
      </c>
      <c r="B440" s="357" t="s">
        <v>520</v>
      </c>
      <c r="C440" s="352" t="s">
        <v>5</v>
      </c>
      <c r="D440" s="306">
        <v>5</v>
      </c>
      <c r="E440" s="354"/>
      <c r="F440" s="355">
        <f t="shared" si="2"/>
        <v>0</v>
      </c>
    </row>
    <row r="441" spans="1:6" s="349" customFormat="1" x14ac:dyDescent="0.25">
      <c r="A441" s="350"/>
      <c r="B441" s="357"/>
      <c r="C441" s="352"/>
      <c r="D441" s="306"/>
      <c r="E441" s="354"/>
      <c r="F441" s="355"/>
    </row>
    <row r="442" spans="1:6" s="349" customFormat="1" ht="13" x14ac:dyDescent="0.25">
      <c r="A442" s="350"/>
      <c r="B442" s="356" t="s">
        <v>521</v>
      </c>
      <c r="C442" s="352"/>
      <c r="D442" s="306"/>
      <c r="E442" s="354"/>
      <c r="F442" s="370"/>
    </row>
    <row r="443" spans="1:6" s="349" customFormat="1" ht="13" x14ac:dyDescent="0.25">
      <c r="A443" s="350"/>
      <c r="B443" s="356"/>
      <c r="C443" s="352"/>
      <c r="D443" s="306"/>
      <c r="E443" s="354"/>
      <c r="F443" s="370"/>
    </row>
    <row r="444" spans="1:6" s="349" customFormat="1" ht="13" x14ac:dyDescent="0.25">
      <c r="A444" s="350"/>
      <c r="B444" s="356" t="s">
        <v>515</v>
      </c>
      <c r="C444" s="352"/>
      <c r="D444" s="306"/>
      <c r="E444" s="354"/>
      <c r="F444" s="355"/>
    </row>
    <row r="445" spans="1:6" s="349" customFormat="1" ht="13" x14ac:dyDescent="0.25">
      <c r="A445" s="350"/>
      <c r="B445" s="356"/>
      <c r="C445" s="352"/>
      <c r="D445" s="306"/>
      <c r="E445" s="354"/>
      <c r="F445" s="355"/>
    </row>
    <row r="446" spans="1:6" s="349" customFormat="1" x14ac:dyDescent="0.25">
      <c r="A446" s="350" t="s">
        <v>280</v>
      </c>
      <c r="B446" s="357" t="s">
        <v>517</v>
      </c>
      <c r="C446" s="352" t="s">
        <v>5</v>
      </c>
      <c r="D446" s="306">
        <v>15</v>
      </c>
      <c r="E446" s="354"/>
      <c r="F446" s="355">
        <f>E446*D446</f>
        <v>0</v>
      </c>
    </row>
    <row r="447" spans="1:6" s="349" customFormat="1" x14ac:dyDescent="0.25">
      <c r="A447" s="350"/>
      <c r="B447" s="357"/>
      <c r="C447" s="352"/>
      <c r="D447" s="306"/>
      <c r="E447" s="354"/>
      <c r="F447" s="355">
        <f t="shared" ref="F447:F450" si="3">E447*D447</f>
        <v>0</v>
      </c>
    </row>
    <row r="448" spans="1:6" s="349" customFormat="1" x14ac:dyDescent="0.25">
      <c r="A448" s="350" t="s">
        <v>281</v>
      </c>
      <c r="B448" s="357" t="s">
        <v>519</v>
      </c>
      <c r="C448" s="352" t="s">
        <v>5</v>
      </c>
      <c r="D448" s="306">
        <v>5</v>
      </c>
      <c r="E448" s="354"/>
      <c r="F448" s="355">
        <f t="shared" si="3"/>
        <v>0</v>
      </c>
    </row>
    <row r="449" spans="1:6" s="349" customFormat="1" x14ac:dyDescent="0.25">
      <c r="A449" s="350"/>
      <c r="B449" s="357"/>
      <c r="C449" s="352"/>
      <c r="D449" s="306"/>
      <c r="E449" s="354"/>
      <c r="F449" s="355">
        <f t="shared" si="3"/>
        <v>0</v>
      </c>
    </row>
    <row r="450" spans="1:6" s="349" customFormat="1" x14ac:dyDescent="0.25">
      <c r="A450" s="350" t="s">
        <v>282</v>
      </c>
      <c r="B450" s="357" t="s">
        <v>520</v>
      </c>
      <c r="C450" s="352" t="s">
        <v>5</v>
      </c>
      <c r="D450" s="306">
        <v>5</v>
      </c>
      <c r="E450" s="354"/>
      <c r="F450" s="355">
        <f t="shared" si="3"/>
        <v>0</v>
      </c>
    </row>
    <row r="451" spans="1:6" s="349" customFormat="1" x14ac:dyDescent="0.25">
      <c r="A451" s="350"/>
      <c r="B451" s="357"/>
      <c r="C451" s="352"/>
      <c r="D451" s="306"/>
      <c r="E451" s="354"/>
      <c r="F451" s="355"/>
    </row>
    <row r="452" spans="1:6" s="349" customFormat="1" x14ac:dyDescent="0.25">
      <c r="A452" s="435"/>
      <c r="B452" s="431"/>
      <c r="C452" s="432"/>
      <c r="D452" s="337"/>
      <c r="E452" s="433"/>
      <c r="F452" s="434"/>
    </row>
    <row r="453" spans="1:6" x14ac:dyDescent="0.25">
      <c r="A453" s="248"/>
      <c r="F453" s="294"/>
    </row>
    <row r="454" spans="1:6" ht="13" x14ac:dyDescent="0.25">
      <c r="A454" s="248"/>
      <c r="B454" s="250" t="s">
        <v>395</v>
      </c>
      <c r="F454" s="294"/>
    </row>
    <row r="455" spans="1:6" x14ac:dyDescent="0.25">
      <c r="A455" s="248"/>
      <c r="F455" s="294"/>
    </row>
    <row r="456" spans="1:6" ht="13" x14ac:dyDescent="0.25">
      <c r="A456" s="248"/>
      <c r="B456" s="250" t="s">
        <v>249</v>
      </c>
      <c r="F456" s="294"/>
    </row>
    <row r="457" spans="1:6" ht="13" x14ac:dyDescent="0.25">
      <c r="A457" s="248"/>
      <c r="B457" s="250"/>
      <c r="F457" s="294"/>
    </row>
    <row r="458" spans="1:6" ht="25" x14ac:dyDescent="0.25">
      <c r="A458" s="248"/>
      <c r="B458" s="251" t="s">
        <v>284</v>
      </c>
      <c r="F458" s="294"/>
    </row>
    <row r="459" spans="1:6" x14ac:dyDescent="0.25">
      <c r="A459" s="248"/>
      <c r="F459" s="294"/>
    </row>
    <row r="460" spans="1:6" ht="13" x14ac:dyDescent="0.25">
      <c r="A460" s="248"/>
      <c r="B460" s="250" t="s">
        <v>346</v>
      </c>
      <c r="F460" s="294"/>
    </row>
    <row r="461" spans="1:6" ht="13" x14ac:dyDescent="0.25">
      <c r="A461" s="248"/>
      <c r="B461" s="250"/>
      <c r="F461" s="294"/>
    </row>
    <row r="462" spans="1:6" ht="13" x14ac:dyDescent="0.25">
      <c r="A462" s="248"/>
      <c r="B462" s="250" t="s">
        <v>260</v>
      </c>
      <c r="F462" s="294"/>
    </row>
    <row r="463" spans="1:6" ht="13" x14ac:dyDescent="0.25">
      <c r="A463" s="248"/>
      <c r="B463" s="250"/>
      <c r="F463" s="294"/>
    </row>
    <row r="464" spans="1:6" ht="25" x14ac:dyDescent="0.25">
      <c r="A464" s="248"/>
      <c r="B464" s="251" t="s">
        <v>245</v>
      </c>
      <c r="F464" s="294"/>
    </row>
    <row r="465" spans="1:6" x14ac:dyDescent="0.25">
      <c r="A465" s="248"/>
      <c r="F465" s="294"/>
    </row>
    <row r="466" spans="1:6" x14ac:dyDescent="0.25">
      <c r="A466" s="248"/>
      <c r="B466" s="251" t="s">
        <v>246</v>
      </c>
      <c r="F466" s="294"/>
    </row>
    <row r="467" spans="1:6" x14ac:dyDescent="0.25">
      <c r="A467" s="248"/>
      <c r="F467" s="294"/>
    </row>
    <row r="468" spans="1:6" x14ac:dyDescent="0.25">
      <c r="A468" s="248"/>
      <c r="F468" s="294"/>
    </row>
    <row r="469" spans="1:6" ht="14" x14ac:dyDescent="0.25">
      <c r="A469" s="248"/>
      <c r="B469" s="301" t="s">
        <v>242</v>
      </c>
      <c r="F469" s="294"/>
    </row>
    <row r="470" spans="1:6" ht="14" x14ac:dyDescent="0.25">
      <c r="A470" s="248"/>
      <c r="B470" s="301"/>
      <c r="F470" s="294"/>
    </row>
    <row r="471" spans="1:6" ht="51.75" customHeight="1" x14ac:dyDescent="0.25">
      <c r="A471" s="248"/>
      <c r="B471" s="304" t="s">
        <v>243</v>
      </c>
      <c r="F471" s="294"/>
    </row>
    <row r="472" spans="1:6" x14ac:dyDescent="0.25">
      <c r="A472" s="248"/>
      <c r="F472" s="294"/>
    </row>
    <row r="473" spans="1:6" ht="13" x14ac:dyDescent="0.25">
      <c r="A473" s="248"/>
      <c r="B473" s="250" t="s">
        <v>396</v>
      </c>
    </row>
    <row r="474" spans="1:6" x14ac:dyDescent="0.25">
      <c r="A474" s="248"/>
      <c r="B474" s="333"/>
    </row>
    <row r="475" spans="1:6" ht="28.5" customHeight="1" x14ac:dyDescent="0.25">
      <c r="A475" s="248"/>
      <c r="B475" s="251" t="s">
        <v>397</v>
      </c>
    </row>
    <row r="476" spans="1:6" x14ac:dyDescent="0.25">
      <c r="A476" s="248"/>
    </row>
    <row r="477" spans="1:6" ht="14" x14ac:dyDescent="0.25">
      <c r="A477" s="248"/>
      <c r="B477" s="295" t="s">
        <v>398</v>
      </c>
    </row>
    <row r="478" spans="1:6" x14ac:dyDescent="0.25">
      <c r="A478" s="248"/>
      <c r="B478" s="333"/>
    </row>
    <row r="479" spans="1:6" ht="25" x14ac:dyDescent="0.25">
      <c r="A479" s="248"/>
      <c r="B479" s="251" t="s">
        <v>399</v>
      </c>
    </row>
    <row r="480" spans="1:6" x14ac:dyDescent="0.25">
      <c r="A480" s="248"/>
      <c r="B480" s="333"/>
    </row>
    <row r="481" spans="1:8" ht="25" x14ac:dyDescent="0.25">
      <c r="A481" s="248"/>
      <c r="B481" s="251" t="s">
        <v>400</v>
      </c>
    </row>
    <row r="482" spans="1:8" x14ac:dyDescent="0.25">
      <c r="A482" s="248"/>
      <c r="B482" s="333"/>
    </row>
    <row r="483" spans="1:8" ht="25" x14ac:dyDescent="0.25">
      <c r="A483" s="248"/>
      <c r="B483" s="251" t="s">
        <v>401</v>
      </c>
    </row>
    <row r="484" spans="1:8" x14ac:dyDescent="0.25">
      <c r="A484" s="248"/>
      <c r="B484" s="333"/>
    </row>
    <row r="485" spans="1:8" ht="25" x14ac:dyDescent="0.25">
      <c r="A485" s="248"/>
      <c r="B485" s="251" t="s">
        <v>402</v>
      </c>
    </row>
    <row r="486" spans="1:8" x14ac:dyDescent="0.25">
      <c r="A486" s="248"/>
      <c r="F486" s="294"/>
    </row>
    <row r="487" spans="1:8" ht="13" x14ac:dyDescent="0.25">
      <c r="A487" s="248"/>
      <c r="B487" s="250" t="s">
        <v>403</v>
      </c>
      <c r="F487" s="294"/>
    </row>
    <row r="488" spans="1:8" x14ac:dyDescent="0.25">
      <c r="A488" s="248"/>
      <c r="F488" s="294"/>
    </row>
    <row r="489" spans="1:8" x14ac:dyDescent="0.25">
      <c r="A489" s="248"/>
      <c r="B489" s="251" t="s">
        <v>404</v>
      </c>
      <c r="F489" s="294"/>
    </row>
    <row r="490" spans="1:8" x14ac:dyDescent="0.25">
      <c r="A490" s="248"/>
      <c r="F490" s="294"/>
    </row>
    <row r="491" spans="1:8" ht="13" x14ac:dyDescent="0.25">
      <c r="A491" s="248"/>
      <c r="B491" s="250" t="s">
        <v>405</v>
      </c>
      <c r="F491" s="294"/>
    </row>
    <row r="492" spans="1:8" ht="13" x14ac:dyDescent="0.25">
      <c r="A492" s="248"/>
      <c r="B492" s="250"/>
      <c r="F492" s="294"/>
    </row>
    <row r="493" spans="1:8" ht="39" customHeight="1" x14ac:dyDescent="0.25">
      <c r="A493" s="248"/>
      <c r="B493" s="250" t="s">
        <v>476</v>
      </c>
    </row>
    <row r="494" spans="1:8" x14ac:dyDescent="0.25">
      <c r="A494" s="248"/>
      <c r="B494" s="333"/>
    </row>
    <row r="495" spans="1:8" x14ac:dyDescent="0.25">
      <c r="A495" s="248" t="s">
        <v>552</v>
      </c>
      <c r="B495" s="251" t="s">
        <v>406</v>
      </c>
      <c r="C495" s="291" t="s">
        <v>5</v>
      </c>
      <c r="D495" s="306">
        <v>20</v>
      </c>
      <c r="F495" s="305">
        <f>D495*E495</f>
        <v>0</v>
      </c>
      <c r="H495" s="230">
        <v>2576</v>
      </c>
    </row>
    <row r="496" spans="1:8" x14ac:dyDescent="0.25">
      <c r="A496" s="248"/>
      <c r="D496" s="306"/>
    </row>
    <row r="497" spans="1:8" ht="14" x14ac:dyDescent="0.25">
      <c r="A497" s="248"/>
      <c r="B497" s="295" t="s">
        <v>477</v>
      </c>
      <c r="D497" s="306"/>
    </row>
    <row r="498" spans="1:8" x14ac:dyDescent="0.25">
      <c r="A498" s="248"/>
      <c r="B498" s="333"/>
      <c r="D498" s="306"/>
    </row>
    <row r="499" spans="1:8" ht="26" x14ac:dyDescent="0.25">
      <c r="A499" s="248"/>
      <c r="B499" s="250" t="s">
        <v>475</v>
      </c>
      <c r="D499" s="306"/>
    </row>
    <row r="500" spans="1:8" ht="7.5" customHeight="1" x14ac:dyDescent="0.25">
      <c r="A500" s="248"/>
      <c r="B500" s="333"/>
      <c r="D500" s="306"/>
    </row>
    <row r="501" spans="1:8" ht="20.399999999999999" customHeight="1" x14ac:dyDescent="0.25">
      <c r="A501" s="248" t="s">
        <v>553</v>
      </c>
      <c r="B501" s="251" t="s">
        <v>406</v>
      </c>
      <c r="C501" s="291" t="s">
        <v>5</v>
      </c>
      <c r="D501" s="306">
        <f>((7.9*5.8)*2)+((11.8*5.8)*2)+((28.2*4.3)+(10.4*4.3)*2)</f>
        <v>439.21999999999997</v>
      </c>
      <c r="F501" s="305">
        <f>D501*E501</f>
        <v>0</v>
      </c>
      <c r="H501" s="230">
        <v>2576</v>
      </c>
    </row>
    <row r="502" spans="1:8" x14ac:dyDescent="0.25">
      <c r="A502" s="248"/>
      <c r="D502" s="306"/>
    </row>
    <row r="503" spans="1:8" ht="17.399999999999999" customHeight="1" x14ac:dyDescent="0.25">
      <c r="A503" s="248" t="s">
        <v>554</v>
      </c>
      <c r="B503" s="251" t="s">
        <v>490</v>
      </c>
      <c r="C503" s="291" t="s">
        <v>5</v>
      </c>
      <c r="D503" s="306">
        <f>(7.9*3.67)</f>
        <v>28.993000000000002</v>
      </c>
      <c r="F503" s="305">
        <f>D503*E503</f>
        <v>0</v>
      </c>
    </row>
    <row r="504" spans="1:8" x14ac:dyDescent="0.25">
      <c r="A504" s="248"/>
      <c r="D504" s="306"/>
    </row>
    <row r="505" spans="1:8" ht="13" x14ac:dyDescent="0.25">
      <c r="A505" s="248"/>
      <c r="B505" s="250" t="s">
        <v>407</v>
      </c>
      <c r="D505" s="306"/>
      <c r="F505" s="294"/>
    </row>
    <row r="506" spans="1:8" ht="13" x14ac:dyDescent="0.25">
      <c r="A506" s="248"/>
      <c r="B506" s="250"/>
      <c r="D506" s="306"/>
      <c r="F506" s="294"/>
    </row>
    <row r="507" spans="1:8" ht="28" x14ac:dyDescent="0.25">
      <c r="A507" s="248"/>
      <c r="B507" s="295" t="s">
        <v>478</v>
      </c>
      <c r="D507" s="306"/>
    </row>
    <row r="508" spans="1:8" x14ac:dyDescent="0.25">
      <c r="A508" s="248"/>
      <c r="D508" s="306"/>
    </row>
    <row r="509" spans="1:8" x14ac:dyDescent="0.25">
      <c r="A509" s="248" t="s">
        <v>555</v>
      </c>
      <c r="B509" s="251" t="s">
        <v>408</v>
      </c>
      <c r="C509" s="291" t="s">
        <v>5</v>
      </c>
      <c r="D509" s="306">
        <f>(2.125*1.6)*6</f>
        <v>20.400000000000002</v>
      </c>
      <c r="F509" s="305">
        <f>E509*D509</f>
        <v>0</v>
      </c>
      <c r="H509" s="230">
        <v>2587</v>
      </c>
    </row>
    <row r="510" spans="1:8" x14ac:dyDescent="0.25">
      <c r="A510" s="248"/>
      <c r="D510" s="306"/>
    </row>
    <row r="511" spans="1:8" x14ac:dyDescent="0.25">
      <c r="A511" s="248" t="s">
        <v>556</v>
      </c>
      <c r="B511" s="251" t="s">
        <v>409</v>
      </c>
      <c r="C511" s="291" t="s">
        <v>5</v>
      </c>
      <c r="D511" s="306">
        <v>10</v>
      </c>
      <c r="F511" s="305">
        <f>E511*D511</f>
        <v>0</v>
      </c>
      <c r="H511" s="230">
        <v>2588</v>
      </c>
    </row>
    <row r="512" spans="1:8" x14ac:dyDescent="0.25">
      <c r="A512" s="248"/>
      <c r="D512" s="306"/>
    </row>
    <row r="513" spans="1:6" x14ac:dyDescent="0.25">
      <c r="A513" s="248"/>
      <c r="D513" s="306"/>
      <c r="F513" s="294"/>
    </row>
    <row r="514" spans="1:6" ht="13" x14ac:dyDescent="0.3">
      <c r="A514" s="335"/>
      <c r="B514" s="175" t="s">
        <v>410</v>
      </c>
      <c r="C514" s="336"/>
      <c r="D514" s="340"/>
      <c r="E514" s="338"/>
      <c r="F514" s="341">
        <f>SUM(F5:F512)</f>
        <v>100000</v>
      </c>
    </row>
    <row r="515" spans="1:6" x14ac:dyDescent="0.25">
      <c r="A515" s="335"/>
      <c r="B515" s="61"/>
      <c r="C515" s="336"/>
      <c r="D515" s="340"/>
      <c r="E515" s="338"/>
      <c r="F515" s="339"/>
    </row>
    <row r="516" spans="1:6" x14ac:dyDescent="0.25">
      <c r="F516" s="294"/>
    </row>
    <row r="517" spans="1:6" x14ac:dyDescent="0.25">
      <c r="F517" s="294"/>
    </row>
    <row r="518" spans="1:6" x14ac:dyDescent="0.25">
      <c r="F518" s="294"/>
    </row>
    <row r="519" spans="1:6" x14ac:dyDescent="0.25">
      <c r="F519" s="294"/>
    </row>
    <row r="520" spans="1:6" x14ac:dyDescent="0.25">
      <c r="F520" s="294"/>
    </row>
    <row r="521" spans="1:6" x14ac:dyDescent="0.25">
      <c r="F521" s="294"/>
    </row>
    <row r="522" spans="1:6" x14ac:dyDescent="0.25">
      <c r="F522" s="294"/>
    </row>
    <row r="523" spans="1:6" x14ac:dyDescent="0.25">
      <c r="F523" s="294"/>
    </row>
    <row r="524" spans="1:6" x14ac:dyDescent="0.25">
      <c r="F524" s="294"/>
    </row>
    <row r="525" spans="1:6" x14ac:dyDescent="0.25">
      <c r="F525" s="294"/>
    </row>
    <row r="526" spans="1:6" x14ac:dyDescent="0.25">
      <c r="F526" s="294"/>
    </row>
    <row r="527" spans="1:6" x14ac:dyDescent="0.25">
      <c r="F527" s="294"/>
    </row>
  </sheetData>
  <sheetProtection selectLockedCells="1"/>
  <pageMargins left="0.70866141732283472" right="0.70866141732283472" top="0.74803149606299213" bottom="0.74803149606299213" header="0.31496062992125984" footer="0.31496062992125984"/>
  <pageSetup paperSize="9" scale="52" fitToHeight="0" orientation="portrait" useFirstPageNumber="1" r:id="rId1"/>
  <headerFooter>
    <oddHeader>&amp;LFacilities Management Services (FMS)&amp;CEskom GOU Properties&amp;R&amp;8Contract no: 46000</oddHeader>
    <oddFooter>&amp;C3-&amp;P</oddFooter>
  </headerFooter>
  <rowBreaks count="3" manualBreakCount="3">
    <brk id="130" max="16383" man="1"/>
    <brk id="356" max="16383" man="1"/>
    <brk id="44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AA7E-FB2C-4207-8BA4-1EF8A828D603}">
  <sheetPr>
    <pageSetUpPr fitToPage="1"/>
  </sheetPr>
  <dimension ref="A1:F223"/>
  <sheetViews>
    <sheetView showWhiteSpace="0" view="pageBreakPreview" topLeftCell="A36" zoomScaleNormal="100" zoomScaleSheetLayoutView="100" workbookViewId="0">
      <selection activeCell="B49" sqref="B49"/>
    </sheetView>
  </sheetViews>
  <sheetFormatPr defaultRowHeight="12.5" x14ac:dyDescent="0.25"/>
  <cols>
    <col min="1" max="1" width="8.90625" style="393"/>
    <col min="2" max="2" width="57.81640625" style="368" customWidth="1"/>
    <col min="3" max="3" width="9.81640625" style="352" customWidth="1"/>
    <col min="4" max="4" width="9.54296875" style="306" customWidth="1"/>
    <col min="5" max="5" width="12.453125" style="394" customWidth="1"/>
    <col min="6" max="6" width="13.1796875" style="395" customWidth="1"/>
    <col min="7" max="255" width="8.90625" style="349"/>
    <col min="256" max="256" width="52.54296875" style="349" customWidth="1"/>
    <col min="257" max="257" width="9.81640625" style="349" customWidth="1"/>
    <col min="258" max="258" width="9.54296875" style="349" customWidth="1"/>
    <col min="259" max="259" width="8.90625" style="349"/>
    <col min="260" max="260" width="11.81640625" style="349" customWidth="1"/>
    <col min="261" max="511" width="8.90625" style="349"/>
    <col min="512" max="512" width="52.54296875" style="349" customWidth="1"/>
    <col min="513" max="513" width="9.81640625" style="349" customWidth="1"/>
    <col min="514" max="514" width="9.54296875" style="349" customWidth="1"/>
    <col min="515" max="515" width="8.90625" style="349"/>
    <col min="516" max="516" width="11.81640625" style="349" customWidth="1"/>
    <col min="517" max="767" width="8.90625" style="349"/>
    <col min="768" max="768" width="52.54296875" style="349" customWidth="1"/>
    <col min="769" max="769" width="9.81640625" style="349" customWidth="1"/>
    <col min="770" max="770" width="9.54296875" style="349" customWidth="1"/>
    <col min="771" max="771" width="8.90625" style="349"/>
    <col min="772" max="772" width="11.81640625" style="349" customWidth="1"/>
    <col min="773" max="1023" width="8.90625" style="349"/>
    <col min="1024" max="1024" width="52.54296875" style="349" customWidth="1"/>
    <col min="1025" max="1025" width="9.81640625" style="349" customWidth="1"/>
    <col min="1026" max="1026" width="9.54296875" style="349" customWidth="1"/>
    <col min="1027" max="1027" width="8.90625" style="349"/>
    <col min="1028" max="1028" width="11.81640625" style="349" customWidth="1"/>
    <col min="1029" max="1279" width="8.90625" style="349"/>
    <col min="1280" max="1280" width="52.54296875" style="349" customWidth="1"/>
    <col min="1281" max="1281" width="9.81640625" style="349" customWidth="1"/>
    <col min="1282" max="1282" width="9.54296875" style="349" customWidth="1"/>
    <col min="1283" max="1283" width="8.90625" style="349"/>
    <col min="1284" max="1284" width="11.81640625" style="349" customWidth="1"/>
    <col min="1285" max="1535" width="8.90625" style="349"/>
    <col min="1536" max="1536" width="52.54296875" style="349" customWidth="1"/>
    <col min="1537" max="1537" width="9.81640625" style="349" customWidth="1"/>
    <col min="1538" max="1538" width="9.54296875" style="349" customWidth="1"/>
    <col min="1539" max="1539" width="8.90625" style="349"/>
    <col min="1540" max="1540" width="11.81640625" style="349" customWidth="1"/>
    <col min="1541" max="1791" width="8.90625" style="349"/>
    <col min="1792" max="1792" width="52.54296875" style="349" customWidth="1"/>
    <col min="1793" max="1793" width="9.81640625" style="349" customWidth="1"/>
    <col min="1794" max="1794" width="9.54296875" style="349" customWidth="1"/>
    <col min="1795" max="1795" width="8.90625" style="349"/>
    <col min="1796" max="1796" width="11.81640625" style="349" customWidth="1"/>
    <col min="1797" max="2047" width="8.90625" style="349"/>
    <col min="2048" max="2048" width="52.54296875" style="349" customWidth="1"/>
    <col min="2049" max="2049" width="9.81640625" style="349" customWidth="1"/>
    <col min="2050" max="2050" width="9.54296875" style="349" customWidth="1"/>
    <col min="2051" max="2051" width="8.90625" style="349"/>
    <col min="2052" max="2052" width="11.81640625" style="349" customWidth="1"/>
    <col min="2053" max="2303" width="8.90625" style="349"/>
    <col min="2304" max="2304" width="52.54296875" style="349" customWidth="1"/>
    <col min="2305" max="2305" width="9.81640625" style="349" customWidth="1"/>
    <col min="2306" max="2306" width="9.54296875" style="349" customWidth="1"/>
    <col min="2307" max="2307" width="8.90625" style="349"/>
    <col min="2308" max="2308" width="11.81640625" style="349" customWidth="1"/>
    <col min="2309" max="2559" width="8.90625" style="349"/>
    <col min="2560" max="2560" width="52.54296875" style="349" customWidth="1"/>
    <col min="2561" max="2561" width="9.81640625" style="349" customWidth="1"/>
    <col min="2562" max="2562" width="9.54296875" style="349" customWidth="1"/>
    <col min="2563" max="2563" width="8.90625" style="349"/>
    <col min="2564" max="2564" width="11.81640625" style="349" customWidth="1"/>
    <col min="2565" max="2815" width="8.90625" style="349"/>
    <col min="2816" max="2816" width="52.54296875" style="349" customWidth="1"/>
    <col min="2817" max="2817" width="9.81640625" style="349" customWidth="1"/>
    <col min="2818" max="2818" width="9.54296875" style="349" customWidth="1"/>
    <col min="2819" max="2819" width="8.90625" style="349"/>
    <col min="2820" max="2820" width="11.81640625" style="349" customWidth="1"/>
    <col min="2821" max="3071" width="8.90625" style="349"/>
    <col min="3072" max="3072" width="52.54296875" style="349" customWidth="1"/>
    <col min="3073" max="3073" width="9.81640625" style="349" customWidth="1"/>
    <col min="3074" max="3074" width="9.54296875" style="349" customWidth="1"/>
    <col min="3075" max="3075" width="8.90625" style="349"/>
    <col min="3076" max="3076" width="11.81640625" style="349" customWidth="1"/>
    <col min="3077" max="3327" width="8.90625" style="349"/>
    <col min="3328" max="3328" width="52.54296875" style="349" customWidth="1"/>
    <col min="3329" max="3329" width="9.81640625" style="349" customWidth="1"/>
    <col min="3330" max="3330" width="9.54296875" style="349" customWidth="1"/>
    <col min="3331" max="3331" width="8.90625" style="349"/>
    <col min="3332" max="3332" width="11.81640625" style="349" customWidth="1"/>
    <col min="3333" max="3583" width="8.90625" style="349"/>
    <col min="3584" max="3584" width="52.54296875" style="349" customWidth="1"/>
    <col min="3585" max="3585" width="9.81640625" style="349" customWidth="1"/>
    <col min="3586" max="3586" width="9.54296875" style="349" customWidth="1"/>
    <col min="3587" max="3587" width="8.90625" style="349"/>
    <col min="3588" max="3588" width="11.81640625" style="349" customWidth="1"/>
    <col min="3589" max="3839" width="8.90625" style="349"/>
    <col min="3840" max="3840" width="52.54296875" style="349" customWidth="1"/>
    <col min="3841" max="3841" width="9.81640625" style="349" customWidth="1"/>
    <col min="3842" max="3842" width="9.54296875" style="349" customWidth="1"/>
    <col min="3843" max="3843" width="8.90625" style="349"/>
    <col min="3844" max="3844" width="11.81640625" style="349" customWidth="1"/>
    <col min="3845" max="4095" width="8.90625" style="349"/>
    <col min="4096" max="4096" width="52.54296875" style="349" customWidth="1"/>
    <col min="4097" max="4097" width="9.81640625" style="349" customWidth="1"/>
    <col min="4098" max="4098" width="9.54296875" style="349" customWidth="1"/>
    <col min="4099" max="4099" width="8.90625" style="349"/>
    <col min="4100" max="4100" width="11.81640625" style="349" customWidth="1"/>
    <col min="4101" max="4351" width="8.90625" style="349"/>
    <col min="4352" max="4352" width="52.54296875" style="349" customWidth="1"/>
    <col min="4353" max="4353" width="9.81640625" style="349" customWidth="1"/>
    <col min="4354" max="4354" width="9.54296875" style="349" customWidth="1"/>
    <col min="4355" max="4355" width="8.90625" style="349"/>
    <col min="4356" max="4356" width="11.81640625" style="349" customWidth="1"/>
    <col min="4357" max="4607" width="8.90625" style="349"/>
    <col min="4608" max="4608" width="52.54296875" style="349" customWidth="1"/>
    <col min="4609" max="4609" width="9.81640625" style="349" customWidth="1"/>
    <col min="4610" max="4610" width="9.54296875" style="349" customWidth="1"/>
    <col min="4611" max="4611" width="8.90625" style="349"/>
    <col min="4612" max="4612" width="11.81640625" style="349" customWidth="1"/>
    <col min="4613" max="4863" width="8.90625" style="349"/>
    <col min="4864" max="4864" width="52.54296875" style="349" customWidth="1"/>
    <col min="4865" max="4865" width="9.81640625" style="349" customWidth="1"/>
    <col min="4866" max="4866" width="9.54296875" style="349" customWidth="1"/>
    <col min="4867" max="4867" width="8.90625" style="349"/>
    <col min="4868" max="4868" width="11.81640625" style="349" customWidth="1"/>
    <col min="4869" max="5119" width="8.90625" style="349"/>
    <col min="5120" max="5120" width="52.54296875" style="349" customWidth="1"/>
    <col min="5121" max="5121" width="9.81640625" style="349" customWidth="1"/>
    <col min="5122" max="5122" width="9.54296875" style="349" customWidth="1"/>
    <col min="5123" max="5123" width="8.90625" style="349"/>
    <col min="5124" max="5124" width="11.81640625" style="349" customWidth="1"/>
    <col min="5125" max="5375" width="8.90625" style="349"/>
    <col min="5376" max="5376" width="52.54296875" style="349" customWidth="1"/>
    <col min="5377" max="5377" width="9.81640625" style="349" customWidth="1"/>
    <col min="5378" max="5378" width="9.54296875" style="349" customWidth="1"/>
    <col min="5379" max="5379" width="8.90625" style="349"/>
    <col min="5380" max="5380" width="11.81640625" style="349" customWidth="1"/>
    <col min="5381" max="5631" width="8.90625" style="349"/>
    <col min="5632" max="5632" width="52.54296875" style="349" customWidth="1"/>
    <col min="5633" max="5633" width="9.81640625" style="349" customWidth="1"/>
    <col min="5634" max="5634" width="9.54296875" style="349" customWidth="1"/>
    <col min="5635" max="5635" width="8.90625" style="349"/>
    <col min="5636" max="5636" width="11.81640625" style="349" customWidth="1"/>
    <col min="5637" max="5887" width="8.90625" style="349"/>
    <col min="5888" max="5888" width="52.54296875" style="349" customWidth="1"/>
    <col min="5889" max="5889" width="9.81640625" style="349" customWidth="1"/>
    <col min="5890" max="5890" width="9.54296875" style="349" customWidth="1"/>
    <col min="5891" max="5891" width="8.90625" style="349"/>
    <col min="5892" max="5892" width="11.81640625" style="349" customWidth="1"/>
    <col min="5893" max="6143" width="8.90625" style="349"/>
    <col min="6144" max="6144" width="52.54296875" style="349" customWidth="1"/>
    <col min="6145" max="6145" width="9.81640625" style="349" customWidth="1"/>
    <col min="6146" max="6146" width="9.54296875" style="349" customWidth="1"/>
    <col min="6147" max="6147" width="8.90625" style="349"/>
    <col min="6148" max="6148" width="11.81640625" style="349" customWidth="1"/>
    <col min="6149" max="6399" width="8.90625" style="349"/>
    <col min="6400" max="6400" width="52.54296875" style="349" customWidth="1"/>
    <col min="6401" max="6401" width="9.81640625" style="349" customWidth="1"/>
    <col min="6402" max="6402" width="9.54296875" style="349" customWidth="1"/>
    <col min="6403" max="6403" width="8.90625" style="349"/>
    <col min="6404" max="6404" width="11.81640625" style="349" customWidth="1"/>
    <col min="6405" max="6655" width="8.90625" style="349"/>
    <col min="6656" max="6656" width="52.54296875" style="349" customWidth="1"/>
    <col min="6657" max="6657" width="9.81640625" style="349" customWidth="1"/>
    <col min="6658" max="6658" width="9.54296875" style="349" customWidth="1"/>
    <col min="6659" max="6659" width="8.90625" style="349"/>
    <col min="6660" max="6660" width="11.81640625" style="349" customWidth="1"/>
    <col min="6661" max="6911" width="8.90625" style="349"/>
    <col min="6912" max="6912" width="52.54296875" style="349" customWidth="1"/>
    <col min="6913" max="6913" width="9.81640625" style="349" customWidth="1"/>
    <col min="6914" max="6914" width="9.54296875" style="349" customWidth="1"/>
    <col min="6915" max="6915" width="8.90625" style="349"/>
    <col min="6916" max="6916" width="11.81640625" style="349" customWidth="1"/>
    <col min="6917" max="7167" width="8.90625" style="349"/>
    <col min="7168" max="7168" width="52.54296875" style="349" customWidth="1"/>
    <col min="7169" max="7169" width="9.81640625" style="349" customWidth="1"/>
    <col min="7170" max="7170" width="9.54296875" style="349" customWidth="1"/>
    <col min="7171" max="7171" width="8.90625" style="349"/>
    <col min="7172" max="7172" width="11.81640625" style="349" customWidth="1"/>
    <col min="7173" max="7423" width="8.90625" style="349"/>
    <col min="7424" max="7424" width="52.54296875" style="349" customWidth="1"/>
    <col min="7425" max="7425" width="9.81640625" style="349" customWidth="1"/>
    <col min="7426" max="7426" width="9.54296875" style="349" customWidth="1"/>
    <col min="7427" max="7427" width="8.90625" style="349"/>
    <col min="7428" max="7428" width="11.81640625" style="349" customWidth="1"/>
    <col min="7429" max="7679" width="8.90625" style="349"/>
    <col min="7680" max="7680" width="52.54296875" style="349" customWidth="1"/>
    <col min="7681" max="7681" width="9.81640625" style="349" customWidth="1"/>
    <col min="7682" max="7682" width="9.54296875" style="349" customWidth="1"/>
    <col min="7683" max="7683" width="8.90625" style="349"/>
    <col min="7684" max="7684" width="11.81640625" style="349" customWidth="1"/>
    <col min="7685" max="7935" width="8.90625" style="349"/>
    <col min="7936" max="7936" width="52.54296875" style="349" customWidth="1"/>
    <col min="7937" max="7937" width="9.81640625" style="349" customWidth="1"/>
    <col min="7938" max="7938" width="9.54296875" style="349" customWidth="1"/>
    <col min="7939" max="7939" width="8.90625" style="349"/>
    <col min="7940" max="7940" width="11.81640625" style="349" customWidth="1"/>
    <col min="7941" max="8191" width="8.90625" style="349"/>
    <col min="8192" max="8192" width="52.54296875" style="349" customWidth="1"/>
    <col min="8193" max="8193" width="9.81640625" style="349" customWidth="1"/>
    <col min="8194" max="8194" width="9.54296875" style="349" customWidth="1"/>
    <col min="8195" max="8195" width="8.90625" style="349"/>
    <col min="8196" max="8196" width="11.81640625" style="349" customWidth="1"/>
    <col min="8197" max="8447" width="8.90625" style="349"/>
    <col min="8448" max="8448" width="52.54296875" style="349" customWidth="1"/>
    <col min="8449" max="8449" width="9.81640625" style="349" customWidth="1"/>
    <col min="8450" max="8450" width="9.54296875" style="349" customWidth="1"/>
    <col min="8451" max="8451" width="8.90625" style="349"/>
    <col min="8452" max="8452" width="11.81640625" style="349" customWidth="1"/>
    <col min="8453" max="8703" width="8.90625" style="349"/>
    <col min="8704" max="8704" width="52.54296875" style="349" customWidth="1"/>
    <col min="8705" max="8705" width="9.81640625" style="349" customWidth="1"/>
    <col min="8706" max="8706" width="9.54296875" style="349" customWidth="1"/>
    <col min="8707" max="8707" width="8.90625" style="349"/>
    <col min="8708" max="8708" width="11.81640625" style="349" customWidth="1"/>
    <col min="8709" max="8959" width="8.90625" style="349"/>
    <col min="8960" max="8960" width="52.54296875" style="349" customWidth="1"/>
    <col min="8961" max="8961" width="9.81640625" style="349" customWidth="1"/>
    <col min="8962" max="8962" width="9.54296875" style="349" customWidth="1"/>
    <col min="8963" max="8963" width="8.90625" style="349"/>
    <col min="8964" max="8964" width="11.81640625" style="349" customWidth="1"/>
    <col min="8965" max="9215" width="8.90625" style="349"/>
    <col min="9216" max="9216" width="52.54296875" style="349" customWidth="1"/>
    <col min="9217" max="9217" width="9.81640625" style="349" customWidth="1"/>
    <col min="9218" max="9218" width="9.54296875" style="349" customWidth="1"/>
    <col min="9219" max="9219" width="8.90625" style="349"/>
    <col min="9220" max="9220" width="11.81640625" style="349" customWidth="1"/>
    <col min="9221" max="9471" width="8.90625" style="349"/>
    <col min="9472" max="9472" width="52.54296875" style="349" customWidth="1"/>
    <col min="9473" max="9473" width="9.81640625" style="349" customWidth="1"/>
    <col min="9474" max="9474" width="9.54296875" style="349" customWidth="1"/>
    <col min="9475" max="9475" width="8.90625" style="349"/>
    <col min="9476" max="9476" width="11.81640625" style="349" customWidth="1"/>
    <col min="9477" max="9727" width="8.90625" style="349"/>
    <col min="9728" max="9728" width="52.54296875" style="349" customWidth="1"/>
    <col min="9729" max="9729" width="9.81640625" style="349" customWidth="1"/>
    <col min="9730" max="9730" width="9.54296875" style="349" customWidth="1"/>
    <col min="9731" max="9731" width="8.90625" style="349"/>
    <col min="9732" max="9732" width="11.81640625" style="349" customWidth="1"/>
    <col min="9733" max="9983" width="8.90625" style="349"/>
    <col min="9984" max="9984" width="52.54296875" style="349" customWidth="1"/>
    <col min="9985" max="9985" width="9.81640625" style="349" customWidth="1"/>
    <col min="9986" max="9986" width="9.54296875" style="349" customWidth="1"/>
    <col min="9987" max="9987" width="8.90625" style="349"/>
    <col min="9988" max="9988" width="11.81640625" style="349" customWidth="1"/>
    <col min="9989" max="10239" width="8.90625" style="349"/>
    <col min="10240" max="10240" width="52.54296875" style="349" customWidth="1"/>
    <col min="10241" max="10241" width="9.81640625" style="349" customWidth="1"/>
    <col min="10242" max="10242" width="9.54296875" style="349" customWidth="1"/>
    <col min="10243" max="10243" width="8.90625" style="349"/>
    <col min="10244" max="10244" width="11.81640625" style="349" customWidth="1"/>
    <col min="10245" max="10495" width="8.90625" style="349"/>
    <col min="10496" max="10496" width="52.54296875" style="349" customWidth="1"/>
    <col min="10497" max="10497" width="9.81640625" style="349" customWidth="1"/>
    <col min="10498" max="10498" width="9.54296875" style="349" customWidth="1"/>
    <col min="10499" max="10499" width="8.90625" style="349"/>
    <col min="10500" max="10500" width="11.81640625" style="349" customWidth="1"/>
    <col min="10501" max="10751" width="8.90625" style="349"/>
    <col min="10752" max="10752" width="52.54296875" style="349" customWidth="1"/>
    <col min="10753" max="10753" width="9.81640625" style="349" customWidth="1"/>
    <col min="10754" max="10754" width="9.54296875" style="349" customWidth="1"/>
    <col min="10755" max="10755" width="8.90625" style="349"/>
    <col min="10756" max="10756" width="11.81640625" style="349" customWidth="1"/>
    <col min="10757" max="11007" width="8.90625" style="349"/>
    <col min="11008" max="11008" width="52.54296875" style="349" customWidth="1"/>
    <col min="11009" max="11009" width="9.81640625" style="349" customWidth="1"/>
    <col min="11010" max="11010" width="9.54296875" style="349" customWidth="1"/>
    <col min="11011" max="11011" width="8.90625" style="349"/>
    <col min="11012" max="11012" width="11.81640625" style="349" customWidth="1"/>
    <col min="11013" max="11263" width="8.90625" style="349"/>
    <col min="11264" max="11264" width="52.54296875" style="349" customWidth="1"/>
    <col min="11265" max="11265" width="9.81640625" style="349" customWidth="1"/>
    <col min="11266" max="11266" width="9.54296875" style="349" customWidth="1"/>
    <col min="11267" max="11267" width="8.90625" style="349"/>
    <col min="11268" max="11268" width="11.81640625" style="349" customWidth="1"/>
    <col min="11269" max="11519" width="8.90625" style="349"/>
    <col min="11520" max="11520" width="52.54296875" style="349" customWidth="1"/>
    <col min="11521" max="11521" width="9.81640625" style="349" customWidth="1"/>
    <col min="11522" max="11522" width="9.54296875" style="349" customWidth="1"/>
    <col min="11523" max="11523" width="8.90625" style="349"/>
    <col min="11524" max="11524" width="11.81640625" style="349" customWidth="1"/>
    <col min="11525" max="11775" width="8.90625" style="349"/>
    <col min="11776" max="11776" width="52.54296875" style="349" customWidth="1"/>
    <col min="11777" max="11777" width="9.81640625" style="349" customWidth="1"/>
    <col min="11778" max="11778" width="9.54296875" style="349" customWidth="1"/>
    <col min="11779" max="11779" width="8.90625" style="349"/>
    <col min="11780" max="11780" width="11.81640625" style="349" customWidth="1"/>
    <col min="11781" max="12031" width="8.90625" style="349"/>
    <col min="12032" max="12032" width="52.54296875" style="349" customWidth="1"/>
    <col min="12033" max="12033" width="9.81640625" style="349" customWidth="1"/>
    <col min="12034" max="12034" width="9.54296875" style="349" customWidth="1"/>
    <col min="12035" max="12035" width="8.90625" style="349"/>
    <col min="12036" max="12036" width="11.81640625" style="349" customWidth="1"/>
    <col min="12037" max="12287" width="8.90625" style="349"/>
    <col min="12288" max="12288" width="52.54296875" style="349" customWidth="1"/>
    <col min="12289" max="12289" width="9.81640625" style="349" customWidth="1"/>
    <col min="12290" max="12290" width="9.54296875" style="349" customWidth="1"/>
    <col min="12291" max="12291" width="8.90625" style="349"/>
    <col min="12292" max="12292" width="11.81640625" style="349" customWidth="1"/>
    <col min="12293" max="12543" width="8.90625" style="349"/>
    <col min="12544" max="12544" width="52.54296875" style="349" customWidth="1"/>
    <col min="12545" max="12545" width="9.81640625" style="349" customWidth="1"/>
    <col min="12546" max="12546" width="9.54296875" style="349" customWidth="1"/>
    <col min="12547" max="12547" width="8.90625" style="349"/>
    <col min="12548" max="12548" width="11.81640625" style="349" customWidth="1"/>
    <col min="12549" max="12799" width="8.90625" style="349"/>
    <col min="12800" max="12800" width="52.54296875" style="349" customWidth="1"/>
    <col min="12801" max="12801" width="9.81640625" style="349" customWidth="1"/>
    <col min="12802" max="12802" width="9.54296875" style="349" customWidth="1"/>
    <col min="12803" max="12803" width="8.90625" style="349"/>
    <col min="12804" max="12804" width="11.81640625" style="349" customWidth="1"/>
    <col min="12805" max="13055" width="8.90625" style="349"/>
    <col min="13056" max="13056" width="52.54296875" style="349" customWidth="1"/>
    <col min="13057" max="13057" width="9.81640625" style="349" customWidth="1"/>
    <col min="13058" max="13058" width="9.54296875" style="349" customWidth="1"/>
    <col min="13059" max="13059" width="8.90625" style="349"/>
    <col min="13060" max="13060" width="11.81640625" style="349" customWidth="1"/>
    <col min="13061" max="13311" width="8.90625" style="349"/>
    <col min="13312" max="13312" width="52.54296875" style="349" customWidth="1"/>
    <col min="13313" max="13313" width="9.81640625" style="349" customWidth="1"/>
    <col min="13314" max="13314" width="9.54296875" style="349" customWidth="1"/>
    <col min="13315" max="13315" width="8.90625" style="349"/>
    <col min="13316" max="13316" width="11.81640625" style="349" customWidth="1"/>
    <col min="13317" max="13567" width="8.90625" style="349"/>
    <col min="13568" max="13568" width="52.54296875" style="349" customWidth="1"/>
    <col min="13569" max="13569" width="9.81640625" style="349" customWidth="1"/>
    <col min="13570" max="13570" width="9.54296875" style="349" customWidth="1"/>
    <col min="13571" max="13571" width="8.90625" style="349"/>
    <col min="13572" max="13572" width="11.81640625" style="349" customWidth="1"/>
    <col min="13573" max="13823" width="8.90625" style="349"/>
    <col min="13824" max="13824" width="52.54296875" style="349" customWidth="1"/>
    <col min="13825" max="13825" width="9.81640625" style="349" customWidth="1"/>
    <col min="13826" max="13826" width="9.54296875" style="349" customWidth="1"/>
    <col min="13827" max="13827" width="8.90625" style="349"/>
    <col min="13828" max="13828" width="11.81640625" style="349" customWidth="1"/>
    <col min="13829" max="14079" width="8.90625" style="349"/>
    <col min="14080" max="14080" width="52.54296875" style="349" customWidth="1"/>
    <col min="14081" max="14081" width="9.81640625" style="349" customWidth="1"/>
    <col min="14082" max="14082" width="9.54296875" style="349" customWidth="1"/>
    <col min="14083" max="14083" width="8.90625" style="349"/>
    <col min="14084" max="14084" width="11.81640625" style="349" customWidth="1"/>
    <col min="14085" max="14335" width="8.90625" style="349"/>
    <col min="14336" max="14336" width="52.54296875" style="349" customWidth="1"/>
    <col min="14337" max="14337" width="9.81640625" style="349" customWidth="1"/>
    <col min="14338" max="14338" width="9.54296875" style="349" customWidth="1"/>
    <col min="14339" max="14339" width="8.90625" style="349"/>
    <col min="14340" max="14340" width="11.81640625" style="349" customWidth="1"/>
    <col min="14341" max="14591" width="8.90625" style="349"/>
    <col min="14592" max="14592" width="52.54296875" style="349" customWidth="1"/>
    <col min="14593" max="14593" width="9.81640625" style="349" customWidth="1"/>
    <col min="14594" max="14594" width="9.54296875" style="349" customWidth="1"/>
    <col min="14595" max="14595" width="8.90625" style="349"/>
    <col min="14596" max="14596" width="11.81640625" style="349" customWidth="1"/>
    <col min="14597" max="14847" width="8.90625" style="349"/>
    <col min="14848" max="14848" width="52.54296875" style="349" customWidth="1"/>
    <col min="14849" max="14849" width="9.81640625" style="349" customWidth="1"/>
    <col min="14850" max="14850" width="9.54296875" style="349" customWidth="1"/>
    <col min="14851" max="14851" width="8.90625" style="349"/>
    <col min="14852" max="14852" width="11.81640625" style="349" customWidth="1"/>
    <col min="14853" max="15103" width="8.90625" style="349"/>
    <col min="15104" max="15104" width="52.54296875" style="349" customWidth="1"/>
    <col min="15105" max="15105" width="9.81640625" style="349" customWidth="1"/>
    <col min="15106" max="15106" width="9.54296875" style="349" customWidth="1"/>
    <col min="15107" max="15107" width="8.90625" style="349"/>
    <col min="15108" max="15108" width="11.81640625" style="349" customWidth="1"/>
    <col min="15109" max="15359" width="8.90625" style="349"/>
    <col min="15360" max="15360" width="52.54296875" style="349" customWidth="1"/>
    <col min="15361" max="15361" width="9.81640625" style="349" customWidth="1"/>
    <col min="15362" max="15362" width="9.54296875" style="349" customWidth="1"/>
    <col min="15363" max="15363" width="8.90625" style="349"/>
    <col min="15364" max="15364" width="11.81640625" style="349" customWidth="1"/>
    <col min="15365" max="15615" width="8.90625" style="349"/>
    <col min="15616" max="15616" width="52.54296875" style="349" customWidth="1"/>
    <col min="15617" max="15617" width="9.81640625" style="349" customWidth="1"/>
    <col min="15618" max="15618" width="9.54296875" style="349" customWidth="1"/>
    <col min="15619" max="15619" width="8.90625" style="349"/>
    <col min="15620" max="15620" width="11.81640625" style="349" customWidth="1"/>
    <col min="15621" max="15871" width="8.90625" style="349"/>
    <col min="15872" max="15872" width="52.54296875" style="349" customWidth="1"/>
    <col min="15873" max="15873" width="9.81640625" style="349" customWidth="1"/>
    <col min="15874" max="15874" width="9.54296875" style="349" customWidth="1"/>
    <col min="15875" max="15875" width="8.90625" style="349"/>
    <col min="15876" max="15876" width="11.81640625" style="349" customWidth="1"/>
    <col min="15877" max="16127" width="8.90625" style="349"/>
    <col min="16128" max="16128" width="52.54296875" style="349" customWidth="1"/>
    <col min="16129" max="16129" width="9.81640625" style="349" customWidth="1"/>
    <col min="16130" max="16130" width="9.54296875" style="349" customWidth="1"/>
    <col min="16131" max="16131" width="8.90625" style="349"/>
    <col min="16132" max="16132" width="11.81640625" style="349" customWidth="1"/>
    <col min="16133" max="16384" width="8.90625" style="349"/>
  </cols>
  <sheetData>
    <row r="1" spans="1:6" ht="13" x14ac:dyDescent="0.3">
      <c r="A1" s="343" t="s">
        <v>236</v>
      </c>
      <c r="B1" s="344"/>
      <c r="C1" s="345" t="s">
        <v>237</v>
      </c>
      <c r="D1" s="346" t="s">
        <v>238</v>
      </c>
      <c r="E1" s="347" t="s">
        <v>239</v>
      </c>
      <c r="F1" s="348" t="s">
        <v>240</v>
      </c>
    </row>
    <row r="2" spans="1:6" ht="14" x14ac:dyDescent="0.25">
      <c r="A2" s="350"/>
      <c r="B2" s="351" t="s">
        <v>414</v>
      </c>
      <c r="D2" s="353"/>
      <c r="E2" s="354"/>
      <c r="F2" s="355"/>
    </row>
    <row r="3" spans="1:6" ht="14" x14ac:dyDescent="0.25">
      <c r="A3" s="350"/>
      <c r="B3" s="351"/>
      <c r="D3" s="353"/>
      <c r="E3" s="354"/>
      <c r="F3" s="355"/>
    </row>
    <row r="4" spans="1:6" ht="15.75" customHeight="1" x14ac:dyDescent="0.25">
      <c r="A4" s="350"/>
      <c r="B4" s="351" t="s">
        <v>249</v>
      </c>
      <c r="D4" s="353"/>
      <c r="E4" s="354"/>
      <c r="F4" s="355"/>
    </row>
    <row r="5" spans="1:6" ht="13" x14ac:dyDescent="0.25">
      <c r="A5" s="350"/>
      <c r="B5" s="356"/>
      <c r="D5" s="353"/>
      <c r="E5" s="354"/>
      <c r="F5" s="355"/>
    </row>
    <row r="6" spans="1:6" ht="45" customHeight="1" x14ac:dyDescent="0.25">
      <c r="A6" s="350"/>
      <c r="B6" s="357" t="s">
        <v>284</v>
      </c>
      <c r="D6" s="353"/>
      <c r="E6" s="354"/>
      <c r="F6" s="355"/>
    </row>
    <row r="7" spans="1:6" ht="12.75" customHeight="1" x14ac:dyDescent="0.25">
      <c r="A7" s="350"/>
      <c r="B7" s="357"/>
      <c r="D7" s="353"/>
      <c r="E7" s="354"/>
      <c r="F7" s="355"/>
    </row>
    <row r="8" spans="1:6" ht="18" customHeight="1" x14ac:dyDescent="0.25">
      <c r="A8" s="350"/>
      <c r="B8" s="351" t="s">
        <v>241</v>
      </c>
      <c r="D8" s="353"/>
      <c r="E8" s="354"/>
      <c r="F8" s="355"/>
    </row>
    <row r="9" spans="1:6" ht="11.25" customHeight="1" x14ac:dyDescent="0.25">
      <c r="A9" s="350"/>
      <c r="B9" s="357"/>
      <c r="D9" s="353"/>
      <c r="E9" s="354"/>
      <c r="F9" s="355"/>
    </row>
    <row r="10" spans="1:6" ht="14" x14ac:dyDescent="0.25">
      <c r="A10" s="358"/>
      <c r="B10" s="238" t="s">
        <v>242</v>
      </c>
      <c r="E10" s="354"/>
      <c r="F10" s="359"/>
    </row>
    <row r="11" spans="1:6" ht="14" x14ac:dyDescent="0.25">
      <c r="A11" s="358"/>
      <c r="B11" s="238"/>
      <c r="E11" s="354"/>
      <c r="F11" s="359"/>
    </row>
    <row r="12" spans="1:6" ht="51.75" customHeight="1" x14ac:dyDescent="0.25">
      <c r="A12" s="358"/>
      <c r="B12" s="239" t="s">
        <v>243</v>
      </c>
      <c r="E12" s="354"/>
      <c r="F12" s="359"/>
    </row>
    <row r="13" spans="1:6" x14ac:dyDescent="0.25">
      <c r="A13" s="358"/>
      <c r="B13" s="360"/>
      <c r="C13" s="361"/>
      <c r="E13" s="362"/>
      <c r="F13" s="355"/>
    </row>
    <row r="14" spans="1:6" ht="14" x14ac:dyDescent="0.25">
      <c r="A14" s="358"/>
      <c r="B14" s="363" t="s">
        <v>244</v>
      </c>
      <c r="C14" s="361"/>
      <c r="E14" s="362"/>
      <c r="F14" s="355"/>
    </row>
    <row r="15" spans="1:6" ht="13" x14ac:dyDescent="0.25">
      <c r="A15" s="358"/>
      <c r="B15" s="364"/>
      <c r="C15" s="361"/>
      <c r="E15" s="362"/>
      <c r="F15" s="355"/>
    </row>
    <row r="16" spans="1:6" ht="25" x14ac:dyDescent="0.25">
      <c r="A16" s="350"/>
      <c r="B16" s="357" t="s">
        <v>245</v>
      </c>
      <c r="D16" s="353"/>
      <c r="E16" s="354"/>
      <c r="F16" s="355"/>
    </row>
    <row r="17" spans="1:6" x14ac:dyDescent="0.25">
      <c r="A17" s="350"/>
      <c r="B17" s="357"/>
      <c r="D17" s="353"/>
      <c r="E17" s="354"/>
      <c r="F17" s="355"/>
    </row>
    <row r="18" spans="1:6" x14ac:dyDescent="0.25">
      <c r="A18" s="350"/>
      <c r="B18" s="357" t="s">
        <v>246</v>
      </c>
      <c r="D18" s="353"/>
      <c r="E18" s="354"/>
      <c r="F18" s="355"/>
    </row>
    <row r="19" spans="1:6" x14ac:dyDescent="0.25">
      <c r="A19" s="350"/>
      <c r="B19" s="357"/>
      <c r="D19" s="353"/>
      <c r="E19" s="354"/>
      <c r="F19" s="355"/>
    </row>
    <row r="20" spans="1:6" ht="25" x14ac:dyDescent="0.25">
      <c r="A20" s="350"/>
      <c r="B20" s="357" t="s">
        <v>247</v>
      </c>
      <c r="D20" s="353"/>
      <c r="E20" s="354"/>
      <c r="F20" s="355"/>
    </row>
    <row r="21" spans="1:6" ht="16.5" customHeight="1" x14ac:dyDescent="0.25">
      <c r="A21" s="350"/>
      <c r="B21" s="357"/>
      <c r="D21" s="353"/>
      <c r="E21" s="354"/>
      <c r="F21" s="355"/>
    </row>
    <row r="22" spans="1:6" x14ac:dyDescent="0.25">
      <c r="A22" s="300"/>
      <c r="B22" s="304"/>
      <c r="C22" s="365"/>
      <c r="D22" s="332"/>
      <c r="E22" s="367"/>
      <c r="F22" s="366"/>
    </row>
    <row r="23" spans="1:6" ht="14" x14ac:dyDescent="0.25">
      <c r="A23" s="350"/>
      <c r="B23" s="351" t="s">
        <v>241</v>
      </c>
      <c r="D23" s="353"/>
      <c r="E23" s="367"/>
      <c r="F23" s="355"/>
    </row>
    <row r="24" spans="1:6" ht="13" x14ac:dyDescent="0.25">
      <c r="A24" s="350"/>
      <c r="B24" s="356"/>
      <c r="D24" s="353"/>
      <c r="E24" s="367"/>
      <c r="F24" s="355"/>
    </row>
    <row r="25" spans="1:6" ht="14" x14ac:dyDescent="0.25">
      <c r="A25" s="350"/>
      <c r="B25" s="351" t="s">
        <v>244</v>
      </c>
      <c r="D25" s="353"/>
      <c r="E25" s="367"/>
      <c r="F25" s="355"/>
    </row>
    <row r="26" spans="1:6" ht="27" customHeight="1" x14ac:dyDescent="0.25">
      <c r="A26" s="350"/>
      <c r="B26" s="356"/>
      <c r="D26" s="353"/>
      <c r="E26" s="367"/>
      <c r="F26" s="355"/>
    </row>
    <row r="27" spans="1:6" ht="25" x14ac:dyDescent="0.25">
      <c r="A27" s="350"/>
      <c r="B27" s="357" t="s">
        <v>245</v>
      </c>
      <c r="D27" s="353"/>
      <c r="E27" s="367"/>
      <c r="F27" s="355"/>
    </row>
    <row r="28" spans="1:6" x14ac:dyDescent="0.25">
      <c r="A28" s="350"/>
      <c r="B28" s="357"/>
      <c r="D28" s="353"/>
      <c r="E28" s="367"/>
      <c r="F28" s="355"/>
    </row>
    <row r="29" spans="1:6" x14ac:dyDescent="0.25">
      <c r="A29" s="350"/>
      <c r="B29" s="357" t="s">
        <v>246</v>
      </c>
      <c r="D29" s="353"/>
      <c r="E29" s="367"/>
      <c r="F29" s="355"/>
    </row>
    <row r="30" spans="1:6" x14ac:dyDescent="0.25">
      <c r="A30" s="350"/>
      <c r="B30" s="357"/>
      <c r="D30" s="353"/>
      <c r="E30" s="367"/>
      <c r="F30" s="355"/>
    </row>
    <row r="31" spans="1:6" ht="25" x14ac:dyDescent="0.25">
      <c r="A31" s="350"/>
      <c r="B31" s="357" t="s">
        <v>247</v>
      </c>
      <c r="D31" s="353"/>
      <c r="E31" s="367"/>
      <c r="F31" s="355"/>
    </row>
    <row r="32" spans="1:6" x14ac:dyDescent="0.25">
      <c r="A32" s="350"/>
      <c r="B32" s="357"/>
      <c r="D32" s="353"/>
      <c r="E32" s="367"/>
      <c r="F32" s="355"/>
    </row>
    <row r="33" spans="1:6" ht="14" x14ac:dyDescent="0.25">
      <c r="A33" s="350"/>
      <c r="B33" s="351" t="s">
        <v>415</v>
      </c>
      <c r="D33" s="353"/>
      <c r="E33" s="367"/>
      <c r="F33" s="355"/>
    </row>
    <row r="34" spans="1:6" ht="13" x14ac:dyDescent="0.25">
      <c r="A34" s="350"/>
      <c r="B34" s="356"/>
      <c r="D34" s="353"/>
      <c r="E34" s="367"/>
      <c r="F34" s="355"/>
    </row>
    <row r="35" spans="1:6" ht="62.5" x14ac:dyDescent="0.25">
      <c r="A35" s="350"/>
      <c r="B35" s="357" t="s">
        <v>416</v>
      </c>
      <c r="D35" s="353"/>
      <c r="E35" s="367"/>
      <c r="F35" s="355"/>
    </row>
    <row r="36" spans="1:6" x14ac:dyDescent="0.25">
      <c r="A36" s="350"/>
      <c r="B36" s="357"/>
      <c r="D36" s="353"/>
      <c r="E36" s="367"/>
      <c r="F36" s="355"/>
    </row>
    <row r="37" spans="1:6" x14ac:dyDescent="0.25">
      <c r="A37" s="350"/>
      <c r="B37" s="357"/>
      <c r="D37" s="353"/>
      <c r="E37" s="354"/>
      <c r="F37" s="355"/>
    </row>
    <row r="38" spans="1:6" ht="14" x14ac:dyDescent="0.25">
      <c r="A38" s="350"/>
      <c r="B38" s="351"/>
      <c r="D38" s="353"/>
      <c r="E38" s="354"/>
      <c r="F38" s="355"/>
    </row>
    <row r="39" spans="1:6" ht="13" x14ac:dyDescent="0.25">
      <c r="A39" s="350"/>
      <c r="B39" s="356"/>
      <c r="D39" s="353"/>
      <c r="E39" s="354"/>
      <c r="F39" s="355"/>
    </row>
    <row r="40" spans="1:6" ht="14" x14ac:dyDescent="0.25">
      <c r="A40" s="350"/>
      <c r="B40" s="351" t="s">
        <v>417</v>
      </c>
      <c r="D40" s="353"/>
      <c r="E40" s="354"/>
      <c r="F40" s="355"/>
    </row>
    <row r="41" spans="1:6" ht="13" x14ac:dyDescent="0.25">
      <c r="A41" s="350"/>
      <c r="B41" s="356"/>
      <c r="D41" s="353"/>
      <c r="E41" s="367"/>
      <c r="F41" s="355"/>
    </row>
    <row r="42" spans="1:6" x14ac:dyDescent="0.25">
      <c r="A42" s="350" t="s">
        <v>10</v>
      </c>
      <c r="B42" s="357" t="s">
        <v>418</v>
      </c>
      <c r="C42" s="352" t="s">
        <v>0</v>
      </c>
      <c r="D42" s="353">
        <v>5</v>
      </c>
      <c r="E42" s="367"/>
      <c r="F42" s="355">
        <f>E42*D42</f>
        <v>0</v>
      </c>
    </row>
    <row r="43" spans="1:6" x14ac:dyDescent="0.25">
      <c r="A43" s="350"/>
      <c r="B43" s="357"/>
      <c r="D43" s="353"/>
      <c r="E43" s="367"/>
      <c r="F43" s="355"/>
    </row>
    <row r="44" spans="1:6" ht="14" x14ac:dyDescent="0.25">
      <c r="A44" s="350"/>
      <c r="B44" s="351" t="s">
        <v>419</v>
      </c>
      <c r="D44" s="353"/>
      <c r="E44" s="367"/>
      <c r="F44" s="355"/>
    </row>
    <row r="45" spans="1:6" ht="13" x14ac:dyDescent="0.25">
      <c r="A45" s="350"/>
      <c r="B45" s="356"/>
      <c r="D45" s="353"/>
      <c r="E45" s="367"/>
      <c r="F45" s="355"/>
    </row>
    <row r="46" spans="1:6" ht="50" x14ac:dyDescent="0.25">
      <c r="A46" s="350" t="s">
        <v>11</v>
      </c>
      <c r="B46" s="357" t="s">
        <v>420</v>
      </c>
      <c r="C46" s="352" t="s">
        <v>0</v>
      </c>
      <c r="D46" s="353">
        <v>18.75</v>
      </c>
      <c r="E46" s="436"/>
      <c r="F46" s="355">
        <f>D46*E46</f>
        <v>0</v>
      </c>
    </row>
    <row r="48" spans="1:6" ht="37.5" x14ac:dyDescent="0.25">
      <c r="A48" s="350" t="s">
        <v>12</v>
      </c>
      <c r="B48" s="357" t="s">
        <v>523</v>
      </c>
      <c r="C48" s="352" t="s">
        <v>31</v>
      </c>
      <c r="D48" s="353">
        <v>2</v>
      </c>
      <c r="E48" s="367"/>
      <c r="F48" s="355">
        <f>E48*D48</f>
        <v>0</v>
      </c>
    </row>
    <row r="49" spans="1:6" ht="13" thickBot="1" x14ac:dyDescent="0.3">
      <c r="A49" s="350"/>
      <c r="B49" s="357"/>
      <c r="D49" s="353"/>
      <c r="E49" s="367"/>
      <c r="F49" s="355"/>
    </row>
    <row r="50" spans="1:6" ht="13.5" thickBot="1" x14ac:dyDescent="0.35">
      <c r="A50" s="396"/>
      <c r="B50" s="397"/>
      <c r="C50" s="398"/>
      <c r="D50" s="399"/>
      <c r="E50" s="400"/>
      <c r="F50" s="401">
        <f>SUM(F42:F46)</f>
        <v>0</v>
      </c>
    </row>
    <row r="51" spans="1:6" x14ac:dyDescent="0.25">
      <c r="A51" s="237"/>
      <c r="E51" s="371"/>
      <c r="F51" s="370"/>
    </row>
    <row r="52" spans="1:6" ht="14" x14ac:dyDescent="0.3">
      <c r="A52" s="237"/>
      <c r="B52" s="372"/>
      <c r="E52" s="371"/>
      <c r="F52" s="370"/>
    </row>
    <row r="53" spans="1:6" x14ac:dyDescent="0.25">
      <c r="A53" s="237"/>
      <c r="E53" s="371"/>
      <c r="F53" s="370"/>
    </row>
    <row r="54" spans="1:6" x14ac:dyDescent="0.25">
      <c r="A54" s="237"/>
      <c r="C54" s="373"/>
      <c r="D54" s="374"/>
      <c r="E54" s="371"/>
      <c r="F54" s="370"/>
    </row>
    <row r="55" spans="1:6" ht="14" x14ac:dyDescent="0.3">
      <c r="A55" s="237"/>
      <c r="B55" s="372"/>
      <c r="C55" s="373"/>
      <c r="D55" s="374"/>
      <c r="E55" s="371"/>
      <c r="F55" s="370"/>
    </row>
    <row r="56" spans="1:6" ht="13" x14ac:dyDescent="0.3">
      <c r="A56" s="237"/>
      <c r="B56" s="375"/>
      <c r="C56" s="373"/>
      <c r="D56" s="374"/>
      <c r="E56" s="371"/>
      <c r="F56" s="370"/>
    </row>
    <row r="57" spans="1:6" ht="14" x14ac:dyDescent="0.3">
      <c r="A57" s="237"/>
      <c r="B57" s="372"/>
      <c r="C57" s="373"/>
      <c r="D57" s="374"/>
      <c r="E57" s="371"/>
      <c r="F57" s="370"/>
    </row>
    <row r="58" spans="1:6" ht="13" x14ac:dyDescent="0.3">
      <c r="A58" s="237"/>
      <c r="B58" s="375"/>
      <c r="C58" s="373"/>
      <c r="D58" s="374"/>
      <c r="E58" s="371"/>
      <c r="F58" s="370"/>
    </row>
    <row r="59" spans="1:6" x14ac:dyDescent="0.25">
      <c r="A59" s="237"/>
      <c r="C59" s="373"/>
      <c r="D59" s="374"/>
      <c r="E59" s="371"/>
      <c r="F59" s="370"/>
    </row>
    <row r="60" spans="1:6" x14ac:dyDescent="0.25">
      <c r="A60" s="246"/>
      <c r="C60" s="373"/>
      <c r="D60" s="374"/>
      <c r="E60" s="376"/>
      <c r="F60" s="370"/>
    </row>
    <row r="61" spans="1:6" x14ac:dyDescent="0.25">
      <c r="A61" s="246"/>
      <c r="C61" s="373"/>
      <c r="D61" s="374"/>
      <c r="E61" s="376"/>
      <c r="F61" s="370"/>
    </row>
    <row r="62" spans="1:6" x14ac:dyDescent="0.25">
      <c r="A62" s="377"/>
      <c r="C62" s="373"/>
      <c r="E62" s="371"/>
      <c r="F62" s="370"/>
    </row>
    <row r="63" spans="1:6" x14ac:dyDescent="0.25">
      <c r="A63" s="377"/>
      <c r="C63" s="373"/>
      <c r="E63" s="371"/>
      <c r="F63" s="370"/>
    </row>
    <row r="64" spans="1:6" x14ac:dyDescent="0.25">
      <c r="A64" s="377"/>
      <c r="C64" s="373"/>
      <c r="E64" s="371"/>
      <c r="F64" s="370"/>
    </row>
    <row r="65" spans="1:6" x14ac:dyDescent="0.25">
      <c r="A65" s="377"/>
      <c r="C65" s="373"/>
      <c r="E65" s="371"/>
      <c r="F65" s="370"/>
    </row>
    <row r="66" spans="1:6" x14ac:dyDescent="0.25">
      <c r="A66" s="377"/>
      <c r="C66" s="373"/>
      <c r="E66" s="371"/>
      <c r="F66" s="370"/>
    </row>
    <row r="67" spans="1:6" x14ac:dyDescent="0.25">
      <c r="A67" s="377"/>
      <c r="C67" s="373"/>
      <c r="E67" s="371"/>
      <c r="F67" s="370"/>
    </row>
    <row r="68" spans="1:6" x14ac:dyDescent="0.25">
      <c r="A68" s="377"/>
      <c r="C68" s="373"/>
      <c r="E68" s="371"/>
      <c r="F68" s="370"/>
    </row>
    <row r="69" spans="1:6" x14ac:dyDescent="0.25">
      <c r="A69" s="377"/>
      <c r="C69" s="373"/>
      <c r="E69" s="371"/>
      <c r="F69" s="370"/>
    </row>
    <row r="70" spans="1:6" x14ac:dyDescent="0.25">
      <c r="A70" s="377"/>
      <c r="C70" s="373"/>
      <c r="E70" s="371"/>
      <c r="F70" s="370"/>
    </row>
    <row r="71" spans="1:6" x14ac:dyDescent="0.25">
      <c r="A71" s="377"/>
      <c r="E71" s="371"/>
      <c r="F71" s="370"/>
    </row>
    <row r="72" spans="1:6" x14ac:dyDescent="0.25">
      <c r="A72" s="377"/>
      <c r="E72" s="371"/>
      <c r="F72" s="370"/>
    </row>
    <row r="73" spans="1:6" ht="14" x14ac:dyDescent="0.3">
      <c r="A73" s="377"/>
      <c r="B73" s="372"/>
      <c r="E73" s="371"/>
      <c r="F73" s="370"/>
    </row>
    <row r="74" spans="1:6" x14ac:dyDescent="0.25">
      <c r="A74" s="377"/>
      <c r="C74" s="378"/>
      <c r="E74" s="371"/>
      <c r="F74" s="370"/>
    </row>
    <row r="75" spans="1:6" ht="14" x14ac:dyDescent="0.3">
      <c r="A75" s="377"/>
      <c r="B75" s="372"/>
      <c r="C75" s="378"/>
      <c r="E75" s="371"/>
      <c r="F75" s="370"/>
    </row>
    <row r="76" spans="1:6" x14ac:dyDescent="0.25">
      <c r="A76" s="377"/>
      <c r="C76" s="378"/>
      <c r="E76" s="371"/>
      <c r="F76" s="370"/>
    </row>
    <row r="77" spans="1:6" x14ac:dyDescent="0.25">
      <c r="A77" s="377"/>
      <c r="C77" s="378"/>
      <c r="E77" s="371"/>
      <c r="F77" s="370"/>
    </row>
    <row r="78" spans="1:6" x14ac:dyDescent="0.25">
      <c r="A78" s="377"/>
      <c r="C78" s="378"/>
      <c r="E78" s="371"/>
      <c r="F78" s="370"/>
    </row>
    <row r="79" spans="1:6" ht="14" x14ac:dyDescent="0.3">
      <c r="A79" s="377"/>
      <c r="B79" s="372"/>
      <c r="C79" s="378"/>
      <c r="E79" s="371"/>
      <c r="F79" s="370"/>
    </row>
    <row r="80" spans="1:6" x14ac:dyDescent="0.25">
      <c r="A80" s="377"/>
      <c r="C80" s="378"/>
      <c r="E80" s="371"/>
      <c r="F80" s="370"/>
    </row>
    <row r="81" spans="1:6" x14ac:dyDescent="0.25">
      <c r="A81" s="377"/>
      <c r="C81" s="378"/>
      <c r="E81" s="371"/>
      <c r="F81" s="370"/>
    </row>
    <row r="82" spans="1:6" x14ac:dyDescent="0.25">
      <c r="A82" s="377"/>
      <c r="C82" s="378"/>
      <c r="E82" s="354"/>
      <c r="F82" s="370"/>
    </row>
    <row r="83" spans="1:6" x14ac:dyDescent="0.25">
      <c r="A83" s="377"/>
      <c r="C83" s="378"/>
      <c r="E83" s="354"/>
      <c r="F83" s="370"/>
    </row>
    <row r="84" spans="1:6" x14ac:dyDescent="0.25">
      <c r="A84" s="377"/>
      <c r="C84" s="378"/>
      <c r="E84" s="354"/>
      <c r="F84" s="370"/>
    </row>
    <row r="85" spans="1:6" x14ac:dyDescent="0.25">
      <c r="A85" s="377"/>
      <c r="C85" s="378"/>
      <c r="E85" s="354"/>
      <c r="F85" s="370"/>
    </row>
    <row r="86" spans="1:6" x14ac:dyDescent="0.25">
      <c r="A86" s="377"/>
      <c r="C86" s="378"/>
      <c r="E86" s="354"/>
      <c r="F86" s="370"/>
    </row>
    <row r="87" spans="1:6" x14ac:dyDescent="0.25">
      <c r="A87" s="377"/>
      <c r="C87" s="378"/>
      <c r="E87" s="354"/>
      <c r="F87" s="370"/>
    </row>
    <row r="88" spans="1:6" ht="13" x14ac:dyDescent="0.3">
      <c r="A88" s="379"/>
      <c r="C88" s="378"/>
      <c r="D88" s="380"/>
      <c r="E88" s="381"/>
      <c r="F88" s="370"/>
    </row>
    <row r="89" spans="1:6" ht="13" x14ac:dyDescent="0.3">
      <c r="A89" s="379"/>
      <c r="C89" s="378"/>
      <c r="D89" s="380"/>
      <c r="E89" s="381"/>
      <c r="F89" s="370"/>
    </row>
    <row r="90" spans="1:6" ht="13" x14ac:dyDescent="0.3">
      <c r="A90" s="379"/>
      <c r="C90" s="378"/>
      <c r="D90" s="380"/>
      <c r="E90" s="381"/>
      <c r="F90" s="370"/>
    </row>
    <row r="91" spans="1:6" ht="13" x14ac:dyDescent="0.3">
      <c r="A91" s="379"/>
      <c r="C91" s="382"/>
      <c r="D91" s="380"/>
      <c r="E91" s="381"/>
      <c r="F91" s="370"/>
    </row>
    <row r="92" spans="1:6" ht="13" x14ac:dyDescent="0.3">
      <c r="A92" s="379"/>
      <c r="C92" s="382"/>
      <c r="D92" s="380"/>
      <c r="E92" s="381"/>
      <c r="F92" s="370"/>
    </row>
    <row r="93" spans="1:6" ht="13" x14ac:dyDescent="0.3">
      <c r="A93" s="379"/>
      <c r="C93" s="382"/>
      <c r="D93" s="380"/>
      <c r="E93" s="381"/>
      <c r="F93" s="370"/>
    </row>
    <row r="94" spans="1:6" ht="13" x14ac:dyDescent="0.3">
      <c r="A94" s="379"/>
      <c r="C94" s="382"/>
      <c r="D94" s="380"/>
      <c r="E94" s="381"/>
      <c r="F94" s="370"/>
    </row>
    <row r="95" spans="1:6" ht="13" x14ac:dyDescent="0.3">
      <c r="A95" s="379"/>
      <c r="C95" s="383"/>
      <c r="D95" s="380"/>
      <c r="E95" s="381"/>
      <c r="F95" s="370"/>
    </row>
    <row r="96" spans="1:6" ht="13" x14ac:dyDescent="0.3">
      <c r="A96" s="379"/>
      <c r="C96" s="383"/>
      <c r="D96" s="380"/>
      <c r="E96" s="381"/>
      <c r="F96" s="370"/>
    </row>
    <row r="97" spans="1:6" ht="14" x14ac:dyDescent="0.3">
      <c r="A97" s="379"/>
      <c r="B97" s="372"/>
      <c r="C97" s="383"/>
      <c r="D97" s="380"/>
      <c r="E97" s="381"/>
      <c r="F97" s="370"/>
    </row>
    <row r="98" spans="1:6" ht="13" x14ac:dyDescent="0.3">
      <c r="A98" s="379"/>
      <c r="C98" s="382"/>
      <c r="D98" s="380"/>
      <c r="E98" s="381"/>
      <c r="F98" s="370"/>
    </row>
    <row r="99" spans="1:6" ht="13" x14ac:dyDescent="0.3">
      <c r="A99" s="379"/>
      <c r="C99" s="382"/>
      <c r="D99" s="380"/>
      <c r="E99" s="381"/>
      <c r="F99" s="370"/>
    </row>
    <row r="100" spans="1:6" ht="13" x14ac:dyDescent="0.3">
      <c r="A100" s="379"/>
      <c r="C100" s="383"/>
      <c r="D100" s="380"/>
      <c r="E100" s="381"/>
      <c r="F100" s="370"/>
    </row>
    <row r="101" spans="1:6" ht="13" x14ac:dyDescent="0.3">
      <c r="A101" s="379"/>
      <c r="C101" s="383"/>
      <c r="D101" s="380"/>
      <c r="E101" s="381"/>
      <c r="F101" s="370"/>
    </row>
    <row r="102" spans="1:6" ht="13" x14ac:dyDescent="0.3">
      <c r="A102" s="379"/>
      <c r="C102" s="383"/>
      <c r="D102" s="380"/>
      <c r="E102" s="381"/>
      <c r="F102" s="370"/>
    </row>
    <row r="103" spans="1:6" ht="13" x14ac:dyDescent="0.3">
      <c r="A103" s="379"/>
      <c r="C103" s="383"/>
      <c r="D103" s="380"/>
      <c r="E103" s="381"/>
      <c r="F103" s="370"/>
    </row>
    <row r="104" spans="1:6" ht="13" x14ac:dyDescent="0.3">
      <c r="A104" s="379"/>
      <c r="C104" s="382"/>
      <c r="D104" s="380"/>
      <c r="E104" s="381"/>
      <c r="F104" s="370"/>
    </row>
    <row r="105" spans="1:6" ht="14" x14ac:dyDescent="0.3">
      <c r="A105" s="379"/>
      <c r="B105" s="372"/>
      <c r="C105" s="382"/>
      <c r="D105" s="380"/>
      <c r="E105" s="381"/>
      <c r="F105" s="370"/>
    </row>
    <row r="106" spans="1:6" ht="13" x14ac:dyDescent="0.3">
      <c r="A106" s="379"/>
      <c r="C106" s="382"/>
      <c r="D106" s="380"/>
      <c r="E106" s="381"/>
      <c r="F106" s="370"/>
    </row>
    <row r="107" spans="1:6" ht="13" x14ac:dyDescent="0.3">
      <c r="A107" s="379"/>
      <c r="C107" s="382"/>
      <c r="D107" s="380"/>
      <c r="E107" s="381"/>
      <c r="F107" s="370"/>
    </row>
    <row r="108" spans="1:6" ht="13" x14ac:dyDescent="0.3">
      <c r="A108" s="379"/>
      <c r="C108" s="382"/>
      <c r="D108" s="380"/>
      <c r="E108" s="381"/>
      <c r="F108" s="370"/>
    </row>
    <row r="109" spans="1:6" ht="13" x14ac:dyDescent="0.3">
      <c r="A109" s="379"/>
      <c r="C109" s="382"/>
      <c r="D109" s="380"/>
      <c r="E109" s="381"/>
      <c r="F109" s="370"/>
    </row>
    <row r="110" spans="1:6" ht="13" x14ac:dyDescent="0.3">
      <c r="A110" s="379"/>
      <c r="C110" s="382"/>
      <c r="D110" s="380"/>
      <c r="E110" s="381"/>
      <c r="F110" s="370"/>
    </row>
    <row r="111" spans="1:6" ht="13" x14ac:dyDescent="0.3">
      <c r="A111" s="379"/>
      <c r="C111" s="382"/>
      <c r="D111" s="380"/>
      <c r="E111" s="381"/>
      <c r="F111" s="370"/>
    </row>
    <row r="112" spans="1:6" ht="13" x14ac:dyDescent="0.3">
      <c r="A112" s="379"/>
      <c r="C112" s="382"/>
      <c r="D112" s="380"/>
      <c r="E112" s="381"/>
      <c r="F112" s="370"/>
    </row>
    <row r="113" spans="1:6" ht="13" x14ac:dyDescent="0.3">
      <c r="A113" s="379"/>
      <c r="C113" s="382"/>
      <c r="D113" s="380"/>
      <c r="E113" s="381"/>
      <c r="F113" s="370"/>
    </row>
    <row r="114" spans="1:6" ht="13" x14ac:dyDescent="0.3">
      <c r="A114" s="379"/>
      <c r="C114" s="382"/>
      <c r="D114" s="380"/>
      <c r="E114" s="381"/>
      <c r="F114" s="370"/>
    </row>
    <row r="115" spans="1:6" ht="13" x14ac:dyDescent="0.3">
      <c r="A115" s="379"/>
      <c r="C115" s="382"/>
      <c r="D115" s="380"/>
      <c r="E115" s="381"/>
      <c r="F115" s="370"/>
    </row>
    <row r="116" spans="1:6" ht="13" x14ac:dyDescent="0.3">
      <c r="A116" s="379"/>
      <c r="C116" s="382"/>
      <c r="D116" s="380"/>
      <c r="E116" s="381"/>
      <c r="F116" s="370"/>
    </row>
    <row r="117" spans="1:6" ht="13" x14ac:dyDescent="0.3">
      <c r="A117" s="379"/>
      <c r="C117" s="382"/>
      <c r="D117" s="380"/>
      <c r="E117" s="381"/>
      <c r="F117" s="370"/>
    </row>
    <row r="118" spans="1:6" ht="13" x14ac:dyDescent="0.3">
      <c r="A118" s="379"/>
      <c r="C118" s="382"/>
      <c r="D118" s="380"/>
      <c r="E118" s="381"/>
      <c r="F118" s="370"/>
    </row>
    <row r="119" spans="1:6" ht="13" x14ac:dyDescent="0.3">
      <c r="A119" s="379"/>
      <c r="C119" s="382"/>
      <c r="D119" s="380"/>
      <c r="E119" s="381"/>
      <c r="F119" s="370"/>
    </row>
    <row r="120" spans="1:6" ht="13" x14ac:dyDescent="0.3">
      <c r="A120" s="379"/>
      <c r="B120" s="384"/>
      <c r="C120" s="382"/>
      <c r="D120" s="380"/>
      <c r="E120" s="381"/>
      <c r="F120" s="370"/>
    </row>
    <row r="121" spans="1:6" ht="14" x14ac:dyDescent="0.3">
      <c r="A121" s="379"/>
      <c r="B121" s="372"/>
      <c r="C121" s="382"/>
      <c r="D121" s="380"/>
      <c r="E121" s="381"/>
      <c r="F121" s="370"/>
    </row>
    <row r="122" spans="1:6" ht="13" x14ac:dyDescent="0.3">
      <c r="A122" s="379"/>
      <c r="B122" s="375"/>
      <c r="C122" s="382"/>
      <c r="D122" s="380"/>
      <c r="E122" s="381"/>
      <c r="F122" s="370"/>
    </row>
    <row r="123" spans="1:6" ht="13" x14ac:dyDescent="0.3">
      <c r="A123" s="379"/>
      <c r="C123" s="382"/>
      <c r="D123" s="380"/>
      <c r="E123" s="381"/>
      <c r="F123" s="370"/>
    </row>
    <row r="124" spans="1:6" ht="13" x14ac:dyDescent="0.3">
      <c r="A124" s="379"/>
      <c r="C124" s="382"/>
      <c r="D124" s="380"/>
      <c r="E124" s="381"/>
      <c r="F124" s="370"/>
    </row>
    <row r="125" spans="1:6" ht="13" x14ac:dyDescent="0.3">
      <c r="A125" s="379"/>
      <c r="C125" s="382"/>
      <c r="D125" s="380"/>
      <c r="E125" s="381"/>
      <c r="F125" s="370"/>
    </row>
    <row r="126" spans="1:6" ht="13" x14ac:dyDescent="0.3">
      <c r="A126" s="379"/>
      <c r="C126" s="382"/>
      <c r="D126" s="380"/>
      <c r="E126" s="381"/>
      <c r="F126" s="370"/>
    </row>
    <row r="127" spans="1:6" ht="13" x14ac:dyDescent="0.3">
      <c r="A127" s="385"/>
      <c r="C127" s="382"/>
      <c r="D127" s="380"/>
      <c r="E127" s="381"/>
      <c r="F127" s="370"/>
    </row>
    <row r="128" spans="1:6" ht="13" x14ac:dyDescent="0.3">
      <c r="A128" s="379"/>
      <c r="C128" s="382"/>
      <c r="D128" s="380"/>
      <c r="E128" s="381"/>
      <c r="F128" s="370"/>
    </row>
    <row r="129" spans="1:6" ht="14" x14ac:dyDescent="0.3">
      <c r="A129" s="379"/>
      <c r="B129" s="372"/>
      <c r="C129" s="382"/>
      <c r="D129" s="380"/>
      <c r="E129" s="381"/>
      <c r="F129" s="370"/>
    </row>
    <row r="130" spans="1:6" ht="13" x14ac:dyDescent="0.3">
      <c r="A130" s="379"/>
      <c r="B130" s="375"/>
      <c r="C130" s="382"/>
      <c r="D130" s="380"/>
      <c r="E130" s="381"/>
      <c r="F130" s="370"/>
    </row>
    <row r="131" spans="1:6" ht="13" x14ac:dyDescent="0.3">
      <c r="A131" s="379"/>
      <c r="C131" s="382"/>
      <c r="D131" s="380"/>
      <c r="E131" s="381"/>
      <c r="F131" s="386"/>
    </row>
    <row r="132" spans="1:6" ht="13" x14ac:dyDescent="0.3">
      <c r="A132" s="237"/>
      <c r="B132" s="387"/>
      <c r="C132" s="369"/>
      <c r="E132" s="376"/>
      <c r="F132" s="386"/>
    </row>
    <row r="133" spans="1:6" ht="13" x14ac:dyDescent="0.25">
      <c r="A133" s="237"/>
      <c r="B133" s="388"/>
      <c r="E133" s="376"/>
      <c r="F133" s="386"/>
    </row>
    <row r="134" spans="1:6" x14ac:dyDescent="0.25">
      <c r="A134" s="237"/>
      <c r="B134" s="389"/>
      <c r="E134" s="371"/>
      <c r="F134" s="386"/>
    </row>
    <row r="135" spans="1:6" ht="13" x14ac:dyDescent="0.25">
      <c r="A135" s="237"/>
      <c r="B135" s="390"/>
      <c r="E135" s="371"/>
      <c r="F135" s="386"/>
    </row>
    <row r="136" spans="1:6" x14ac:dyDescent="0.25">
      <c r="A136" s="237"/>
      <c r="B136" s="389"/>
      <c r="E136" s="371"/>
      <c r="F136" s="386"/>
    </row>
    <row r="137" spans="1:6" x14ac:dyDescent="0.25">
      <c r="A137" s="237"/>
      <c r="B137" s="389"/>
      <c r="E137" s="371"/>
      <c r="F137" s="386"/>
    </row>
    <row r="138" spans="1:6" x14ac:dyDescent="0.25">
      <c r="A138" s="237"/>
      <c r="B138" s="389"/>
      <c r="E138" s="371"/>
      <c r="F138" s="386"/>
    </row>
    <row r="139" spans="1:6" x14ac:dyDescent="0.25">
      <c r="A139" s="237"/>
      <c r="B139" s="389"/>
      <c r="E139" s="371"/>
      <c r="F139" s="386"/>
    </row>
    <row r="140" spans="1:6" x14ac:dyDescent="0.25">
      <c r="A140" s="237"/>
      <c r="B140" s="389"/>
      <c r="E140" s="371"/>
      <c r="F140" s="386"/>
    </row>
    <row r="141" spans="1:6" x14ac:dyDescent="0.25">
      <c r="A141" s="377"/>
      <c r="B141" s="389"/>
      <c r="E141" s="354"/>
      <c r="F141" s="386"/>
    </row>
    <row r="142" spans="1:6" ht="13" x14ac:dyDescent="0.3">
      <c r="A142" s="237"/>
      <c r="B142" s="357"/>
      <c r="C142" s="369"/>
      <c r="E142" s="354"/>
      <c r="F142" s="386"/>
    </row>
    <row r="143" spans="1:6" ht="13" x14ac:dyDescent="0.3">
      <c r="A143" s="237"/>
      <c r="B143" s="391"/>
      <c r="C143" s="369"/>
      <c r="E143" s="354"/>
      <c r="F143" s="386"/>
    </row>
    <row r="144" spans="1:6" ht="13" x14ac:dyDescent="0.3">
      <c r="A144" s="237"/>
      <c r="B144" s="391"/>
      <c r="C144" s="369"/>
      <c r="E144" s="354"/>
      <c r="F144" s="386"/>
    </row>
    <row r="145" spans="1:6" ht="13" x14ac:dyDescent="0.3">
      <c r="A145" s="237"/>
      <c r="B145" s="391"/>
      <c r="E145" s="354"/>
      <c r="F145" s="386"/>
    </row>
    <row r="146" spans="1:6" x14ac:dyDescent="0.25">
      <c r="A146" s="237"/>
      <c r="B146" s="389"/>
      <c r="E146" s="354"/>
      <c r="F146" s="386"/>
    </row>
    <row r="147" spans="1:6" x14ac:dyDescent="0.25">
      <c r="A147" s="237"/>
      <c r="B147" s="389"/>
      <c r="E147" s="354"/>
      <c r="F147" s="370"/>
    </row>
    <row r="148" spans="1:6" x14ac:dyDescent="0.25">
      <c r="A148" s="237"/>
      <c r="B148" s="392"/>
      <c r="E148" s="354"/>
      <c r="F148" s="370"/>
    </row>
    <row r="149" spans="1:6" x14ac:dyDescent="0.25">
      <c r="A149" s="237"/>
      <c r="B149" s="392"/>
      <c r="E149" s="354"/>
      <c r="F149" s="370"/>
    </row>
    <row r="150" spans="1:6" x14ac:dyDescent="0.25">
      <c r="A150" s="237"/>
      <c r="B150" s="392"/>
      <c r="E150" s="354"/>
      <c r="F150" s="370"/>
    </row>
    <row r="151" spans="1:6" x14ac:dyDescent="0.25">
      <c r="A151" s="237"/>
      <c r="B151" s="392"/>
      <c r="E151" s="354"/>
      <c r="F151" s="370"/>
    </row>
    <row r="152" spans="1:6" x14ac:dyDescent="0.25">
      <c r="A152" s="237"/>
      <c r="B152" s="392"/>
      <c r="E152" s="354"/>
      <c r="F152" s="370"/>
    </row>
    <row r="153" spans="1:6" x14ac:dyDescent="0.25">
      <c r="A153" s="237"/>
      <c r="B153" s="392"/>
      <c r="E153" s="354"/>
      <c r="F153" s="370"/>
    </row>
    <row r="154" spans="1:6" x14ac:dyDescent="0.25">
      <c r="A154" s="237"/>
      <c r="B154" s="392"/>
      <c r="E154" s="354"/>
      <c r="F154" s="370"/>
    </row>
    <row r="155" spans="1:6" x14ac:dyDescent="0.25">
      <c r="A155" s="246"/>
      <c r="B155" s="392"/>
      <c r="C155" s="373"/>
      <c r="D155" s="374"/>
      <c r="E155" s="354"/>
      <c r="F155" s="370"/>
    </row>
    <row r="156" spans="1:6" x14ac:dyDescent="0.25">
      <c r="A156" s="246"/>
      <c r="B156" s="392"/>
      <c r="C156" s="373"/>
      <c r="D156" s="374"/>
      <c r="E156" s="354"/>
      <c r="F156" s="370"/>
    </row>
    <row r="157" spans="1:6" x14ac:dyDescent="0.25">
      <c r="A157" s="246"/>
      <c r="B157" s="392"/>
      <c r="C157" s="373"/>
      <c r="D157" s="374"/>
      <c r="E157" s="354"/>
      <c r="F157" s="370"/>
    </row>
    <row r="158" spans="1:6" x14ac:dyDescent="0.25">
      <c r="A158" s="237"/>
      <c r="B158" s="392"/>
      <c r="E158" s="354"/>
      <c r="F158" s="370"/>
    </row>
    <row r="159" spans="1:6" x14ac:dyDescent="0.25">
      <c r="A159" s="377"/>
      <c r="B159" s="392"/>
      <c r="E159" s="354"/>
      <c r="F159" s="370"/>
    </row>
    <row r="160" spans="1:6" x14ac:dyDescent="0.25">
      <c r="A160" s="377"/>
      <c r="B160" s="360"/>
      <c r="E160" s="354"/>
      <c r="F160" s="370"/>
    </row>
    <row r="161" spans="1:6" x14ac:dyDescent="0.25">
      <c r="A161" s="377"/>
      <c r="B161" s="360"/>
      <c r="E161" s="354"/>
      <c r="F161" s="370"/>
    </row>
    <row r="162" spans="1:6" ht="13" x14ac:dyDescent="0.25">
      <c r="A162" s="377"/>
      <c r="B162" s="364"/>
      <c r="E162" s="354"/>
      <c r="F162" s="370"/>
    </row>
    <row r="163" spans="1:6" x14ac:dyDescent="0.25">
      <c r="A163" s="377"/>
      <c r="B163" s="360"/>
      <c r="E163" s="354"/>
      <c r="F163" s="370"/>
    </row>
    <row r="164" spans="1:6" x14ac:dyDescent="0.25">
      <c r="A164" s="377"/>
      <c r="B164" s="360"/>
      <c r="E164" s="354"/>
      <c r="F164" s="370"/>
    </row>
    <row r="165" spans="1:6" x14ac:dyDescent="0.25">
      <c r="A165" s="377"/>
      <c r="B165" s="360"/>
      <c r="E165" s="354"/>
      <c r="F165" s="370"/>
    </row>
    <row r="166" spans="1:6" ht="13" x14ac:dyDescent="0.25">
      <c r="A166" s="377"/>
      <c r="B166" s="364"/>
      <c r="E166" s="354"/>
      <c r="F166" s="370"/>
    </row>
    <row r="167" spans="1:6" x14ac:dyDescent="0.25">
      <c r="A167" s="377"/>
      <c r="B167" s="360"/>
      <c r="E167" s="354"/>
      <c r="F167" s="370"/>
    </row>
    <row r="168" spans="1:6" x14ac:dyDescent="0.25">
      <c r="A168" s="377"/>
      <c r="B168" s="360"/>
      <c r="E168" s="354"/>
      <c r="F168" s="370"/>
    </row>
    <row r="169" spans="1:6" x14ac:dyDescent="0.25">
      <c r="A169" s="377"/>
      <c r="B169" s="360"/>
      <c r="E169" s="354"/>
      <c r="F169" s="370"/>
    </row>
    <row r="170" spans="1:6" ht="13" x14ac:dyDescent="0.25">
      <c r="A170" s="377"/>
      <c r="B170" s="364"/>
      <c r="E170" s="354"/>
      <c r="F170" s="370"/>
    </row>
    <row r="171" spans="1:6" x14ac:dyDescent="0.25">
      <c r="A171" s="377"/>
      <c r="B171" s="360"/>
      <c r="E171" s="354"/>
      <c r="F171" s="370"/>
    </row>
    <row r="172" spans="1:6" x14ac:dyDescent="0.25">
      <c r="A172" s="377"/>
      <c r="B172" s="360"/>
      <c r="E172" s="354"/>
      <c r="F172" s="370"/>
    </row>
    <row r="173" spans="1:6" x14ac:dyDescent="0.25">
      <c r="A173" s="377"/>
      <c r="B173" s="360"/>
      <c r="E173" s="354"/>
      <c r="F173" s="370"/>
    </row>
    <row r="174" spans="1:6" x14ac:dyDescent="0.25">
      <c r="A174" s="377"/>
      <c r="B174" s="360"/>
      <c r="E174" s="354"/>
      <c r="F174" s="370"/>
    </row>
    <row r="175" spans="1:6" x14ac:dyDescent="0.25">
      <c r="A175" s="377"/>
      <c r="B175" s="360"/>
      <c r="E175" s="354"/>
      <c r="F175" s="370"/>
    </row>
    <row r="176" spans="1:6" x14ac:dyDescent="0.25">
      <c r="A176" s="377"/>
      <c r="B176" s="360"/>
      <c r="E176" s="354"/>
      <c r="F176" s="370"/>
    </row>
    <row r="177" spans="1:6" x14ac:dyDescent="0.25">
      <c r="A177" s="377"/>
      <c r="B177" s="360"/>
      <c r="E177" s="354"/>
      <c r="F177" s="370"/>
    </row>
    <row r="178" spans="1:6" x14ac:dyDescent="0.25">
      <c r="A178" s="377"/>
      <c r="B178" s="360"/>
      <c r="E178" s="354"/>
      <c r="F178" s="370"/>
    </row>
    <row r="179" spans="1:6" x14ac:dyDescent="0.25">
      <c r="A179" s="377"/>
      <c r="B179" s="360"/>
      <c r="E179" s="354"/>
      <c r="F179" s="370"/>
    </row>
    <row r="180" spans="1:6" ht="13" x14ac:dyDescent="0.25">
      <c r="A180" s="377"/>
      <c r="B180" s="364"/>
      <c r="E180" s="354"/>
      <c r="F180" s="370"/>
    </row>
    <row r="181" spans="1:6" x14ac:dyDescent="0.25">
      <c r="A181" s="377"/>
      <c r="B181" s="360"/>
      <c r="E181" s="354"/>
      <c r="F181" s="370"/>
    </row>
    <row r="182" spans="1:6" x14ac:dyDescent="0.25">
      <c r="A182" s="377"/>
      <c r="B182" s="360"/>
      <c r="E182" s="354"/>
      <c r="F182" s="370"/>
    </row>
    <row r="183" spans="1:6" x14ac:dyDescent="0.25">
      <c r="A183" s="377"/>
      <c r="B183" s="360"/>
      <c r="E183" s="354"/>
      <c r="F183" s="370"/>
    </row>
    <row r="184" spans="1:6" x14ac:dyDescent="0.25">
      <c r="A184" s="377"/>
      <c r="B184" s="360"/>
      <c r="E184" s="354"/>
      <c r="F184" s="370"/>
    </row>
    <row r="185" spans="1:6" x14ac:dyDescent="0.25">
      <c r="A185" s="377"/>
      <c r="B185" s="360"/>
      <c r="E185" s="354"/>
      <c r="F185" s="370"/>
    </row>
    <row r="186" spans="1:6" ht="13" x14ac:dyDescent="0.25">
      <c r="A186" s="377"/>
      <c r="B186" s="364"/>
      <c r="E186" s="354"/>
      <c r="F186" s="370"/>
    </row>
    <row r="187" spans="1:6" x14ac:dyDescent="0.25">
      <c r="A187" s="377"/>
      <c r="B187" s="360"/>
      <c r="E187" s="354"/>
      <c r="F187" s="370"/>
    </row>
    <row r="188" spans="1:6" ht="13" x14ac:dyDescent="0.25">
      <c r="A188" s="377"/>
      <c r="B188" s="364"/>
      <c r="E188" s="354"/>
      <c r="F188" s="370"/>
    </row>
    <row r="189" spans="1:6" x14ac:dyDescent="0.25">
      <c r="A189" s="377"/>
      <c r="B189" s="360"/>
      <c r="E189" s="354"/>
      <c r="F189" s="370"/>
    </row>
    <row r="190" spans="1:6" x14ac:dyDescent="0.25">
      <c r="A190" s="377"/>
      <c r="B190" s="360"/>
      <c r="E190" s="354"/>
      <c r="F190" s="370"/>
    </row>
    <row r="191" spans="1:6" x14ac:dyDescent="0.25">
      <c r="A191" s="377"/>
      <c r="B191" s="360"/>
      <c r="E191" s="354"/>
      <c r="F191" s="370"/>
    </row>
    <row r="192" spans="1:6" x14ac:dyDescent="0.25">
      <c r="A192" s="377"/>
      <c r="B192" s="360"/>
      <c r="E192" s="354"/>
      <c r="F192" s="370"/>
    </row>
    <row r="193" spans="1:6" x14ac:dyDescent="0.25">
      <c r="A193" s="377"/>
      <c r="B193" s="360"/>
      <c r="E193" s="354"/>
      <c r="F193" s="370"/>
    </row>
    <row r="194" spans="1:6" x14ac:dyDescent="0.25">
      <c r="A194" s="377"/>
      <c r="B194" s="360"/>
      <c r="E194" s="354"/>
      <c r="F194" s="370"/>
    </row>
    <row r="195" spans="1:6" x14ac:dyDescent="0.25">
      <c r="A195" s="377"/>
      <c r="B195" s="360"/>
      <c r="E195" s="354"/>
      <c r="F195" s="370"/>
    </row>
    <row r="196" spans="1:6" x14ac:dyDescent="0.25">
      <c r="A196" s="377"/>
      <c r="B196" s="360"/>
      <c r="E196" s="354"/>
      <c r="F196" s="370"/>
    </row>
    <row r="197" spans="1:6" x14ac:dyDescent="0.25">
      <c r="A197" s="377"/>
      <c r="B197" s="360"/>
      <c r="E197" s="354"/>
      <c r="F197" s="370"/>
    </row>
    <row r="198" spans="1:6" x14ac:dyDescent="0.25">
      <c r="A198" s="377"/>
      <c r="B198" s="360"/>
      <c r="E198" s="354"/>
      <c r="F198" s="370"/>
    </row>
    <row r="199" spans="1:6" x14ac:dyDescent="0.25">
      <c r="A199" s="377"/>
      <c r="B199" s="360"/>
      <c r="E199" s="354"/>
      <c r="F199" s="370"/>
    </row>
    <row r="200" spans="1:6" x14ac:dyDescent="0.25">
      <c r="A200" s="377"/>
      <c r="B200" s="360"/>
      <c r="E200" s="354"/>
      <c r="F200" s="370"/>
    </row>
    <row r="201" spans="1:6" x14ac:dyDescent="0.25">
      <c r="A201" s="377"/>
      <c r="B201" s="360"/>
      <c r="E201" s="354"/>
      <c r="F201" s="370"/>
    </row>
    <row r="202" spans="1:6" ht="13" x14ac:dyDescent="0.25">
      <c r="A202" s="377"/>
      <c r="B202" s="364"/>
      <c r="E202" s="354"/>
      <c r="F202" s="370"/>
    </row>
    <row r="203" spans="1:6" x14ac:dyDescent="0.25">
      <c r="A203" s="377"/>
      <c r="B203" s="360"/>
      <c r="E203" s="354"/>
      <c r="F203" s="370"/>
    </row>
    <row r="204" spans="1:6" x14ac:dyDescent="0.25">
      <c r="A204" s="377"/>
      <c r="B204" s="360"/>
      <c r="E204" s="354"/>
      <c r="F204" s="370"/>
    </row>
    <row r="205" spans="1:6" x14ac:dyDescent="0.25">
      <c r="A205" s="377"/>
      <c r="B205" s="360"/>
      <c r="E205" s="354"/>
      <c r="F205" s="370"/>
    </row>
    <row r="206" spans="1:6" x14ac:dyDescent="0.25">
      <c r="A206" s="377"/>
      <c r="B206" s="360"/>
      <c r="E206" s="354"/>
      <c r="F206" s="370"/>
    </row>
    <row r="207" spans="1:6" x14ac:dyDescent="0.25">
      <c r="A207" s="377"/>
      <c r="B207" s="360"/>
      <c r="E207" s="354"/>
      <c r="F207" s="370"/>
    </row>
    <row r="208" spans="1:6" ht="13" x14ac:dyDescent="0.25">
      <c r="A208" s="377"/>
      <c r="B208" s="364"/>
      <c r="E208" s="354"/>
      <c r="F208" s="370"/>
    </row>
    <row r="209" spans="1:6" x14ac:dyDescent="0.25">
      <c r="A209" s="377"/>
      <c r="B209" s="360"/>
      <c r="E209" s="354"/>
      <c r="F209" s="370"/>
    </row>
    <row r="210" spans="1:6" x14ac:dyDescent="0.25">
      <c r="A210" s="377"/>
      <c r="B210" s="360"/>
      <c r="E210" s="354"/>
      <c r="F210" s="370"/>
    </row>
    <row r="211" spans="1:6" x14ac:dyDescent="0.25">
      <c r="A211" s="377"/>
      <c r="B211" s="360"/>
      <c r="E211" s="354"/>
      <c r="F211" s="370"/>
    </row>
    <row r="212" spans="1:6" x14ac:dyDescent="0.25">
      <c r="A212" s="377"/>
      <c r="B212" s="360"/>
      <c r="E212" s="354"/>
      <c r="F212" s="370"/>
    </row>
    <row r="213" spans="1:6" x14ac:dyDescent="0.25">
      <c r="A213" s="377"/>
      <c r="B213" s="360"/>
      <c r="E213" s="354"/>
      <c r="F213" s="370"/>
    </row>
    <row r="214" spans="1:6" x14ac:dyDescent="0.25">
      <c r="A214" s="377"/>
      <c r="B214" s="360"/>
      <c r="E214" s="354"/>
      <c r="F214" s="370"/>
    </row>
    <row r="215" spans="1:6" x14ac:dyDescent="0.25">
      <c r="A215" s="377"/>
      <c r="B215" s="360"/>
      <c r="E215" s="354"/>
      <c r="F215" s="370"/>
    </row>
    <row r="216" spans="1:6" ht="13" x14ac:dyDescent="0.25">
      <c r="A216" s="377"/>
      <c r="B216" s="364"/>
      <c r="E216" s="354"/>
      <c r="F216" s="370"/>
    </row>
    <row r="217" spans="1:6" x14ac:dyDescent="0.25">
      <c r="A217" s="377"/>
      <c r="B217" s="360"/>
      <c r="E217" s="354"/>
      <c r="F217" s="370"/>
    </row>
    <row r="218" spans="1:6" ht="13" x14ac:dyDescent="0.25">
      <c r="A218" s="377"/>
      <c r="B218" s="364"/>
      <c r="E218" s="354"/>
      <c r="F218" s="370"/>
    </row>
    <row r="219" spans="1:6" x14ac:dyDescent="0.25">
      <c r="A219" s="377"/>
      <c r="B219" s="360"/>
      <c r="E219" s="354"/>
      <c r="F219" s="370"/>
    </row>
    <row r="220" spans="1:6" x14ac:dyDescent="0.25">
      <c r="A220" s="377"/>
      <c r="B220" s="360"/>
      <c r="E220" s="354"/>
      <c r="F220" s="370"/>
    </row>
    <row r="221" spans="1:6" x14ac:dyDescent="0.25">
      <c r="A221" s="377"/>
      <c r="B221" s="360"/>
      <c r="E221" s="354"/>
      <c r="F221" s="370"/>
    </row>
    <row r="222" spans="1:6" ht="13" x14ac:dyDescent="0.25">
      <c r="A222" s="377"/>
      <c r="B222" s="364"/>
      <c r="E222" s="354"/>
      <c r="F222" s="370"/>
    </row>
    <row r="223" spans="1:6" x14ac:dyDescent="0.25">
      <c r="A223" s="377"/>
      <c r="B223" s="360"/>
      <c r="E223" s="354"/>
      <c r="F223" s="370"/>
    </row>
  </sheetData>
  <pageMargins left="0.70866141732283472" right="0.70866141732283472" top="0.74803149606299213" bottom="0.74803149606299213" header="0.31496062992125984" footer="0.31496062992125984"/>
  <pageSetup paperSize="9" scale="78" fitToHeight="0" orientation="portrait" useFirstPageNumber="1" r:id="rId1"/>
  <headerFooter>
    <oddHeader>&amp;LFMS&amp;CEskom GOU Properties
&amp;R&amp;8Contract no: 46000xxxxxx</oddHeader>
    <oddFooter>&amp;C5-&amp;P</oddFooter>
  </headerFooter>
  <rowBreaks count="1" manualBreakCount="1">
    <brk id="7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5F58-AF28-43FE-B7BA-A8E43870A706}">
  <dimension ref="A1:G111"/>
  <sheetViews>
    <sheetView workbookViewId="0">
      <selection activeCell="B81" sqref="B81"/>
    </sheetView>
  </sheetViews>
  <sheetFormatPr defaultColWidth="9.08984375" defaultRowHeight="15.5" x14ac:dyDescent="0.35"/>
  <cols>
    <col min="1" max="1" width="8.453125" style="5" customWidth="1"/>
    <col min="2" max="2" width="88.54296875" style="2" customWidth="1"/>
    <col min="3" max="3" width="12.6328125" style="226" customWidth="1"/>
    <col min="4" max="4" width="15.6328125" style="209" customWidth="1"/>
    <col min="5" max="5" width="15" style="209" customWidth="1"/>
    <col min="6" max="6" width="21.08984375" style="209" customWidth="1"/>
    <col min="7" max="7" width="25.453125" style="1" customWidth="1"/>
    <col min="8" max="8" width="16.453125" style="1" customWidth="1"/>
    <col min="9" max="9" width="14.90625" style="1" customWidth="1"/>
    <col min="10" max="10" width="19.36328125" style="1" customWidth="1"/>
    <col min="11" max="11" width="11.08984375" style="1" customWidth="1"/>
    <col min="12" max="16384" width="9.08984375" style="1"/>
  </cols>
  <sheetData>
    <row r="1" spans="1:6" x14ac:dyDescent="0.35">
      <c r="A1" s="1"/>
      <c r="C1" s="1"/>
      <c r="D1" s="207"/>
      <c r="E1" s="207"/>
      <c r="F1" s="207"/>
    </row>
    <row r="2" spans="1:6" x14ac:dyDescent="0.35">
      <c r="A2" s="1"/>
      <c r="C2" s="1"/>
      <c r="D2" s="207"/>
      <c r="E2" s="207"/>
      <c r="F2" s="207"/>
    </row>
    <row r="3" spans="1:6" ht="27" customHeight="1" thickBot="1" x14ac:dyDescent="0.4">
      <c r="A3" s="1"/>
      <c r="C3" s="1"/>
      <c r="D3" s="207"/>
      <c r="E3" s="207"/>
      <c r="F3" s="207"/>
    </row>
    <row r="4" spans="1:6" s="7" customFormat="1" ht="81" customHeight="1" thickBot="1" x14ac:dyDescent="0.4">
      <c r="A4" s="9" t="s">
        <v>6</v>
      </c>
      <c r="B4" s="8" t="s">
        <v>1</v>
      </c>
      <c r="C4" s="9" t="s">
        <v>2</v>
      </c>
      <c r="D4" s="9" t="s">
        <v>36</v>
      </c>
      <c r="E4" s="184" t="s">
        <v>37</v>
      </c>
      <c r="F4" s="9" t="s">
        <v>197</v>
      </c>
    </row>
    <row r="5" spans="1:6" x14ac:dyDescent="0.35">
      <c r="A5" s="10">
        <v>2</v>
      </c>
      <c r="B5" s="22" t="s">
        <v>24</v>
      </c>
      <c r="C5" s="23"/>
      <c r="D5" s="24"/>
      <c r="E5" s="206"/>
      <c r="F5" s="25"/>
    </row>
    <row r="6" spans="1:6" x14ac:dyDescent="0.35">
      <c r="A6" s="12"/>
      <c r="B6" s="26"/>
      <c r="C6" s="13"/>
      <c r="D6" s="27"/>
      <c r="E6" s="186"/>
      <c r="F6" s="18"/>
    </row>
    <row r="7" spans="1:6" ht="31" x14ac:dyDescent="0.35">
      <c r="A7" s="178" t="s">
        <v>165</v>
      </c>
      <c r="B7" s="28" t="s">
        <v>207</v>
      </c>
      <c r="C7" s="15" t="s">
        <v>8</v>
      </c>
      <c r="D7" s="189">
        <v>1</v>
      </c>
      <c r="E7" s="185"/>
      <c r="F7" s="16">
        <f>E7*D7</f>
        <v>0</v>
      </c>
    </row>
    <row r="8" spans="1:6" ht="31" x14ac:dyDescent="0.35">
      <c r="A8" s="178" t="s">
        <v>166</v>
      </c>
      <c r="B8" s="28" t="s">
        <v>208</v>
      </c>
      <c r="C8" s="15" t="s">
        <v>8</v>
      </c>
      <c r="D8" s="189">
        <v>4</v>
      </c>
      <c r="E8" s="185"/>
      <c r="F8" s="16">
        <f>E8*D8</f>
        <v>0</v>
      </c>
    </row>
    <row r="9" spans="1:6" ht="46.5" x14ac:dyDescent="0.35">
      <c r="A9" s="178" t="s">
        <v>167</v>
      </c>
      <c r="B9" s="36" t="s">
        <v>209</v>
      </c>
      <c r="C9" s="15" t="s">
        <v>8</v>
      </c>
      <c r="D9" s="189">
        <v>1</v>
      </c>
      <c r="E9" s="199"/>
      <c r="F9" s="16">
        <f>E9*D9</f>
        <v>0</v>
      </c>
    </row>
    <row r="10" spans="1:6" x14ac:dyDescent="0.35">
      <c r="A10" s="191"/>
      <c r="B10" s="56"/>
      <c r="C10" s="20"/>
      <c r="D10" s="192"/>
      <c r="E10" s="195"/>
      <c r="F10" s="21"/>
    </row>
    <row r="11" spans="1:6" x14ac:dyDescent="0.35">
      <c r="A11" s="10">
        <v>3</v>
      </c>
      <c r="B11" s="22" t="s">
        <v>25</v>
      </c>
      <c r="C11" s="23"/>
      <c r="D11" s="24"/>
      <c r="E11" s="206"/>
      <c r="F11" s="25"/>
    </row>
    <row r="12" spans="1:6" x14ac:dyDescent="0.35">
      <c r="A12" s="12"/>
      <c r="B12" s="26"/>
      <c r="C12" s="13"/>
      <c r="D12" s="27"/>
      <c r="E12" s="186"/>
      <c r="F12" s="18"/>
    </row>
    <row r="13" spans="1:6" ht="31" x14ac:dyDescent="0.35">
      <c r="A13" s="178" t="s">
        <v>168</v>
      </c>
      <c r="B13" s="28" t="s">
        <v>207</v>
      </c>
      <c r="C13" s="15" t="s">
        <v>8</v>
      </c>
      <c r="D13" s="189">
        <v>1</v>
      </c>
      <c r="E13" s="185"/>
      <c r="F13" s="16">
        <f>E13*D13</f>
        <v>0</v>
      </c>
    </row>
    <row r="14" spans="1:6" ht="31" x14ac:dyDescent="0.35">
      <c r="A14" s="178" t="s">
        <v>169</v>
      </c>
      <c r="B14" s="28" t="s">
        <v>208</v>
      </c>
      <c r="C14" s="15" t="s">
        <v>8</v>
      </c>
      <c r="D14" s="189">
        <v>4</v>
      </c>
      <c r="E14" s="185"/>
      <c r="F14" s="16">
        <f>E14*D14</f>
        <v>0</v>
      </c>
    </row>
    <row r="15" spans="1:6" ht="46.5" x14ac:dyDescent="0.35">
      <c r="A15" s="178" t="s">
        <v>170</v>
      </c>
      <c r="B15" s="36" t="s">
        <v>209</v>
      </c>
      <c r="C15" s="13" t="s">
        <v>8</v>
      </c>
      <c r="D15" s="189">
        <v>1</v>
      </c>
      <c r="E15" s="185"/>
      <c r="F15" s="16">
        <f>E15*D15</f>
        <v>0</v>
      </c>
    </row>
    <row r="16" spans="1:6" x14ac:dyDescent="0.35">
      <c r="A16" s="19"/>
      <c r="B16" s="56"/>
      <c r="C16" s="20"/>
      <c r="D16" s="192"/>
      <c r="E16" s="199"/>
      <c r="F16" s="17"/>
    </row>
    <row r="17" spans="1:6" x14ac:dyDescent="0.35">
      <c r="A17" s="10">
        <v>4</v>
      </c>
      <c r="B17" s="22" t="s">
        <v>201</v>
      </c>
      <c r="C17" s="23"/>
      <c r="D17" s="24"/>
      <c r="E17" s="206"/>
      <c r="F17" s="25"/>
    </row>
    <row r="18" spans="1:6" x14ac:dyDescent="0.35">
      <c r="A18" s="12"/>
      <c r="B18" s="26"/>
      <c r="C18" s="13"/>
      <c r="D18" s="27"/>
      <c r="E18" s="186"/>
      <c r="F18" s="18"/>
    </row>
    <row r="19" spans="1:6" x14ac:dyDescent="0.35">
      <c r="A19" s="179" t="s">
        <v>171</v>
      </c>
      <c r="B19" s="36" t="s">
        <v>30</v>
      </c>
      <c r="C19" s="13" t="s">
        <v>8</v>
      </c>
      <c r="D19" s="37">
        <v>4</v>
      </c>
      <c r="E19" s="185"/>
      <c r="F19" s="16">
        <f>D19*E19</f>
        <v>0</v>
      </c>
    </row>
    <row r="20" spans="1:6" x14ac:dyDescent="0.35">
      <c r="A20" s="179"/>
      <c r="B20" s="36" t="s">
        <v>26</v>
      </c>
      <c r="C20" s="13" t="s">
        <v>8</v>
      </c>
      <c r="D20" s="37">
        <v>11</v>
      </c>
      <c r="E20" s="185"/>
      <c r="F20" s="16"/>
    </row>
    <row r="21" spans="1:6" x14ac:dyDescent="0.35">
      <c r="A21" s="179" t="s">
        <v>172</v>
      </c>
      <c r="B21" s="36" t="s">
        <v>28</v>
      </c>
      <c r="C21" s="13" t="s">
        <v>8</v>
      </c>
      <c r="D21" s="37">
        <f>14*3</f>
        <v>42</v>
      </c>
      <c r="E21" s="185"/>
      <c r="F21" s="16">
        <f t="shared" ref="F21:F30" si="0">D21*E21</f>
        <v>0</v>
      </c>
    </row>
    <row r="22" spans="1:6" x14ac:dyDescent="0.35">
      <c r="A22" s="179"/>
      <c r="B22" s="36" t="s">
        <v>29</v>
      </c>
      <c r="C22" s="13" t="s">
        <v>8</v>
      </c>
      <c r="D22" s="37">
        <v>2</v>
      </c>
      <c r="E22" s="185"/>
      <c r="F22" s="16"/>
    </row>
    <row r="23" spans="1:6" x14ac:dyDescent="0.35">
      <c r="A23" s="179" t="s">
        <v>173</v>
      </c>
      <c r="B23" s="36" t="s">
        <v>27</v>
      </c>
      <c r="C23" s="13" t="s">
        <v>8</v>
      </c>
      <c r="D23" s="37">
        <f>1+1</f>
        <v>2</v>
      </c>
      <c r="E23" s="185"/>
      <c r="F23" s="16">
        <f t="shared" si="0"/>
        <v>0</v>
      </c>
    </row>
    <row r="24" spans="1:6" x14ac:dyDescent="0.35">
      <c r="A24" s="179"/>
      <c r="B24" s="36" t="s">
        <v>27</v>
      </c>
      <c r="C24" s="13" t="s">
        <v>8</v>
      </c>
      <c r="D24" s="37">
        <v>1</v>
      </c>
      <c r="E24" s="185"/>
      <c r="F24" s="16"/>
    </row>
    <row r="25" spans="1:6" x14ac:dyDescent="0.35">
      <c r="A25" s="179" t="s">
        <v>187</v>
      </c>
      <c r="B25" s="36" t="s">
        <v>210</v>
      </c>
      <c r="C25" s="13" t="s">
        <v>8</v>
      </c>
      <c r="D25" s="37">
        <v>1</v>
      </c>
      <c r="E25" s="185"/>
      <c r="F25" s="16">
        <f t="shared" si="0"/>
        <v>0</v>
      </c>
    </row>
    <row r="26" spans="1:6" x14ac:dyDescent="0.35">
      <c r="A26" s="179"/>
      <c r="B26" s="36" t="s">
        <v>215</v>
      </c>
      <c r="C26" s="13" t="s">
        <v>216</v>
      </c>
      <c r="D26" s="37">
        <v>1</v>
      </c>
      <c r="E26" s="185"/>
      <c r="F26" s="16"/>
    </row>
    <row r="27" spans="1:6" x14ac:dyDescent="0.35">
      <c r="A27" s="179" t="s">
        <v>188</v>
      </c>
      <c r="B27" s="36" t="s">
        <v>194</v>
      </c>
      <c r="C27" s="13" t="s">
        <v>8</v>
      </c>
      <c r="D27" s="37">
        <v>3</v>
      </c>
      <c r="E27" s="185"/>
      <c r="F27" s="16">
        <f t="shared" si="0"/>
        <v>0</v>
      </c>
    </row>
    <row r="28" spans="1:6" x14ac:dyDescent="0.35">
      <c r="A28" s="179" t="s">
        <v>189</v>
      </c>
      <c r="B28" s="36" t="s">
        <v>195</v>
      </c>
      <c r="C28" s="13" t="s">
        <v>8</v>
      </c>
      <c r="D28" s="37">
        <v>3</v>
      </c>
      <c r="E28" s="185"/>
      <c r="F28" s="16">
        <f t="shared" si="0"/>
        <v>0</v>
      </c>
    </row>
    <row r="29" spans="1:6" x14ac:dyDescent="0.35">
      <c r="A29" s="179"/>
      <c r="B29" s="36" t="s">
        <v>217</v>
      </c>
      <c r="C29" s="13" t="s">
        <v>8</v>
      </c>
      <c r="D29" s="37">
        <v>1</v>
      </c>
      <c r="E29" s="185"/>
      <c r="F29" s="16"/>
    </row>
    <row r="30" spans="1:6" x14ac:dyDescent="0.35">
      <c r="A30" s="179" t="s">
        <v>190</v>
      </c>
      <c r="B30" s="36" t="s">
        <v>211</v>
      </c>
      <c r="C30" s="13" t="s">
        <v>8</v>
      </c>
      <c r="D30" s="37">
        <v>3</v>
      </c>
      <c r="E30" s="185"/>
      <c r="F30" s="16">
        <f t="shared" si="0"/>
        <v>0</v>
      </c>
    </row>
    <row r="31" spans="1:6" x14ac:dyDescent="0.35">
      <c r="A31" s="14"/>
      <c r="B31" s="36"/>
      <c r="C31" s="15"/>
      <c r="D31" s="189"/>
      <c r="E31" s="199"/>
      <c r="F31" s="17"/>
    </row>
    <row r="32" spans="1:6" x14ac:dyDescent="0.35">
      <c r="A32" s="10">
        <v>5</v>
      </c>
      <c r="B32" s="22" t="s">
        <v>202</v>
      </c>
      <c r="C32" s="23"/>
      <c r="D32" s="24"/>
      <c r="E32" s="206"/>
      <c r="F32" s="25"/>
    </row>
    <row r="33" spans="1:6" x14ac:dyDescent="0.35">
      <c r="A33" s="12"/>
      <c r="B33" s="26"/>
      <c r="C33" s="13"/>
      <c r="D33" s="27"/>
      <c r="E33" s="186"/>
      <c r="F33" s="18"/>
    </row>
    <row r="34" spans="1:6" x14ac:dyDescent="0.35">
      <c r="A34" s="179" t="s">
        <v>174</v>
      </c>
      <c r="B34" s="36" t="s">
        <v>30</v>
      </c>
      <c r="C34" s="13" t="s">
        <v>8</v>
      </c>
      <c r="D34" s="37">
        <v>4</v>
      </c>
      <c r="E34" s="185"/>
      <c r="F34" s="16">
        <f>D34*E34</f>
        <v>0</v>
      </c>
    </row>
    <row r="35" spans="1:6" x14ac:dyDescent="0.35">
      <c r="A35" s="179"/>
      <c r="B35" s="36" t="s">
        <v>26</v>
      </c>
      <c r="C35" s="13" t="s">
        <v>8</v>
      </c>
      <c r="D35" s="37">
        <v>11</v>
      </c>
      <c r="E35" s="185"/>
      <c r="F35" s="16"/>
    </row>
    <row r="36" spans="1:6" x14ac:dyDescent="0.35">
      <c r="A36" s="179" t="s">
        <v>175</v>
      </c>
      <c r="B36" s="36" t="s">
        <v>28</v>
      </c>
      <c r="C36" s="13" t="s">
        <v>8</v>
      </c>
      <c r="D36" s="37">
        <f>D21</f>
        <v>42</v>
      </c>
      <c r="E36" s="185"/>
      <c r="F36" s="16">
        <f t="shared" ref="F36:F45" si="1">D36*E36</f>
        <v>0</v>
      </c>
    </row>
    <row r="37" spans="1:6" x14ac:dyDescent="0.35">
      <c r="A37" s="179" t="s">
        <v>176</v>
      </c>
      <c r="B37" s="36" t="s">
        <v>29</v>
      </c>
      <c r="C37" s="13" t="s">
        <v>8</v>
      </c>
      <c r="D37" s="37">
        <v>2</v>
      </c>
      <c r="E37" s="185"/>
      <c r="F37" s="16">
        <f t="shared" si="1"/>
        <v>0</v>
      </c>
    </row>
    <row r="38" spans="1:6" x14ac:dyDescent="0.35">
      <c r="A38" s="179" t="s">
        <v>177</v>
      </c>
      <c r="B38" s="36" t="s">
        <v>27</v>
      </c>
      <c r="C38" s="13" t="s">
        <v>8</v>
      </c>
      <c r="D38" s="37">
        <v>2</v>
      </c>
      <c r="E38" s="185"/>
      <c r="F38" s="16">
        <f t="shared" si="1"/>
        <v>0</v>
      </c>
    </row>
    <row r="39" spans="1:6" x14ac:dyDescent="0.35">
      <c r="A39" s="179"/>
      <c r="B39" s="36" t="s">
        <v>27</v>
      </c>
      <c r="C39" s="13" t="s">
        <v>8</v>
      </c>
      <c r="D39" s="37">
        <v>1</v>
      </c>
      <c r="E39" s="185"/>
      <c r="F39" s="16"/>
    </row>
    <row r="40" spans="1:6" x14ac:dyDescent="0.35">
      <c r="A40" s="179" t="s">
        <v>178</v>
      </c>
      <c r="B40" s="36" t="s">
        <v>210</v>
      </c>
      <c r="C40" s="13" t="s">
        <v>8</v>
      </c>
      <c r="D40" s="37">
        <v>1</v>
      </c>
      <c r="E40" s="185"/>
      <c r="F40" s="16">
        <f t="shared" si="1"/>
        <v>0</v>
      </c>
    </row>
    <row r="41" spans="1:6" x14ac:dyDescent="0.35">
      <c r="A41" s="179"/>
      <c r="B41" s="36" t="s">
        <v>215</v>
      </c>
      <c r="C41" s="13" t="s">
        <v>216</v>
      </c>
      <c r="D41" s="37">
        <v>1</v>
      </c>
      <c r="E41" s="185"/>
      <c r="F41" s="16"/>
    </row>
    <row r="42" spans="1:6" x14ac:dyDescent="0.35">
      <c r="A42" s="179" t="s">
        <v>179</v>
      </c>
      <c r="B42" s="36" t="s">
        <v>194</v>
      </c>
      <c r="C42" s="13" t="s">
        <v>8</v>
      </c>
      <c r="D42" s="37">
        <v>3</v>
      </c>
      <c r="E42" s="185"/>
      <c r="F42" s="16">
        <f t="shared" si="1"/>
        <v>0</v>
      </c>
    </row>
    <row r="43" spans="1:6" x14ac:dyDescent="0.35">
      <c r="A43" s="179" t="s">
        <v>180</v>
      </c>
      <c r="B43" s="36" t="s">
        <v>195</v>
      </c>
      <c r="C43" s="13" t="s">
        <v>8</v>
      </c>
      <c r="D43" s="37">
        <v>3</v>
      </c>
      <c r="E43" s="185"/>
      <c r="F43" s="16">
        <f t="shared" si="1"/>
        <v>0</v>
      </c>
    </row>
    <row r="44" spans="1:6" x14ac:dyDescent="0.35">
      <c r="A44" s="179"/>
      <c r="B44" s="36" t="s">
        <v>217</v>
      </c>
      <c r="C44" s="13"/>
      <c r="D44" s="37">
        <v>1</v>
      </c>
      <c r="E44" s="185"/>
      <c r="F44" s="16"/>
    </row>
    <row r="45" spans="1:6" x14ac:dyDescent="0.35">
      <c r="A45" s="179" t="s">
        <v>181</v>
      </c>
      <c r="B45" s="36" t="s">
        <v>211</v>
      </c>
      <c r="C45" s="13" t="s">
        <v>8</v>
      </c>
      <c r="D45" s="37">
        <v>3</v>
      </c>
      <c r="E45" s="185"/>
      <c r="F45" s="16">
        <f t="shared" si="1"/>
        <v>0</v>
      </c>
    </row>
    <row r="46" spans="1:6" x14ac:dyDescent="0.35">
      <c r="A46" s="12"/>
      <c r="B46" s="36"/>
      <c r="C46" s="13"/>
      <c r="D46" s="37"/>
      <c r="E46" s="185"/>
      <c r="F46" s="16"/>
    </row>
    <row r="47" spans="1:6" x14ac:dyDescent="0.35">
      <c r="A47" s="10">
        <v>6</v>
      </c>
      <c r="B47" s="22" t="s">
        <v>9</v>
      </c>
      <c r="C47" s="23"/>
      <c r="D47" s="24"/>
      <c r="E47" s="196"/>
      <c r="F47" s="25"/>
    </row>
    <row r="48" spans="1:6" x14ac:dyDescent="0.35">
      <c r="A48" s="12"/>
      <c r="B48" s="38"/>
      <c r="C48" s="13"/>
      <c r="D48" s="37"/>
      <c r="E48" s="186"/>
      <c r="F48" s="18"/>
    </row>
    <row r="49" spans="1:6" x14ac:dyDescent="0.35">
      <c r="A49" s="180"/>
      <c r="B49" s="437" t="s">
        <v>524</v>
      </c>
      <c r="C49" s="15"/>
      <c r="D49" s="29"/>
      <c r="E49" s="185"/>
      <c r="F49" s="16"/>
    </row>
    <row r="50" spans="1:6" x14ac:dyDescent="0.35">
      <c r="A50" s="180"/>
      <c r="B50" s="437"/>
      <c r="C50" s="15"/>
      <c r="D50" s="29"/>
      <c r="E50" s="186"/>
      <c r="F50" s="16"/>
    </row>
    <row r="51" spans="1:6" x14ac:dyDescent="0.35">
      <c r="A51" s="180" t="s">
        <v>204</v>
      </c>
      <c r="B51" s="11" t="s">
        <v>528</v>
      </c>
      <c r="C51" s="15" t="s">
        <v>0</v>
      </c>
      <c r="D51" s="29">
        <v>40</v>
      </c>
      <c r="E51" s="186"/>
      <c r="F51" s="16">
        <f t="shared" ref="F51:F69" si="2">E51*D51</f>
        <v>0</v>
      </c>
    </row>
    <row r="52" spans="1:6" x14ac:dyDescent="0.35">
      <c r="A52" s="180" t="s">
        <v>183</v>
      </c>
      <c r="B52" s="28" t="s">
        <v>529</v>
      </c>
      <c r="C52" s="15" t="s">
        <v>7</v>
      </c>
      <c r="D52" s="29">
        <v>4</v>
      </c>
      <c r="E52" s="188"/>
      <c r="F52" s="16">
        <f t="shared" si="2"/>
        <v>0</v>
      </c>
    </row>
    <row r="53" spans="1:6" x14ac:dyDescent="0.35">
      <c r="A53" s="39"/>
      <c r="B53" s="40"/>
      <c r="C53" s="15"/>
      <c r="D53" s="29"/>
      <c r="E53" s="185"/>
      <c r="F53" s="16"/>
    </row>
    <row r="54" spans="1:6" x14ac:dyDescent="0.35">
      <c r="A54" s="180" t="s">
        <v>184</v>
      </c>
      <c r="B54" s="28" t="s">
        <v>212</v>
      </c>
      <c r="C54" s="15" t="s">
        <v>0</v>
      </c>
      <c r="D54" s="29">
        <v>20</v>
      </c>
      <c r="E54" s="187"/>
      <c r="F54" s="16">
        <f t="shared" si="2"/>
        <v>0</v>
      </c>
    </row>
    <row r="55" spans="1:6" x14ac:dyDescent="0.35">
      <c r="A55" s="180" t="s">
        <v>185</v>
      </c>
      <c r="B55" s="28" t="s">
        <v>182</v>
      </c>
      <c r="C55" s="15" t="s">
        <v>7</v>
      </c>
      <c r="D55" s="29">
        <v>2</v>
      </c>
      <c r="E55" s="188"/>
      <c r="F55" s="16">
        <f t="shared" si="2"/>
        <v>0</v>
      </c>
    </row>
    <row r="56" spans="1:6" x14ac:dyDescent="0.35">
      <c r="A56" s="180"/>
      <c r="B56" s="28"/>
      <c r="C56" s="15"/>
      <c r="D56" s="29"/>
      <c r="E56" s="188"/>
      <c r="F56" s="16"/>
    </row>
    <row r="57" spans="1:6" x14ac:dyDescent="0.35">
      <c r="A57" s="180"/>
      <c r="B57" s="28" t="s">
        <v>213</v>
      </c>
      <c r="C57" s="15" t="s">
        <v>0</v>
      </c>
      <c r="D57" s="29">
        <v>20</v>
      </c>
      <c r="E57" s="188"/>
      <c r="F57" s="16"/>
    </row>
    <row r="58" spans="1:6" x14ac:dyDescent="0.35">
      <c r="A58" s="180"/>
      <c r="B58" s="2" t="s">
        <v>214</v>
      </c>
      <c r="C58" s="15" t="s">
        <v>7</v>
      </c>
      <c r="D58" s="29">
        <v>2</v>
      </c>
      <c r="E58" s="188"/>
      <c r="F58" s="16"/>
    </row>
    <row r="59" spans="1:6" x14ac:dyDescent="0.35">
      <c r="A59" s="39"/>
      <c r="B59" s="28"/>
      <c r="C59" s="15"/>
      <c r="D59" s="29"/>
      <c r="E59" s="185"/>
      <c r="F59" s="16"/>
    </row>
    <row r="60" spans="1:6" x14ac:dyDescent="0.35">
      <c r="A60" s="180"/>
      <c r="B60" s="28"/>
      <c r="C60" s="15"/>
      <c r="D60" s="197"/>
      <c r="E60" s="205"/>
      <c r="F60" s="16"/>
    </row>
    <row r="61" spans="1:6" x14ac:dyDescent="0.35">
      <c r="A61" s="180"/>
      <c r="B61" s="437" t="s">
        <v>525</v>
      </c>
      <c r="C61" s="15"/>
      <c r="D61" s="197"/>
      <c r="E61" s="205"/>
      <c r="F61" s="16"/>
    </row>
    <row r="62" spans="1:6" x14ac:dyDescent="0.35">
      <c r="A62" s="180"/>
      <c r="B62" s="28"/>
      <c r="C62" s="15"/>
      <c r="D62" s="197"/>
      <c r="E62" s="205"/>
      <c r="F62" s="16"/>
    </row>
    <row r="63" spans="1:6" x14ac:dyDescent="0.35">
      <c r="A63" s="180"/>
      <c r="B63" s="2" t="s">
        <v>526</v>
      </c>
      <c r="C63" s="15" t="s">
        <v>0</v>
      </c>
      <c r="D63" s="197">
        <v>740</v>
      </c>
      <c r="E63" s="205"/>
      <c r="F63" s="16"/>
    </row>
    <row r="64" spans="1:6" x14ac:dyDescent="0.35">
      <c r="A64" s="180"/>
      <c r="B64" s="28"/>
      <c r="C64" s="15"/>
      <c r="D64" s="197"/>
      <c r="E64" s="205"/>
      <c r="F64" s="16"/>
    </row>
    <row r="65" spans="1:6" x14ac:dyDescent="0.35">
      <c r="B65" s="2" t="s">
        <v>527</v>
      </c>
      <c r="C65" s="5" t="s">
        <v>0</v>
      </c>
      <c r="D65" s="438">
        <v>80</v>
      </c>
    </row>
    <row r="66" spans="1:6" x14ac:dyDescent="0.35">
      <c r="C66" s="5"/>
      <c r="D66" s="438"/>
    </row>
    <row r="67" spans="1:6" x14ac:dyDescent="0.35">
      <c r="A67" s="180"/>
      <c r="B67" s="2" t="s">
        <v>530</v>
      </c>
      <c r="C67" s="15"/>
      <c r="D67" s="197"/>
      <c r="E67" s="205"/>
      <c r="F67" s="16"/>
    </row>
    <row r="68" spans="1:6" x14ac:dyDescent="0.35">
      <c r="A68" s="180"/>
      <c r="B68" s="28"/>
      <c r="C68" s="15"/>
      <c r="D68" s="197"/>
      <c r="E68" s="205"/>
      <c r="F68" s="16"/>
    </row>
    <row r="69" spans="1:6" x14ac:dyDescent="0.35">
      <c r="A69" s="180" t="s">
        <v>186</v>
      </c>
      <c r="B69" s="2" t="s">
        <v>193</v>
      </c>
      <c r="C69" s="15" t="s">
        <v>0</v>
      </c>
      <c r="D69" s="197">
        <f>260*2+220</f>
        <v>740</v>
      </c>
      <c r="E69" s="205"/>
      <c r="F69" s="16">
        <f t="shared" si="2"/>
        <v>0</v>
      </c>
    </row>
    <row r="70" spans="1:6" x14ac:dyDescent="0.35">
      <c r="A70" s="194"/>
      <c r="B70" s="56"/>
      <c r="C70" s="20"/>
      <c r="D70" s="37"/>
      <c r="E70" s="195"/>
      <c r="F70" s="21"/>
    </row>
    <row r="71" spans="1:6" x14ac:dyDescent="0.35">
      <c r="A71" s="10">
        <v>7</v>
      </c>
      <c r="B71" s="22" t="s">
        <v>191</v>
      </c>
      <c r="C71" s="23"/>
      <c r="D71" s="24"/>
      <c r="E71" s="196"/>
      <c r="F71" s="25"/>
    </row>
    <row r="72" spans="1:6" x14ac:dyDescent="0.35">
      <c r="A72" s="12"/>
      <c r="B72" s="38"/>
      <c r="C72" s="13"/>
      <c r="D72" s="27"/>
      <c r="E72" s="186"/>
      <c r="F72" s="18"/>
    </row>
    <row r="73" spans="1:6" x14ac:dyDescent="0.35">
      <c r="A73" s="178" t="s">
        <v>196</v>
      </c>
      <c r="B73" s="41" t="s">
        <v>192</v>
      </c>
      <c r="C73" s="15" t="s">
        <v>0</v>
      </c>
      <c r="D73" s="29">
        <f>60+20+240</f>
        <v>320</v>
      </c>
      <c r="E73" s="185"/>
      <c r="F73" s="16">
        <f>E73*D73</f>
        <v>0</v>
      </c>
    </row>
    <row r="74" spans="1:6" x14ac:dyDescent="0.35">
      <c r="A74" s="221"/>
      <c r="B74" s="42"/>
      <c r="C74" s="30"/>
      <c r="D74" s="29"/>
      <c r="E74" s="199"/>
      <c r="F74" s="17"/>
    </row>
    <row r="75" spans="1:6" x14ac:dyDescent="0.35">
      <c r="A75" s="221"/>
      <c r="B75" s="222" t="s">
        <v>234</v>
      </c>
      <c r="C75" s="30"/>
      <c r="D75" s="29"/>
      <c r="E75" s="199"/>
      <c r="F75" s="17"/>
    </row>
    <row r="76" spans="1:6" x14ac:dyDescent="0.35">
      <c r="A76" s="221"/>
      <c r="B76" s="42" t="s">
        <v>235</v>
      </c>
      <c r="C76" s="30" t="s">
        <v>31</v>
      </c>
      <c r="D76" s="29">
        <v>3</v>
      </c>
      <c r="E76" s="199"/>
      <c r="F76" s="17">
        <f>D76*E76</f>
        <v>0</v>
      </c>
    </row>
    <row r="77" spans="1:6" x14ac:dyDescent="0.35">
      <c r="A77" s="221"/>
      <c r="B77" s="42" t="s">
        <v>531</v>
      </c>
      <c r="C77" s="30"/>
      <c r="D77" s="29"/>
      <c r="E77" s="199"/>
      <c r="F77" s="17"/>
    </row>
    <row r="78" spans="1:6" x14ac:dyDescent="0.35">
      <c r="A78" s="221"/>
      <c r="B78" s="42"/>
      <c r="C78" s="30"/>
      <c r="D78" s="29"/>
      <c r="E78" s="199"/>
      <c r="F78" s="17"/>
    </row>
    <row r="79" spans="1:6" x14ac:dyDescent="0.35">
      <c r="A79" s="221"/>
      <c r="B79" s="222" t="s">
        <v>506</v>
      </c>
      <c r="C79" s="30"/>
      <c r="D79" s="29"/>
      <c r="E79" s="199"/>
      <c r="F79" s="17"/>
    </row>
    <row r="80" spans="1:6" x14ac:dyDescent="0.35">
      <c r="A80" s="221"/>
      <c r="B80" s="222"/>
      <c r="C80" s="30"/>
      <c r="D80" s="29"/>
      <c r="E80" s="199"/>
      <c r="F80" s="17"/>
    </row>
    <row r="81" spans="1:7" ht="46.5" x14ac:dyDescent="0.35">
      <c r="A81" s="221"/>
      <c r="B81" s="439" t="s">
        <v>538</v>
      </c>
      <c r="C81" s="30" t="s">
        <v>113</v>
      </c>
      <c r="D81" s="29">
        <v>1</v>
      </c>
      <c r="E81" s="199">
        <v>300000</v>
      </c>
      <c r="F81" s="17">
        <f>E81*D81</f>
        <v>300000</v>
      </c>
    </row>
    <row r="82" spans="1:7" ht="16" thickBot="1" x14ac:dyDescent="0.4">
      <c r="A82" s="223"/>
      <c r="B82" s="224"/>
      <c r="C82" s="43"/>
      <c r="D82" s="44"/>
      <c r="E82" s="225"/>
      <c r="F82" s="45"/>
    </row>
    <row r="83" spans="1:7" ht="21.5" thickBot="1" x14ac:dyDescent="0.55000000000000004">
      <c r="A83" s="46"/>
      <c r="B83" s="181" t="s">
        <v>164</v>
      </c>
      <c r="C83" s="182"/>
      <c r="D83" s="190"/>
      <c r="E83" s="210"/>
      <c r="F83" s="183">
        <f>SUM(F5:F81)</f>
        <v>300000</v>
      </c>
    </row>
    <row r="84" spans="1:7" x14ac:dyDescent="0.35">
      <c r="B84" s="50"/>
    </row>
    <row r="85" spans="1:7" x14ac:dyDescent="0.35">
      <c r="B85" s="50"/>
    </row>
    <row r="86" spans="1:7" x14ac:dyDescent="0.35">
      <c r="B86" s="50"/>
      <c r="F86" s="227"/>
    </row>
    <row r="87" spans="1:7" x14ac:dyDescent="0.35">
      <c r="B87" s="50"/>
      <c r="G87" s="52"/>
    </row>
    <row r="88" spans="1:7" x14ac:dyDescent="0.35">
      <c r="B88" s="50"/>
      <c r="F88" s="228"/>
    </row>
    <row r="89" spans="1:7" x14ac:dyDescent="0.35">
      <c r="B89" s="50"/>
      <c r="G89" s="54"/>
    </row>
    <row r="90" spans="1:7" x14ac:dyDescent="0.35">
      <c r="B90" s="50"/>
      <c r="F90" s="227"/>
    </row>
    <row r="91" spans="1:7" x14ac:dyDescent="0.35">
      <c r="B91" s="50"/>
    </row>
    <row r="92" spans="1:7" ht="18.5" x14ac:dyDescent="0.45">
      <c r="B92" s="50"/>
      <c r="F92" s="229"/>
    </row>
    <row r="93" spans="1:7" x14ac:dyDescent="0.35">
      <c r="B93" s="50"/>
    </row>
    <row r="94" spans="1:7" x14ac:dyDescent="0.35">
      <c r="B94" s="50"/>
    </row>
    <row r="95" spans="1:7" x14ac:dyDescent="0.35">
      <c r="B95" s="50"/>
    </row>
    <row r="96" spans="1:7" x14ac:dyDescent="0.35">
      <c r="B96" s="50"/>
    </row>
    <row r="97" spans="1:6" x14ac:dyDescent="0.35">
      <c r="B97" s="50"/>
    </row>
    <row r="98" spans="1:6" x14ac:dyDescent="0.35">
      <c r="B98" s="50"/>
    </row>
    <row r="99" spans="1:6" x14ac:dyDescent="0.35">
      <c r="B99" s="50"/>
    </row>
    <row r="100" spans="1:6" x14ac:dyDescent="0.35">
      <c r="B100" s="50"/>
    </row>
    <row r="101" spans="1:6" x14ac:dyDescent="0.35">
      <c r="B101" s="50"/>
    </row>
    <row r="102" spans="1:6" x14ac:dyDescent="0.35">
      <c r="B102" s="50"/>
    </row>
    <row r="103" spans="1:6" x14ac:dyDescent="0.35">
      <c r="B103" s="50"/>
    </row>
    <row r="104" spans="1:6" s="226" customFormat="1" x14ac:dyDescent="0.35">
      <c r="A104" s="5"/>
      <c r="B104" s="50"/>
      <c r="D104" s="209"/>
      <c r="E104" s="209"/>
      <c r="F104" s="209"/>
    </row>
    <row r="105" spans="1:6" s="226" customFormat="1" x14ac:dyDescent="0.35">
      <c r="A105" s="5"/>
      <c r="B105" s="50"/>
      <c r="D105" s="209"/>
      <c r="E105" s="209"/>
      <c r="F105" s="209"/>
    </row>
    <row r="106" spans="1:6" s="226" customFormat="1" x14ac:dyDescent="0.35">
      <c r="A106" s="5"/>
      <c r="B106" s="50"/>
      <c r="D106" s="209"/>
      <c r="E106" s="209"/>
      <c r="F106" s="209"/>
    </row>
    <row r="107" spans="1:6" s="226" customFormat="1" x14ac:dyDescent="0.35">
      <c r="A107" s="5"/>
      <c r="B107" s="50"/>
      <c r="D107" s="209"/>
      <c r="E107" s="209"/>
      <c r="F107" s="209"/>
    </row>
    <row r="108" spans="1:6" s="226" customFormat="1" x14ac:dyDescent="0.35">
      <c r="A108" s="5"/>
      <c r="B108" s="50"/>
      <c r="D108" s="209"/>
      <c r="E108" s="209"/>
      <c r="F108" s="209"/>
    </row>
    <row r="109" spans="1:6" s="226" customFormat="1" x14ac:dyDescent="0.35">
      <c r="A109" s="5"/>
      <c r="B109" s="50"/>
      <c r="D109" s="209"/>
      <c r="E109" s="209"/>
      <c r="F109" s="209"/>
    </row>
    <row r="110" spans="1:6" s="226" customFormat="1" x14ac:dyDescent="0.35">
      <c r="A110" s="5"/>
      <c r="B110" s="50"/>
      <c r="D110" s="209"/>
      <c r="E110" s="209"/>
      <c r="F110" s="209"/>
    </row>
    <row r="111" spans="1:6" s="226" customFormat="1" x14ac:dyDescent="0.35">
      <c r="A111" s="5"/>
      <c r="B111" s="50"/>
      <c r="D111" s="209"/>
      <c r="E111" s="209"/>
      <c r="F111" s="209"/>
    </row>
  </sheetData>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CC4D-CFDE-41D6-B7F6-B65DB5A26B90}">
  <dimension ref="A1:G55"/>
  <sheetViews>
    <sheetView topLeftCell="A8" workbookViewId="0">
      <selection activeCell="D3" sqref="D3"/>
    </sheetView>
  </sheetViews>
  <sheetFormatPr defaultColWidth="9.08984375" defaultRowHeight="15.5" x14ac:dyDescent="0.35"/>
  <cols>
    <col min="1" max="1" width="8.453125" style="5" customWidth="1"/>
    <col min="2" max="2" width="88.54296875" style="2" customWidth="1"/>
    <col min="3" max="3" width="12.6328125" style="48" customWidth="1"/>
    <col min="4" max="4" width="15.6328125" style="49" customWidth="1"/>
    <col min="5" max="5" width="15" style="209" customWidth="1"/>
    <col min="6" max="6" width="21.08984375" style="49" customWidth="1"/>
    <col min="7" max="7" width="25.453125" style="1" customWidth="1"/>
    <col min="8" max="8" width="16.453125" style="1" customWidth="1"/>
    <col min="9" max="9" width="14.90625" style="1" customWidth="1"/>
    <col min="10" max="10" width="19.36328125" style="1" customWidth="1"/>
    <col min="11" max="11" width="11.08984375" style="1" customWidth="1"/>
    <col min="12" max="16384" width="9.08984375" style="1"/>
  </cols>
  <sheetData>
    <row r="1" spans="1:6" x14ac:dyDescent="0.35">
      <c r="A1" s="1" t="e" vm="1">
        <v>#VALUE!</v>
      </c>
      <c r="C1" s="3"/>
      <c r="D1" s="4"/>
      <c r="E1" s="207"/>
      <c r="F1" s="4"/>
    </row>
    <row r="2" spans="1:6" x14ac:dyDescent="0.35">
      <c r="A2" s="1"/>
      <c r="C2" s="3"/>
      <c r="D2" s="4"/>
      <c r="E2" s="207"/>
      <c r="F2" s="4"/>
    </row>
    <row r="3" spans="1:6" x14ac:dyDescent="0.35">
      <c r="A3" s="1"/>
      <c r="C3" s="3"/>
      <c r="D3" s="4"/>
      <c r="E3" s="207"/>
      <c r="F3" s="4"/>
    </row>
    <row r="4" spans="1:6" ht="18.75" customHeight="1" thickBot="1" x14ac:dyDescent="0.4">
      <c r="A4" s="2"/>
      <c r="B4"/>
      <c r="C4" s="2"/>
      <c r="D4" s="6"/>
      <c r="E4" s="6"/>
      <c r="F4" s="6"/>
    </row>
    <row r="5" spans="1:6" s="7" customFormat="1" ht="81" customHeight="1" thickBot="1" x14ac:dyDescent="0.4">
      <c r="A5" s="9" t="s">
        <v>6</v>
      </c>
      <c r="B5" s="8" t="s">
        <v>1</v>
      </c>
      <c r="C5" s="9" t="s">
        <v>2</v>
      </c>
      <c r="D5" s="9" t="s">
        <v>36</v>
      </c>
      <c r="E5" s="184" t="s">
        <v>37</v>
      </c>
      <c r="F5" s="9" t="s">
        <v>197</v>
      </c>
    </row>
    <row r="6" spans="1:6" s="202" customFormat="1" x14ac:dyDescent="0.35">
      <c r="A6" s="10" t="s">
        <v>205</v>
      </c>
      <c r="B6" s="22" t="s">
        <v>225</v>
      </c>
      <c r="C6" s="201"/>
      <c r="D6" s="204"/>
      <c r="E6" s="206"/>
      <c r="F6" s="203"/>
    </row>
    <row r="7" spans="1:6" x14ac:dyDescent="0.35">
      <c r="A7" s="12"/>
      <c r="B7" s="26"/>
      <c r="C7" s="13"/>
      <c r="D7" s="27"/>
      <c r="E7" s="186"/>
      <c r="F7" s="18"/>
    </row>
    <row r="8" spans="1:6" x14ac:dyDescent="0.35">
      <c r="A8" s="178" t="s">
        <v>10</v>
      </c>
      <c r="B8" s="28" t="s">
        <v>219</v>
      </c>
      <c r="C8" s="15" t="s">
        <v>8</v>
      </c>
      <c r="D8" s="189">
        <v>4</v>
      </c>
      <c r="E8" s="185"/>
      <c r="F8" s="16">
        <f>E8*D8</f>
        <v>0</v>
      </c>
    </row>
    <row r="9" spans="1:6" x14ac:dyDescent="0.35">
      <c r="A9" s="178" t="s">
        <v>11</v>
      </c>
      <c r="B9" s="28" t="s">
        <v>218</v>
      </c>
      <c r="C9" s="15" t="s">
        <v>8</v>
      </c>
      <c r="D9" s="189">
        <v>2</v>
      </c>
      <c r="E9" s="185"/>
      <c r="F9" s="16">
        <f>E9*D9</f>
        <v>0</v>
      </c>
    </row>
    <row r="10" spans="1:6" x14ac:dyDescent="0.35">
      <c r="A10" s="178" t="s">
        <v>12</v>
      </c>
      <c r="B10" s="28" t="s">
        <v>220</v>
      </c>
      <c r="C10" s="13" t="s">
        <v>31</v>
      </c>
      <c r="D10" s="189">
        <v>2</v>
      </c>
      <c r="E10" s="185"/>
      <c r="F10" s="16">
        <f>E10*D10</f>
        <v>0</v>
      </c>
    </row>
    <row r="11" spans="1:6" x14ac:dyDescent="0.35">
      <c r="A11" s="178" t="s">
        <v>13</v>
      </c>
      <c r="B11" s="36" t="s">
        <v>221</v>
      </c>
      <c r="C11" s="13" t="s">
        <v>31</v>
      </c>
      <c r="D11" s="189">
        <v>2</v>
      </c>
      <c r="E11" s="185"/>
      <c r="F11" s="16">
        <f>E11*D11</f>
        <v>0</v>
      </c>
    </row>
    <row r="12" spans="1:6" x14ac:dyDescent="0.35">
      <c r="A12" s="178" t="s">
        <v>14</v>
      </c>
      <c r="B12" s="36" t="s">
        <v>222</v>
      </c>
      <c r="C12" s="13" t="s">
        <v>31</v>
      </c>
      <c r="D12" s="189">
        <v>2</v>
      </c>
      <c r="E12" s="185"/>
      <c r="F12" s="16">
        <f>E12*D12</f>
        <v>0</v>
      </c>
    </row>
    <row r="13" spans="1:6" x14ac:dyDescent="0.35">
      <c r="A13" s="191"/>
      <c r="B13" s="56"/>
      <c r="C13" s="20"/>
      <c r="D13" s="192"/>
      <c r="E13" s="195"/>
      <c r="F13" s="21"/>
    </row>
    <row r="14" spans="1:6" s="202" customFormat="1" x14ac:dyDescent="0.35">
      <c r="A14" s="10" t="s">
        <v>206</v>
      </c>
      <c r="B14" s="22" t="s">
        <v>226</v>
      </c>
      <c r="C14" s="201"/>
      <c r="D14" s="204"/>
      <c r="E14" s="206"/>
      <c r="F14" s="203"/>
    </row>
    <row r="15" spans="1:6" s="202" customFormat="1" x14ac:dyDescent="0.35">
      <c r="A15" s="274"/>
      <c r="B15" s="275"/>
      <c r="C15" s="276"/>
      <c r="D15" s="277"/>
      <c r="E15" s="278"/>
      <c r="F15" s="279"/>
    </row>
    <row r="16" spans="1:6" ht="46.5" x14ac:dyDescent="0.35">
      <c r="A16" s="12"/>
      <c r="B16" s="220" t="s">
        <v>232</v>
      </c>
      <c r="C16" s="13"/>
      <c r="D16" s="27"/>
      <c r="E16" s="186"/>
      <c r="F16" s="18"/>
    </row>
    <row r="17" spans="1:7" x14ac:dyDescent="0.35">
      <c r="A17" s="12"/>
      <c r="B17" s="220"/>
      <c r="C17" s="13"/>
      <c r="D17" s="37"/>
      <c r="E17" s="186"/>
      <c r="F17" s="18"/>
    </row>
    <row r="18" spans="1:7" ht="46.5" x14ac:dyDescent="0.35">
      <c r="A18" s="178" t="s">
        <v>10</v>
      </c>
      <c r="B18" s="28" t="s">
        <v>223</v>
      </c>
      <c r="C18" s="15" t="s">
        <v>31</v>
      </c>
      <c r="D18" s="189">
        <v>3</v>
      </c>
      <c r="E18" s="185"/>
      <c r="F18" s="16">
        <f t="shared" ref="F18:F24" si="0">E18*D18</f>
        <v>0</v>
      </c>
    </row>
    <row r="19" spans="1:7" ht="52.25" customHeight="1" x14ac:dyDescent="0.35">
      <c r="A19" s="178" t="s">
        <v>11</v>
      </c>
      <c r="B19" s="28" t="s">
        <v>224</v>
      </c>
      <c r="C19" s="15" t="s">
        <v>31</v>
      </c>
      <c r="D19" s="189">
        <v>1</v>
      </c>
      <c r="E19" s="185"/>
      <c r="F19" s="16">
        <f t="shared" si="0"/>
        <v>0</v>
      </c>
    </row>
    <row r="20" spans="1:7" ht="31" x14ac:dyDescent="0.35">
      <c r="A20" s="179" t="s">
        <v>12</v>
      </c>
      <c r="B20" s="28" t="s">
        <v>231</v>
      </c>
      <c r="C20" s="15" t="s">
        <v>31</v>
      </c>
      <c r="D20" s="189">
        <v>2</v>
      </c>
      <c r="E20" s="185"/>
      <c r="F20" s="16">
        <f t="shared" si="0"/>
        <v>0</v>
      </c>
    </row>
    <row r="21" spans="1:7" x14ac:dyDescent="0.35">
      <c r="A21" s="179" t="s">
        <v>13</v>
      </c>
      <c r="B21" s="28" t="s">
        <v>227</v>
      </c>
      <c r="C21" s="13" t="s">
        <v>31</v>
      </c>
      <c r="D21" s="189">
        <v>6</v>
      </c>
      <c r="E21" s="185"/>
      <c r="F21" s="16">
        <f t="shared" si="0"/>
        <v>0</v>
      </c>
    </row>
    <row r="22" spans="1:7" x14ac:dyDescent="0.35">
      <c r="A22" s="179" t="s">
        <v>14</v>
      </c>
      <c r="B22" s="28" t="s">
        <v>228</v>
      </c>
      <c r="C22" s="13" t="s">
        <v>31</v>
      </c>
      <c r="D22" s="189">
        <v>1</v>
      </c>
      <c r="E22" s="185"/>
      <c r="F22" s="16">
        <f t="shared" si="0"/>
        <v>0</v>
      </c>
    </row>
    <row r="23" spans="1:7" x14ac:dyDescent="0.35">
      <c r="A23" s="179" t="s">
        <v>15</v>
      </c>
      <c r="B23" s="36" t="s">
        <v>229</v>
      </c>
      <c r="C23" s="13" t="s">
        <v>31</v>
      </c>
      <c r="D23" s="189">
        <v>1</v>
      </c>
      <c r="E23" s="185"/>
      <c r="F23" s="16">
        <f t="shared" si="0"/>
        <v>0</v>
      </c>
    </row>
    <row r="24" spans="1:7" x14ac:dyDescent="0.35">
      <c r="A24" s="179" t="s">
        <v>16</v>
      </c>
      <c r="B24" s="56" t="s">
        <v>230</v>
      </c>
      <c r="C24" s="20" t="s">
        <v>8</v>
      </c>
      <c r="D24" s="189">
        <v>1</v>
      </c>
      <c r="E24" s="199"/>
      <c r="F24" s="17">
        <f t="shared" si="0"/>
        <v>0</v>
      </c>
    </row>
    <row r="25" spans="1:7" x14ac:dyDescent="0.35">
      <c r="A25" s="179" t="s">
        <v>17</v>
      </c>
      <c r="B25" s="56" t="s">
        <v>233</v>
      </c>
      <c r="C25" s="20" t="s">
        <v>31</v>
      </c>
      <c r="D25" s="189">
        <v>1</v>
      </c>
      <c r="E25" s="199"/>
      <c r="F25" s="17">
        <f>D25*E25</f>
        <v>0</v>
      </c>
    </row>
    <row r="26" spans="1:7" ht="16" thickBot="1" x14ac:dyDescent="0.4">
      <c r="A26" s="31"/>
      <c r="B26" s="32"/>
      <c r="C26" s="33"/>
      <c r="D26" s="34"/>
      <c r="E26" s="198"/>
      <c r="F26" s="35"/>
    </row>
    <row r="27" spans="1:7" ht="21.5" thickBot="1" x14ac:dyDescent="0.55000000000000004">
      <c r="A27" s="46"/>
      <c r="B27" s="193" t="s">
        <v>164</v>
      </c>
      <c r="C27" s="47"/>
      <c r="D27" s="190"/>
      <c r="E27" s="208"/>
      <c r="F27" s="200">
        <f>SUM(F7:F25)</f>
        <v>0</v>
      </c>
    </row>
    <row r="28" spans="1:7" x14ac:dyDescent="0.35">
      <c r="B28" s="50"/>
    </row>
    <row r="29" spans="1:7" x14ac:dyDescent="0.35">
      <c r="B29" s="50"/>
    </row>
    <row r="30" spans="1:7" x14ac:dyDescent="0.35">
      <c r="B30" s="50"/>
      <c r="F30" s="51"/>
    </row>
    <row r="31" spans="1:7" x14ac:dyDescent="0.35">
      <c r="B31" s="50"/>
      <c r="G31" s="52"/>
    </row>
    <row r="32" spans="1:7" x14ac:dyDescent="0.35">
      <c r="B32" s="50"/>
      <c r="F32" s="53"/>
    </row>
    <row r="33" spans="1:7" x14ac:dyDescent="0.35">
      <c r="B33" s="50"/>
      <c r="G33" s="54"/>
    </row>
    <row r="34" spans="1:7" x14ac:dyDescent="0.35">
      <c r="B34" s="50"/>
      <c r="F34" s="51"/>
    </row>
    <row r="35" spans="1:7" x14ac:dyDescent="0.35">
      <c r="B35" s="50"/>
    </row>
    <row r="36" spans="1:7" ht="18.5" x14ac:dyDescent="0.45">
      <c r="B36" s="50"/>
      <c r="F36" s="55"/>
    </row>
    <row r="37" spans="1:7" x14ac:dyDescent="0.35">
      <c r="B37" s="50"/>
    </row>
    <row r="38" spans="1:7" x14ac:dyDescent="0.35">
      <c r="B38" s="50"/>
    </row>
    <row r="39" spans="1:7" x14ac:dyDescent="0.35">
      <c r="B39" s="50"/>
    </row>
    <row r="40" spans="1:7" x14ac:dyDescent="0.35">
      <c r="B40" s="50"/>
    </row>
    <row r="41" spans="1:7" x14ac:dyDescent="0.35">
      <c r="B41" s="50"/>
    </row>
    <row r="42" spans="1:7" x14ac:dyDescent="0.35">
      <c r="B42" s="50"/>
    </row>
    <row r="43" spans="1:7" x14ac:dyDescent="0.35">
      <c r="B43" s="50"/>
    </row>
    <row r="44" spans="1:7" x14ac:dyDescent="0.35">
      <c r="B44" s="50"/>
    </row>
    <row r="45" spans="1:7" x14ac:dyDescent="0.35">
      <c r="B45" s="50"/>
    </row>
    <row r="46" spans="1:7" x14ac:dyDescent="0.35">
      <c r="B46" s="50"/>
    </row>
    <row r="47" spans="1:7" x14ac:dyDescent="0.35">
      <c r="B47" s="50"/>
    </row>
    <row r="48" spans="1:7" s="48" customFormat="1" x14ac:dyDescent="0.35">
      <c r="A48" s="5"/>
      <c r="B48" s="50"/>
      <c r="D48" s="49"/>
      <c r="E48" s="209"/>
      <c r="F48" s="49"/>
    </row>
    <row r="49" spans="1:6" s="48" customFormat="1" x14ac:dyDescent="0.35">
      <c r="A49" s="5"/>
      <c r="B49" s="50"/>
      <c r="D49" s="49"/>
      <c r="E49" s="209"/>
      <c r="F49" s="49"/>
    </row>
    <row r="50" spans="1:6" s="48" customFormat="1" x14ac:dyDescent="0.35">
      <c r="A50" s="5"/>
      <c r="B50" s="50"/>
      <c r="D50" s="49"/>
      <c r="E50" s="209"/>
      <c r="F50" s="49"/>
    </row>
    <row r="51" spans="1:6" s="48" customFormat="1" x14ac:dyDescent="0.35">
      <c r="A51" s="5"/>
      <c r="B51" s="50"/>
      <c r="D51" s="49"/>
      <c r="E51" s="209"/>
      <c r="F51" s="49"/>
    </row>
    <row r="52" spans="1:6" s="48" customFormat="1" x14ac:dyDescent="0.35">
      <c r="A52" s="5"/>
      <c r="B52" s="50"/>
      <c r="D52" s="49"/>
      <c r="E52" s="209"/>
      <c r="F52" s="49"/>
    </row>
    <row r="53" spans="1:6" s="48" customFormat="1" x14ac:dyDescent="0.35">
      <c r="A53" s="5"/>
      <c r="B53" s="50"/>
      <c r="D53" s="49"/>
      <c r="E53" s="209"/>
      <c r="F53" s="49"/>
    </row>
    <row r="54" spans="1:6" s="48" customFormat="1" x14ac:dyDescent="0.35">
      <c r="A54" s="5"/>
      <c r="B54" s="50"/>
      <c r="D54" s="49"/>
      <c r="E54" s="209"/>
      <c r="F54" s="49"/>
    </row>
    <row r="55" spans="1:6" s="48" customFormat="1" x14ac:dyDescent="0.35">
      <c r="A55" s="5"/>
      <c r="B55" s="50"/>
      <c r="D55" s="49"/>
      <c r="E55" s="209"/>
      <c r="F55" s="49"/>
    </row>
  </sheetData>
  <phoneticPr fontId="1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2B70-4FEE-4DD0-AEF8-B85BD3F96DDA}">
  <sheetPr>
    <pageSetUpPr fitToPage="1"/>
  </sheetPr>
  <dimension ref="A1:F557"/>
  <sheetViews>
    <sheetView view="pageBreakPreview" topLeftCell="A15" zoomScaleNormal="100" zoomScaleSheetLayoutView="100" workbookViewId="0">
      <selection activeCell="E10" sqref="E10:E18"/>
    </sheetView>
  </sheetViews>
  <sheetFormatPr defaultRowHeight="12.5" x14ac:dyDescent="0.25"/>
  <cols>
    <col min="1" max="1" width="8.90625" style="261"/>
    <col min="2" max="2" width="52.54296875" style="262" customWidth="1"/>
    <col min="3" max="3" width="9.81640625" style="231" customWidth="1"/>
    <col min="4" max="4" width="15.08984375" style="233" customWidth="1"/>
    <col min="5" max="5" width="11" style="242" bestFit="1" customWidth="1"/>
    <col min="6" max="6" width="12.453125" style="249" bestFit="1" customWidth="1"/>
    <col min="7" max="253" width="8.90625" style="230"/>
    <col min="254" max="254" width="52.54296875" style="230" customWidth="1"/>
    <col min="255" max="255" width="9.81640625" style="230" customWidth="1"/>
    <col min="256" max="256" width="9.54296875" style="230" customWidth="1"/>
    <col min="257" max="509" width="8.90625" style="230"/>
    <col min="510" max="510" width="52.54296875" style="230" customWidth="1"/>
    <col min="511" max="511" width="9.81640625" style="230" customWidth="1"/>
    <col min="512" max="512" width="9.54296875" style="230" customWidth="1"/>
    <col min="513" max="765" width="8.90625" style="230"/>
    <col min="766" max="766" width="52.54296875" style="230" customWidth="1"/>
    <col min="767" max="767" width="9.81640625" style="230" customWidth="1"/>
    <col min="768" max="768" width="9.54296875" style="230" customWidth="1"/>
    <col min="769" max="1021" width="8.90625" style="230"/>
    <col min="1022" max="1022" width="52.54296875" style="230" customWidth="1"/>
    <col min="1023" max="1023" width="9.81640625" style="230" customWidth="1"/>
    <col min="1024" max="1024" width="9.54296875" style="230" customWidth="1"/>
    <col min="1025" max="1277" width="8.90625" style="230"/>
    <col min="1278" max="1278" width="52.54296875" style="230" customWidth="1"/>
    <col min="1279" max="1279" width="9.81640625" style="230" customWidth="1"/>
    <col min="1280" max="1280" width="9.54296875" style="230" customWidth="1"/>
    <col min="1281" max="1533" width="8.90625" style="230"/>
    <col min="1534" max="1534" width="52.54296875" style="230" customWidth="1"/>
    <col min="1535" max="1535" width="9.81640625" style="230" customWidth="1"/>
    <col min="1536" max="1536" width="9.54296875" style="230" customWidth="1"/>
    <col min="1537" max="1789" width="8.90625" style="230"/>
    <col min="1790" max="1790" width="52.54296875" style="230" customWidth="1"/>
    <col min="1791" max="1791" width="9.81640625" style="230" customWidth="1"/>
    <col min="1792" max="1792" width="9.54296875" style="230" customWidth="1"/>
    <col min="1793" max="2045" width="8.90625" style="230"/>
    <col min="2046" max="2046" width="52.54296875" style="230" customWidth="1"/>
    <col min="2047" max="2047" width="9.81640625" style="230" customWidth="1"/>
    <col min="2048" max="2048" width="9.54296875" style="230" customWidth="1"/>
    <col min="2049" max="2301" width="8.90625" style="230"/>
    <col min="2302" max="2302" width="52.54296875" style="230" customWidth="1"/>
    <col min="2303" max="2303" width="9.81640625" style="230" customWidth="1"/>
    <col min="2304" max="2304" width="9.54296875" style="230" customWidth="1"/>
    <col min="2305" max="2557" width="8.90625" style="230"/>
    <col min="2558" max="2558" width="52.54296875" style="230" customWidth="1"/>
    <col min="2559" max="2559" width="9.81640625" style="230" customWidth="1"/>
    <col min="2560" max="2560" width="9.54296875" style="230" customWidth="1"/>
    <col min="2561" max="2813" width="8.90625" style="230"/>
    <col min="2814" max="2814" width="52.54296875" style="230" customWidth="1"/>
    <col min="2815" max="2815" width="9.81640625" style="230" customWidth="1"/>
    <col min="2816" max="2816" width="9.54296875" style="230" customWidth="1"/>
    <col min="2817" max="3069" width="8.90625" style="230"/>
    <col min="3070" max="3070" width="52.54296875" style="230" customWidth="1"/>
    <col min="3071" max="3071" width="9.81640625" style="230" customWidth="1"/>
    <col min="3072" max="3072" width="9.54296875" style="230" customWidth="1"/>
    <col min="3073" max="3325" width="8.90625" style="230"/>
    <col min="3326" max="3326" width="52.54296875" style="230" customWidth="1"/>
    <col min="3327" max="3327" width="9.81640625" style="230" customWidth="1"/>
    <col min="3328" max="3328" width="9.54296875" style="230" customWidth="1"/>
    <col min="3329" max="3581" width="8.90625" style="230"/>
    <col min="3582" max="3582" width="52.54296875" style="230" customWidth="1"/>
    <col min="3583" max="3583" width="9.81640625" style="230" customWidth="1"/>
    <col min="3584" max="3584" width="9.54296875" style="230" customWidth="1"/>
    <col min="3585" max="3837" width="8.90625" style="230"/>
    <col min="3838" max="3838" width="52.54296875" style="230" customWidth="1"/>
    <col min="3839" max="3839" width="9.81640625" style="230" customWidth="1"/>
    <col min="3840" max="3840" width="9.54296875" style="230" customWidth="1"/>
    <col min="3841" max="4093" width="8.90625" style="230"/>
    <col min="4094" max="4094" width="52.54296875" style="230" customWidth="1"/>
    <col min="4095" max="4095" width="9.81640625" style="230" customWidth="1"/>
    <col min="4096" max="4096" width="9.54296875" style="230" customWidth="1"/>
    <col min="4097" max="4349" width="8.90625" style="230"/>
    <col min="4350" max="4350" width="52.54296875" style="230" customWidth="1"/>
    <col min="4351" max="4351" width="9.81640625" style="230" customWidth="1"/>
    <col min="4352" max="4352" width="9.54296875" style="230" customWidth="1"/>
    <col min="4353" max="4605" width="8.90625" style="230"/>
    <col min="4606" max="4606" width="52.54296875" style="230" customWidth="1"/>
    <col min="4607" max="4607" width="9.81640625" style="230" customWidth="1"/>
    <col min="4608" max="4608" width="9.54296875" style="230" customWidth="1"/>
    <col min="4609" max="4861" width="8.90625" style="230"/>
    <col min="4862" max="4862" width="52.54296875" style="230" customWidth="1"/>
    <col min="4863" max="4863" width="9.81640625" style="230" customWidth="1"/>
    <col min="4864" max="4864" width="9.54296875" style="230" customWidth="1"/>
    <col min="4865" max="5117" width="8.90625" style="230"/>
    <col min="5118" max="5118" width="52.54296875" style="230" customWidth="1"/>
    <col min="5119" max="5119" width="9.81640625" style="230" customWidth="1"/>
    <col min="5120" max="5120" width="9.54296875" style="230" customWidth="1"/>
    <col min="5121" max="5373" width="8.90625" style="230"/>
    <col min="5374" max="5374" width="52.54296875" style="230" customWidth="1"/>
    <col min="5375" max="5375" width="9.81640625" style="230" customWidth="1"/>
    <col min="5376" max="5376" width="9.54296875" style="230" customWidth="1"/>
    <col min="5377" max="5629" width="8.90625" style="230"/>
    <col min="5630" max="5630" width="52.54296875" style="230" customWidth="1"/>
    <col min="5631" max="5631" width="9.81640625" style="230" customWidth="1"/>
    <col min="5632" max="5632" width="9.54296875" style="230" customWidth="1"/>
    <col min="5633" max="5885" width="8.90625" style="230"/>
    <col min="5886" max="5886" width="52.54296875" style="230" customWidth="1"/>
    <col min="5887" max="5887" width="9.81640625" style="230" customWidth="1"/>
    <col min="5888" max="5888" width="9.54296875" style="230" customWidth="1"/>
    <col min="5889" max="6141" width="8.90625" style="230"/>
    <col min="6142" max="6142" width="52.54296875" style="230" customWidth="1"/>
    <col min="6143" max="6143" width="9.81640625" style="230" customWidth="1"/>
    <col min="6144" max="6144" width="9.54296875" style="230" customWidth="1"/>
    <col min="6145" max="6397" width="8.90625" style="230"/>
    <col min="6398" max="6398" width="52.54296875" style="230" customWidth="1"/>
    <col min="6399" max="6399" width="9.81640625" style="230" customWidth="1"/>
    <col min="6400" max="6400" width="9.54296875" style="230" customWidth="1"/>
    <col min="6401" max="6653" width="8.90625" style="230"/>
    <col min="6654" max="6654" width="52.54296875" style="230" customWidth="1"/>
    <col min="6655" max="6655" width="9.81640625" style="230" customWidth="1"/>
    <col min="6656" max="6656" width="9.54296875" style="230" customWidth="1"/>
    <col min="6657" max="6909" width="8.90625" style="230"/>
    <col min="6910" max="6910" width="52.54296875" style="230" customWidth="1"/>
    <col min="6911" max="6911" width="9.81640625" style="230" customWidth="1"/>
    <col min="6912" max="6912" width="9.54296875" style="230" customWidth="1"/>
    <col min="6913" max="7165" width="8.90625" style="230"/>
    <col min="7166" max="7166" width="52.54296875" style="230" customWidth="1"/>
    <col min="7167" max="7167" width="9.81640625" style="230" customWidth="1"/>
    <col min="7168" max="7168" width="9.54296875" style="230" customWidth="1"/>
    <col min="7169" max="7421" width="8.90625" style="230"/>
    <col min="7422" max="7422" width="52.54296875" style="230" customWidth="1"/>
    <col min="7423" max="7423" width="9.81640625" style="230" customWidth="1"/>
    <col min="7424" max="7424" width="9.54296875" style="230" customWidth="1"/>
    <col min="7425" max="7677" width="8.90625" style="230"/>
    <col min="7678" max="7678" width="52.54296875" style="230" customWidth="1"/>
    <col min="7679" max="7679" width="9.81640625" style="230" customWidth="1"/>
    <col min="7680" max="7680" width="9.54296875" style="230" customWidth="1"/>
    <col min="7681" max="7933" width="8.90625" style="230"/>
    <col min="7934" max="7934" width="52.54296875" style="230" customWidth="1"/>
    <col min="7935" max="7935" width="9.81640625" style="230" customWidth="1"/>
    <col min="7936" max="7936" width="9.54296875" style="230" customWidth="1"/>
    <col min="7937" max="8189" width="8.90625" style="230"/>
    <col min="8190" max="8190" width="52.54296875" style="230" customWidth="1"/>
    <col min="8191" max="8191" width="9.81640625" style="230" customWidth="1"/>
    <col min="8192" max="8192" width="9.54296875" style="230" customWidth="1"/>
    <col min="8193" max="8445" width="8.90625" style="230"/>
    <col min="8446" max="8446" width="52.54296875" style="230" customWidth="1"/>
    <col min="8447" max="8447" width="9.81640625" style="230" customWidth="1"/>
    <col min="8448" max="8448" width="9.54296875" style="230" customWidth="1"/>
    <col min="8449" max="8701" width="8.90625" style="230"/>
    <col min="8702" max="8702" width="52.54296875" style="230" customWidth="1"/>
    <col min="8703" max="8703" width="9.81640625" style="230" customWidth="1"/>
    <col min="8704" max="8704" width="9.54296875" style="230" customWidth="1"/>
    <col min="8705" max="8957" width="8.90625" style="230"/>
    <col min="8958" max="8958" width="52.54296875" style="230" customWidth="1"/>
    <col min="8959" max="8959" width="9.81640625" style="230" customWidth="1"/>
    <col min="8960" max="8960" width="9.54296875" style="230" customWidth="1"/>
    <col min="8961" max="9213" width="8.90625" style="230"/>
    <col min="9214" max="9214" width="52.54296875" style="230" customWidth="1"/>
    <col min="9215" max="9215" width="9.81640625" style="230" customWidth="1"/>
    <col min="9216" max="9216" width="9.54296875" style="230" customWidth="1"/>
    <col min="9217" max="9469" width="8.90625" style="230"/>
    <col min="9470" max="9470" width="52.54296875" style="230" customWidth="1"/>
    <col min="9471" max="9471" width="9.81640625" style="230" customWidth="1"/>
    <col min="9472" max="9472" width="9.54296875" style="230" customWidth="1"/>
    <col min="9473" max="9725" width="8.90625" style="230"/>
    <col min="9726" max="9726" width="52.54296875" style="230" customWidth="1"/>
    <col min="9727" max="9727" width="9.81640625" style="230" customWidth="1"/>
    <col min="9728" max="9728" width="9.54296875" style="230" customWidth="1"/>
    <col min="9729" max="9981" width="8.90625" style="230"/>
    <col min="9982" max="9982" width="52.54296875" style="230" customWidth="1"/>
    <col min="9983" max="9983" width="9.81640625" style="230" customWidth="1"/>
    <col min="9984" max="9984" width="9.54296875" style="230" customWidth="1"/>
    <col min="9985" max="10237" width="8.90625" style="230"/>
    <col min="10238" max="10238" width="52.54296875" style="230" customWidth="1"/>
    <col min="10239" max="10239" width="9.81640625" style="230" customWidth="1"/>
    <col min="10240" max="10240" width="9.54296875" style="230" customWidth="1"/>
    <col min="10241" max="10493" width="8.90625" style="230"/>
    <col min="10494" max="10494" width="52.54296875" style="230" customWidth="1"/>
    <col min="10495" max="10495" width="9.81640625" style="230" customWidth="1"/>
    <col min="10496" max="10496" width="9.54296875" style="230" customWidth="1"/>
    <col min="10497" max="10749" width="8.90625" style="230"/>
    <col min="10750" max="10750" width="52.54296875" style="230" customWidth="1"/>
    <col min="10751" max="10751" width="9.81640625" style="230" customWidth="1"/>
    <col min="10752" max="10752" width="9.54296875" style="230" customWidth="1"/>
    <col min="10753" max="11005" width="8.90625" style="230"/>
    <col min="11006" max="11006" width="52.54296875" style="230" customWidth="1"/>
    <col min="11007" max="11007" width="9.81640625" style="230" customWidth="1"/>
    <col min="11008" max="11008" width="9.54296875" style="230" customWidth="1"/>
    <col min="11009" max="11261" width="8.90625" style="230"/>
    <col min="11262" max="11262" width="52.54296875" style="230" customWidth="1"/>
    <col min="11263" max="11263" width="9.81640625" style="230" customWidth="1"/>
    <col min="11264" max="11264" width="9.54296875" style="230" customWidth="1"/>
    <col min="11265" max="11517" width="8.90625" style="230"/>
    <col min="11518" max="11518" width="52.54296875" style="230" customWidth="1"/>
    <col min="11519" max="11519" width="9.81640625" style="230" customWidth="1"/>
    <col min="11520" max="11520" width="9.54296875" style="230" customWidth="1"/>
    <col min="11521" max="11773" width="8.90625" style="230"/>
    <col min="11774" max="11774" width="52.54296875" style="230" customWidth="1"/>
    <col min="11775" max="11775" width="9.81640625" style="230" customWidth="1"/>
    <col min="11776" max="11776" width="9.54296875" style="230" customWidth="1"/>
    <col min="11777" max="12029" width="8.90625" style="230"/>
    <col min="12030" max="12030" width="52.54296875" style="230" customWidth="1"/>
    <col min="12031" max="12031" width="9.81640625" style="230" customWidth="1"/>
    <col min="12032" max="12032" width="9.54296875" style="230" customWidth="1"/>
    <col min="12033" max="12285" width="8.90625" style="230"/>
    <col min="12286" max="12286" width="52.54296875" style="230" customWidth="1"/>
    <col min="12287" max="12287" width="9.81640625" style="230" customWidth="1"/>
    <col min="12288" max="12288" width="9.54296875" style="230" customWidth="1"/>
    <col min="12289" max="12541" width="8.90625" style="230"/>
    <col min="12542" max="12542" width="52.54296875" style="230" customWidth="1"/>
    <col min="12543" max="12543" width="9.81640625" style="230" customWidth="1"/>
    <col min="12544" max="12544" width="9.54296875" style="230" customWidth="1"/>
    <col min="12545" max="12797" width="8.90625" style="230"/>
    <col min="12798" max="12798" width="52.54296875" style="230" customWidth="1"/>
    <col min="12799" max="12799" width="9.81640625" style="230" customWidth="1"/>
    <col min="12800" max="12800" width="9.54296875" style="230" customWidth="1"/>
    <col min="12801" max="13053" width="8.90625" style="230"/>
    <col min="13054" max="13054" width="52.54296875" style="230" customWidth="1"/>
    <col min="13055" max="13055" width="9.81640625" style="230" customWidth="1"/>
    <col min="13056" max="13056" width="9.54296875" style="230" customWidth="1"/>
    <col min="13057" max="13309" width="8.90625" style="230"/>
    <col min="13310" max="13310" width="52.54296875" style="230" customWidth="1"/>
    <col min="13311" max="13311" width="9.81640625" style="230" customWidth="1"/>
    <col min="13312" max="13312" width="9.54296875" style="230" customWidth="1"/>
    <col min="13313" max="13565" width="8.90625" style="230"/>
    <col min="13566" max="13566" width="52.54296875" style="230" customWidth="1"/>
    <col min="13567" max="13567" width="9.81640625" style="230" customWidth="1"/>
    <col min="13568" max="13568" width="9.54296875" style="230" customWidth="1"/>
    <col min="13569" max="13821" width="8.90625" style="230"/>
    <col min="13822" max="13822" width="52.54296875" style="230" customWidth="1"/>
    <col min="13823" max="13823" width="9.81640625" style="230" customWidth="1"/>
    <col min="13824" max="13824" width="9.54296875" style="230" customWidth="1"/>
    <col min="13825" max="14077" width="8.90625" style="230"/>
    <col min="14078" max="14078" width="52.54296875" style="230" customWidth="1"/>
    <col min="14079" max="14079" width="9.81640625" style="230" customWidth="1"/>
    <col min="14080" max="14080" width="9.54296875" style="230" customWidth="1"/>
    <col min="14081" max="14333" width="8.90625" style="230"/>
    <col min="14334" max="14334" width="52.54296875" style="230" customWidth="1"/>
    <col min="14335" max="14335" width="9.81640625" style="230" customWidth="1"/>
    <col min="14336" max="14336" width="9.54296875" style="230" customWidth="1"/>
    <col min="14337" max="14589" width="8.90625" style="230"/>
    <col min="14590" max="14590" width="52.54296875" style="230" customWidth="1"/>
    <col min="14591" max="14591" width="9.81640625" style="230" customWidth="1"/>
    <col min="14592" max="14592" width="9.54296875" style="230" customWidth="1"/>
    <col min="14593" max="14845" width="8.90625" style="230"/>
    <col min="14846" max="14846" width="52.54296875" style="230" customWidth="1"/>
    <col min="14847" max="14847" width="9.81640625" style="230" customWidth="1"/>
    <col min="14848" max="14848" width="9.54296875" style="230" customWidth="1"/>
    <col min="14849" max="15101" width="8.90625" style="230"/>
    <col min="15102" max="15102" width="52.54296875" style="230" customWidth="1"/>
    <col min="15103" max="15103" width="9.81640625" style="230" customWidth="1"/>
    <col min="15104" max="15104" width="9.54296875" style="230" customWidth="1"/>
    <col min="15105" max="15357" width="8.90625" style="230"/>
    <col min="15358" max="15358" width="52.54296875" style="230" customWidth="1"/>
    <col min="15359" max="15359" width="9.81640625" style="230" customWidth="1"/>
    <col min="15360" max="15360" width="9.54296875" style="230" customWidth="1"/>
    <col min="15361" max="15613" width="8.90625" style="230"/>
    <col min="15614" max="15614" width="52.54296875" style="230" customWidth="1"/>
    <col min="15615" max="15615" width="9.81640625" style="230" customWidth="1"/>
    <col min="15616" max="15616" width="9.54296875" style="230" customWidth="1"/>
    <col min="15617" max="15869" width="8.90625" style="230"/>
    <col min="15870" max="15870" width="52.54296875" style="230" customWidth="1"/>
    <col min="15871" max="15871" width="9.81640625" style="230" customWidth="1"/>
    <col min="15872" max="15872" width="9.54296875" style="230" customWidth="1"/>
    <col min="15873" max="16125" width="8.90625" style="230"/>
    <col min="16126" max="16126" width="52.54296875" style="230" customWidth="1"/>
    <col min="16127" max="16127" width="9.81640625" style="230" customWidth="1"/>
    <col min="16128" max="16128" width="9.54296875" style="230" customWidth="1"/>
    <col min="16129" max="16384" width="8.90625" style="230"/>
  </cols>
  <sheetData>
    <row r="1" spans="1:6" ht="58.75" customHeight="1" thickBot="1" x14ac:dyDescent="0.3">
      <c r="A1" s="280" t="s">
        <v>6</v>
      </c>
      <c r="B1" s="281" t="s">
        <v>1</v>
      </c>
      <c r="C1" s="282" t="s">
        <v>2</v>
      </c>
      <c r="D1" s="283" t="s">
        <v>36</v>
      </c>
      <c r="E1" s="284" t="s">
        <v>37</v>
      </c>
      <c r="F1" s="285" t="s">
        <v>197</v>
      </c>
    </row>
    <row r="2" spans="1:6" x14ac:dyDescent="0.25">
      <c r="A2" s="231"/>
      <c r="B2" s="232"/>
      <c r="E2" s="234"/>
      <c r="F2" s="235"/>
    </row>
    <row r="3" spans="1:6" ht="14" x14ac:dyDescent="0.25">
      <c r="A3" s="231"/>
      <c r="B3" s="236" t="s">
        <v>250</v>
      </c>
      <c r="E3" s="234"/>
      <c r="F3" s="235"/>
    </row>
    <row r="4" spans="1:6" x14ac:dyDescent="0.25">
      <c r="A4" s="231"/>
      <c r="B4" s="232"/>
      <c r="E4" s="234"/>
      <c r="F4" s="235"/>
    </row>
    <row r="5" spans="1:6" x14ac:dyDescent="0.25">
      <c r="A5" s="237"/>
      <c r="B5" s="232"/>
      <c r="F5" s="235"/>
    </row>
    <row r="6" spans="1:6" ht="14" x14ac:dyDescent="0.25">
      <c r="A6" s="237"/>
      <c r="B6" s="236" t="s">
        <v>248</v>
      </c>
      <c r="C6" s="243"/>
      <c r="D6" s="244"/>
      <c r="F6" s="235"/>
    </row>
    <row r="7" spans="1:6" ht="13" x14ac:dyDescent="0.25">
      <c r="A7" s="237"/>
      <c r="B7" s="245"/>
      <c r="C7" s="243"/>
      <c r="D7" s="244"/>
      <c r="F7" s="235"/>
    </row>
    <row r="8" spans="1:6" ht="14" x14ac:dyDescent="0.25">
      <c r="A8" s="237"/>
      <c r="B8" s="236" t="s">
        <v>252</v>
      </c>
      <c r="C8" s="243"/>
      <c r="D8" s="244"/>
      <c r="F8" s="235"/>
    </row>
    <row r="9" spans="1:6" ht="13" x14ac:dyDescent="0.25">
      <c r="A9" s="237"/>
      <c r="B9" s="245"/>
      <c r="C9" s="243"/>
      <c r="D9" s="244"/>
      <c r="F9" s="235"/>
    </row>
    <row r="10" spans="1:6" x14ac:dyDescent="0.25">
      <c r="A10" s="237">
        <v>1</v>
      </c>
      <c r="B10" s="232" t="s">
        <v>251</v>
      </c>
      <c r="C10" s="243" t="s">
        <v>203</v>
      </c>
      <c r="D10" s="244">
        <v>7</v>
      </c>
      <c r="F10" s="235">
        <f>E10*D10</f>
        <v>0</v>
      </c>
    </row>
    <row r="11" spans="1:6" x14ac:dyDescent="0.25">
      <c r="A11" s="237"/>
      <c r="B11" s="232"/>
      <c r="C11" s="243"/>
      <c r="D11" s="244"/>
      <c r="F11" s="235"/>
    </row>
    <row r="12" spans="1:6" x14ac:dyDescent="0.25">
      <c r="A12" s="246">
        <v>2</v>
      </c>
      <c r="B12" s="232" t="s">
        <v>253</v>
      </c>
      <c r="C12" s="243" t="s">
        <v>203</v>
      </c>
      <c r="D12" s="244">
        <v>7</v>
      </c>
      <c r="E12" s="247"/>
      <c r="F12" s="235">
        <f t="shared" ref="F12:F18" si="0">E12*D12</f>
        <v>0</v>
      </c>
    </row>
    <row r="13" spans="1:6" x14ac:dyDescent="0.25">
      <c r="A13" s="246"/>
      <c r="B13" s="232"/>
      <c r="C13" s="243"/>
      <c r="D13" s="244"/>
      <c r="E13" s="247"/>
      <c r="F13" s="235"/>
    </row>
    <row r="14" spans="1:6" x14ac:dyDescent="0.25">
      <c r="A14" s="231">
        <v>3</v>
      </c>
      <c r="B14" s="232" t="s">
        <v>254</v>
      </c>
      <c r="C14" s="243" t="s">
        <v>203</v>
      </c>
      <c r="D14" s="233">
        <v>14</v>
      </c>
      <c r="F14" s="235">
        <f t="shared" si="0"/>
        <v>0</v>
      </c>
    </row>
    <row r="15" spans="1:6" ht="12.65" customHeight="1" x14ac:dyDescent="0.25">
      <c r="A15" s="231"/>
      <c r="B15" s="232"/>
      <c r="C15" s="243"/>
      <c r="F15" s="235"/>
    </row>
    <row r="16" spans="1:6" x14ac:dyDescent="0.25">
      <c r="A16" s="231">
        <v>4</v>
      </c>
      <c r="B16" s="232" t="s">
        <v>255</v>
      </c>
      <c r="C16" s="243" t="s">
        <v>203</v>
      </c>
      <c r="D16" s="233">
        <v>8</v>
      </c>
      <c r="F16" s="235">
        <f t="shared" si="0"/>
        <v>0</v>
      </c>
    </row>
    <row r="17" spans="1:6" x14ac:dyDescent="0.25">
      <c r="A17" s="231"/>
      <c r="B17" s="232"/>
      <c r="C17" s="243"/>
      <c r="F17" s="235"/>
    </row>
    <row r="18" spans="1:6" ht="25" x14ac:dyDescent="0.25">
      <c r="A18" s="231">
        <v>5</v>
      </c>
      <c r="B18" s="232" t="s">
        <v>256</v>
      </c>
      <c r="C18" s="243" t="s">
        <v>203</v>
      </c>
      <c r="D18" s="233">
        <v>14</v>
      </c>
      <c r="F18" s="235">
        <f t="shared" si="0"/>
        <v>0</v>
      </c>
    </row>
    <row r="19" spans="1:6" x14ac:dyDescent="0.25">
      <c r="A19" s="231"/>
      <c r="B19" s="232"/>
      <c r="C19" s="243"/>
      <c r="F19" s="235"/>
    </row>
    <row r="20" spans="1:6" ht="37.5" x14ac:dyDescent="0.25">
      <c r="A20" s="231">
        <v>6</v>
      </c>
      <c r="B20" s="232" t="s">
        <v>532</v>
      </c>
      <c r="C20" s="231" t="s">
        <v>113</v>
      </c>
      <c r="D20" s="233">
        <v>1</v>
      </c>
      <c r="E20" s="242">
        <v>50000</v>
      </c>
      <c r="F20" s="235">
        <f>E20*D20</f>
        <v>50000</v>
      </c>
    </row>
    <row r="21" spans="1:6" ht="16.75" customHeight="1" x14ac:dyDescent="0.25">
      <c r="A21" s="248"/>
      <c r="B21" s="232"/>
      <c r="E21" s="234"/>
      <c r="F21" s="235"/>
    </row>
    <row r="22" spans="1:6" ht="13" thickBot="1" x14ac:dyDescent="0.3">
      <c r="A22" s="248"/>
      <c r="B22" s="251"/>
      <c r="E22" s="241"/>
      <c r="F22" s="235"/>
    </row>
    <row r="23" spans="1:6" ht="14.5" thickBot="1" x14ac:dyDescent="0.3">
      <c r="A23" s="268"/>
      <c r="B23" s="271"/>
      <c r="C23" s="269"/>
      <c r="D23" s="272"/>
      <c r="E23" s="270"/>
      <c r="F23" s="273">
        <f>SUM(F10:F20)</f>
        <v>50000</v>
      </c>
    </row>
    <row r="24" spans="1:6" ht="13" x14ac:dyDescent="0.25">
      <c r="A24" s="255"/>
      <c r="B24" s="256"/>
      <c r="C24" s="257"/>
      <c r="D24" s="258"/>
      <c r="E24" s="241"/>
      <c r="F24" s="259"/>
    </row>
    <row r="25" spans="1:6" x14ac:dyDescent="0.25">
      <c r="A25" s="255"/>
      <c r="B25" s="260"/>
      <c r="C25" s="240"/>
      <c r="D25" s="258"/>
      <c r="E25" s="241"/>
      <c r="F25" s="259"/>
    </row>
    <row r="26" spans="1:6" x14ac:dyDescent="0.25">
      <c r="A26" s="240"/>
      <c r="B26" s="251"/>
      <c r="C26" s="240"/>
      <c r="D26" s="258"/>
      <c r="E26" s="241"/>
      <c r="F26" s="259"/>
    </row>
    <row r="27" spans="1:6" x14ac:dyDescent="0.25">
      <c r="A27" s="240"/>
      <c r="B27" s="251"/>
      <c r="C27" s="240"/>
      <c r="D27" s="258"/>
      <c r="E27" s="241"/>
      <c r="F27" s="259"/>
    </row>
    <row r="28" spans="1:6" x14ac:dyDescent="0.25">
      <c r="A28" s="240"/>
      <c r="B28" s="251"/>
      <c r="C28" s="240"/>
      <c r="D28" s="258"/>
      <c r="E28" s="241"/>
      <c r="F28" s="259"/>
    </row>
    <row r="29" spans="1:6" ht="13" x14ac:dyDescent="0.25">
      <c r="A29" s="240"/>
      <c r="B29" s="250"/>
      <c r="C29" s="240"/>
      <c r="D29" s="258"/>
      <c r="E29" s="241"/>
      <c r="F29" s="259"/>
    </row>
    <row r="30" spans="1:6" x14ac:dyDescent="0.25">
      <c r="A30" s="240"/>
      <c r="B30" s="251"/>
      <c r="C30" s="240"/>
      <c r="D30" s="258"/>
      <c r="E30" s="241"/>
      <c r="F30" s="259"/>
    </row>
    <row r="31" spans="1:6" x14ac:dyDescent="0.25">
      <c r="A31" s="240"/>
      <c r="B31" s="251"/>
      <c r="C31" s="240"/>
      <c r="D31" s="258"/>
      <c r="E31" s="241"/>
      <c r="F31" s="259"/>
    </row>
    <row r="32" spans="1:6" x14ac:dyDescent="0.25">
      <c r="A32" s="240"/>
      <c r="B32" s="251"/>
      <c r="C32" s="240"/>
      <c r="D32" s="258"/>
      <c r="E32" s="241"/>
      <c r="F32" s="259"/>
    </row>
    <row r="33" spans="1:6" x14ac:dyDescent="0.25">
      <c r="A33" s="240"/>
      <c r="B33" s="251"/>
      <c r="C33" s="240"/>
      <c r="D33" s="258"/>
      <c r="E33" s="241"/>
      <c r="F33" s="259"/>
    </row>
    <row r="34" spans="1:6" x14ac:dyDescent="0.25">
      <c r="A34" s="240"/>
      <c r="B34" s="251"/>
      <c r="C34" s="240"/>
      <c r="D34" s="258"/>
      <c r="E34" s="241"/>
      <c r="F34" s="259"/>
    </row>
    <row r="35" spans="1:6" x14ac:dyDescent="0.25">
      <c r="A35" s="240"/>
      <c r="B35" s="251"/>
      <c r="C35" s="240"/>
      <c r="D35" s="258"/>
      <c r="E35" s="241"/>
      <c r="F35" s="259"/>
    </row>
    <row r="36" spans="1:6" x14ac:dyDescent="0.25">
      <c r="A36" s="240"/>
      <c r="B36" s="251"/>
      <c r="C36" s="240"/>
      <c r="D36" s="258"/>
      <c r="E36" s="241"/>
      <c r="F36" s="259"/>
    </row>
    <row r="37" spans="1:6" x14ac:dyDescent="0.25">
      <c r="A37" s="240"/>
      <c r="B37" s="251"/>
      <c r="C37" s="240"/>
      <c r="D37" s="258"/>
      <c r="E37" s="241"/>
      <c r="F37" s="259"/>
    </row>
    <row r="38" spans="1:6" x14ac:dyDescent="0.25">
      <c r="A38" s="240"/>
      <c r="B38" s="251"/>
      <c r="C38" s="240"/>
      <c r="D38" s="258"/>
      <c r="E38" s="241"/>
      <c r="F38" s="259"/>
    </row>
    <row r="39" spans="1:6" x14ac:dyDescent="0.25">
      <c r="A39" s="240"/>
      <c r="B39" s="263"/>
      <c r="C39" s="240"/>
      <c r="D39" s="258"/>
      <c r="E39" s="241"/>
      <c r="F39" s="259"/>
    </row>
    <row r="40" spans="1:6" x14ac:dyDescent="0.25">
      <c r="A40" s="240"/>
      <c r="B40" s="251"/>
      <c r="C40" s="240"/>
      <c r="D40" s="258"/>
      <c r="E40" s="241"/>
      <c r="F40" s="259"/>
    </row>
    <row r="41" spans="1:6" x14ac:dyDescent="0.25">
      <c r="A41" s="240"/>
      <c r="B41" s="251"/>
      <c r="C41" s="240"/>
      <c r="D41" s="258"/>
      <c r="E41" s="241"/>
      <c r="F41" s="259"/>
    </row>
    <row r="42" spans="1:6" x14ac:dyDescent="0.25">
      <c r="A42" s="240"/>
      <c r="B42" s="251"/>
      <c r="C42" s="240"/>
      <c r="D42" s="258"/>
      <c r="E42" s="241"/>
      <c r="F42" s="259"/>
    </row>
    <row r="43" spans="1:6" x14ac:dyDescent="0.25">
      <c r="A43" s="240"/>
      <c r="B43" s="251"/>
      <c r="C43" s="240"/>
      <c r="D43" s="258"/>
      <c r="E43" s="241"/>
      <c r="F43" s="259"/>
    </row>
    <row r="44" spans="1:6" x14ac:dyDescent="0.25">
      <c r="A44" s="240"/>
      <c r="B44" s="251"/>
      <c r="C44" s="240"/>
      <c r="D44" s="258"/>
      <c r="E44" s="241"/>
      <c r="F44" s="259"/>
    </row>
    <row r="45" spans="1:6" x14ac:dyDescent="0.25">
      <c r="A45" s="240"/>
      <c r="B45" s="251"/>
      <c r="C45" s="240"/>
      <c r="D45" s="258"/>
      <c r="E45" s="241"/>
      <c r="F45" s="259"/>
    </row>
    <row r="46" spans="1:6" x14ac:dyDescent="0.25">
      <c r="A46" s="240"/>
      <c r="B46" s="251"/>
      <c r="C46" s="240"/>
      <c r="D46" s="258"/>
      <c r="E46" s="241"/>
      <c r="F46" s="259"/>
    </row>
    <row r="47" spans="1:6" x14ac:dyDescent="0.25">
      <c r="A47" s="240"/>
      <c r="B47" s="251"/>
      <c r="C47" s="240"/>
      <c r="D47" s="258"/>
      <c r="E47" s="241"/>
      <c r="F47" s="259"/>
    </row>
    <row r="48" spans="1:6" x14ac:dyDescent="0.25">
      <c r="A48" s="240"/>
      <c r="B48" s="251"/>
      <c r="C48" s="240"/>
      <c r="D48" s="258"/>
      <c r="E48" s="241"/>
      <c r="F48" s="259"/>
    </row>
    <row r="49" spans="1:6" x14ac:dyDescent="0.25">
      <c r="A49" s="240"/>
      <c r="B49" s="251"/>
      <c r="C49" s="240"/>
      <c r="D49" s="258"/>
      <c r="E49" s="241"/>
      <c r="F49" s="259"/>
    </row>
    <row r="50" spans="1:6" x14ac:dyDescent="0.25">
      <c r="A50" s="240"/>
      <c r="B50" s="251"/>
      <c r="C50" s="240"/>
      <c r="D50" s="258"/>
      <c r="E50" s="241"/>
      <c r="F50" s="259"/>
    </row>
    <row r="51" spans="1:6" x14ac:dyDescent="0.25">
      <c r="A51" s="240"/>
      <c r="B51" s="251"/>
      <c r="C51" s="240"/>
      <c r="D51" s="258"/>
      <c r="E51" s="241"/>
      <c r="F51" s="259"/>
    </row>
    <row r="52" spans="1:6" x14ac:dyDescent="0.25">
      <c r="A52" s="240"/>
      <c r="B52" s="251"/>
      <c r="C52" s="240"/>
      <c r="D52" s="258"/>
      <c r="E52" s="241"/>
      <c r="F52" s="259"/>
    </row>
    <row r="53" spans="1:6" ht="13" x14ac:dyDescent="0.25">
      <c r="A53" s="240"/>
      <c r="B53" s="250"/>
      <c r="C53" s="240"/>
      <c r="D53" s="258"/>
      <c r="E53" s="241"/>
      <c r="F53" s="259"/>
    </row>
    <row r="54" spans="1:6" x14ac:dyDescent="0.25">
      <c r="A54" s="240"/>
      <c r="B54" s="251"/>
      <c r="C54" s="240"/>
      <c r="D54" s="258"/>
      <c r="E54" s="241"/>
      <c r="F54" s="259"/>
    </row>
    <row r="55" spans="1:6" ht="13" x14ac:dyDescent="0.25">
      <c r="A55" s="240"/>
      <c r="B55" s="250"/>
      <c r="C55" s="240"/>
      <c r="D55" s="258"/>
      <c r="E55" s="241"/>
      <c r="F55" s="259"/>
    </row>
    <row r="56" spans="1:6" x14ac:dyDescent="0.25">
      <c r="A56" s="240"/>
      <c r="B56" s="251"/>
      <c r="C56" s="240"/>
      <c r="D56" s="258"/>
      <c r="E56" s="241"/>
      <c r="F56" s="259"/>
    </row>
    <row r="57" spans="1:6" x14ac:dyDescent="0.25">
      <c r="A57" s="240"/>
      <c r="B57" s="251"/>
      <c r="C57" s="240"/>
      <c r="D57" s="258"/>
      <c r="E57" s="241"/>
      <c r="F57" s="259"/>
    </row>
    <row r="58" spans="1:6" x14ac:dyDescent="0.25">
      <c r="A58" s="240"/>
      <c r="B58" s="251"/>
      <c r="C58" s="240"/>
      <c r="D58" s="258"/>
      <c r="E58" s="241"/>
      <c r="F58" s="259"/>
    </row>
    <row r="59" spans="1:6" x14ac:dyDescent="0.25">
      <c r="A59" s="240"/>
      <c r="B59" s="251"/>
      <c r="C59" s="240"/>
      <c r="D59" s="258"/>
      <c r="E59" s="241"/>
      <c r="F59" s="259"/>
    </row>
    <row r="60" spans="1:6" x14ac:dyDescent="0.25">
      <c r="A60" s="240"/>
      <c r="B60" s="251"/>
      <c r="C60" s="240"/>
      <c r="D60" s="258"/>
      <c r="E60" s="241"/>
      <c r="F60" s="259"/>
    </row>
    <row r="61" spans="1:6" ht="13" x14ac:dyDescent="0.25">
      <c r="A61" s="240"/>
      <c r="B61" s="264"/>
      <c r="C61" s="240"/>
      <c r="D61" s="258"/>
      <c r="E61" s="241"/>
      <c r="F61" s="259"/>
    </row>
    <row r="62" spans="1:6" x14ac:dyDescent="0.25">
      <c r="A62" s="240"/>
      <c r="B62" s="251"/>
      <c r="C62" s="240"/>
      <c r="D62" s="258"/>
      <c r="E62" s="241"/>
      <c r="F62" s="259"/>
    </row>
    <row r="63" spans="1:6" x14ac:dyDescent="0.25">
      <c r="A63" s="240"/>
      <c r="B63" s="251"/>
      <c r="C63" s="240"/>
      <c r="D63" s="258"/>
      <c r="E63" s="241"/>
      <c r="F63" s="259"/>
    </row>
    <row r="64" spans="1:6" x14ac:dyDescent="0.25">
      <c r="A64" s="240"/>
      <c r="B64" s="251"/>
      <c r="C64" s="240"/>
      <c r="D64" s="258"/>
      <c r="E64" s="241"/>
      <c r="F64" s="259"/>
    </row>
    <row r="65" spans="1:6" x14ac:dyDescent="0.25">
      <c r="A65" s="240"/>
      <c r="B65" s="251"/>
      <c r="C65" s="240"/>
      <c r="D65" s="258"/>
      <c r="E65" s="241"/>
      <c r="F65" s="259"/>
    </row>
    <row r="66" spans="1:6" x14ac:dyDescent="0.25">
      <c r="A66" s="240"/>
      <c r="B66" s="251"/>
      <c r="C66" s="240"/>
      <c r="D66" s="258"/>
      <c r="E66" s="241"/>
      <c r="F66" s="259"/>
    </row>
    <row r="67" spans="1:6" ht="13" x14ac:dyDescent="0.25">
      <c r="A67" s="240"/>
      <c r="B67" s="250"/>
      <c r="C67" s="240"/>
      <c r="D67" s="258"/>
      <c r="E67" s="241"/>
      <c r="F67" s="259"/>
    </row>
    <row r="68" spans="1:6" x14ac:dyDescent="0.25">
      <c r="A68" s="240"/>
      <c r="B68" s="251"/>
      <c r="C68" s="240"/>
      <c r="D68" s="258"/>
      <c r="E68" s="241"/>
      <c r="F68" s="259"/>
    </row>
    <row r="69" spans="1:6" x14ac:dyDescent="0.25">
      <c r="A69" s="240"/>
      <c r="B69" s="251"/>
      <c r="C69" s="240"/>
      <c r="D69" s="258"/>
      <c r="E69" s="241"/>
      <c r="F69" s="259"/>
    </row>
    <row r="70" spans="1:6" x14ac:dyDescent="0.25">
      <c r="A70" s="240"/>
      <c r="B70" s="251"/>
      <c r="C70" s="240"/>
      <c r="D70" s="258"/>
      <c r="E70" s="241"/>
      <c r="F70" s="259"/>
    </row>
    <row r="71" spans="1:6" x14ac:dyDescent="0.25">
      <c r="A71" s="240"/>
      <c r="B71" s="251"/>
      <c r="C71" s="240"/>
      <c r="D71" s="258"/>
      <c r="E71" s="241"/>
      <c r="F71" s="259"/>
    </row>
    <row r="72" spans="1:6" x14ac:dyDescent="0.25">
      <c r="A72" s="240"/>
      <c r="B72" s="251"/>
      <c r="C72" s="240"/>
      <c r="D72" s="258"/>
      <c r="E72" s="241"/>
      <c r="F72" s="259"/>
    </row>
    <row r="73" spans="1:6" x14ac:dyDescent="0.25">
      <c r="A73" s="240"/>
      <c r="B73" s="251"/>
      <c r="C73" s="240"/>
      <c r="D73" s="258"/>
      <c r="E73" s="241"/>
      <c r="F73" s="259"/>
    </row>
    <row r="74" spans="1:6" x14ac:dyDescent="0.25">
      <c r="A74" s="240"/>
      <c r="B74" s="251"/>
      <c r="C74" s="240"/>
      <c r="D74" s="258"/>
      <c r="E74" s="241"/>
      <c r="F74" s="259"/>
    </row>
    <row r="75" spans="1:6" ht="13" x14ac:dyDescent="0.25">
      <c r="A75" s="240"/>
      <c r="B75" s="250"/>
      <c r="C75" s="240"/>
      <c r="D75" s="258"/>
      <c r="E75" s="241"/>
      <c r="F75" s="259"/>
    </row>
    <row r="76" spans="1:6" x14ac:dyDescent="0.25">
      <c r="A76" s="240"/>
      <c r="B76" s="251"/>
      <c r="C76" s="240"/>
      <c r="D76" s="258"/>
      <c r="E76" s="241"/>
      <c r="F76" s="259"/>
    </row>
    <row r="77" spans="1:6" x14ac:dyDescent="0.25">
      <c r="A77" s="240"/>
      <c r="B77" s="251"/>
      <c r="C77" s="240"/>
      <c r="D77" s="258"/>
      <c r="E77" s="241"/>
      <c r="F77" s="259"/>
    </row>
    <row r="78" spans="1:6" x14ac:dyDescent="0.25">
      <c r="A78" s="240"/>
      <c r="B78" s="251"/>
      <c r="C78" s="240"/>
      <c r="D78" s="258"/>
      <c r="E78" s="241"/>
      <c r="F78" s="259"/>
    </row>
    <row r="79" spans="1:6" x14ac:dyDescent="0.25">
      <c r="A79" s="240"/>
      <c r="B79" s="251"/>
      <c r="C79" s="240"/>
      <c r="D79" s="258"/>
      <c r="E79" s="241"/>
      <c r="F79" s="259"/>
    </row>
    <row r="80" spans="1:6" x14ac:dyDescent="0.25">
      <c r="A80" s="240"/>
      <c r="B80" s="251"/>
      <c r="C80" s="240"/>
      <c r="D80" s="258"/>
      <c r="E80" s="241"/>
      <c r="F80" s="259"/>
    </row>
    <row r="81" spans="1:6" x14ac:dyDescent="0.25">
      <c r="A81" s="240"/>
      <c r="B81" s="251"/>
      <c r="C81" s="240"/>
      <c r="D81" s="258"/>
      <c r="E81" s="241"/>
      <c r="F81" s="259"/>
    </row>
    <row r="82" spans="1:6" x14ac:dyDescent="0.25">
      <c r="A82" s="240"/>
      <c r="B82" s="251"/>
      <c r="C82" s="240"/>
      <c r="D82" s="258"/>
      <c r="E82" s="241"/>
      <c r="F82" s="259"/>
    </row>
    <row r="83" spans="1:6" x14ac:dyDescent="0.25">
      <c r="A83" s="240"/>
      <c r="B83" s="251"/>
      <c r="C83" s="240"/>
      <c r="D83" s="258"/>
      <c r="E83" s="241"/>
      <c r="F83" s="259"/>
    </row>
    <row r="84" spans="1:6" x14ac:dyDescent="0.25">
      <c r="A84" s="240"/>
      <c r="B84" s="251"/>
      <c r="C84" s="240"/>
      <c r="D84" s="258"/>
      <c r="E84" s="241"/>
      <c r="F84" s="259"/>
    </row>
    <row r="85" spans="1:6" x14ac:dyDescent="0.25">
      <c r="A85" s="240"/>
      <c r="B85" s="251"/>
      <c r="C85" s="240"/>
      <c r="D85" s="258"/>
      <c r="E85" s="241"/>
      <c r="F85" s="259"/>
    </row>
    <row r="86" spans="1:6" x14ac:dyDescent="0.25">
      <c r="A86" s="240"/>
      <c r="B86" s="251"/>
      <c r="C86" s="240"/>
      <c r="D86" s="258"/>
      <c r="E86" s="241"/>
      <c r="F86" s="259"/>
    </row>
    <row r="87" spans="1:6" x14ac:dyDescent="0.25">
      <c r="A87" s="240"/>
      <c r="B87" s="251"/>
      <c r="C87" s="240"/>
      <c r="D87" s="258"/>
      <c r="E87" s="241"/>
      <c r="F87" s="259"/>
    </row>
    <row r="88" spans="1:6" x14ac:dyDescent="0.25">
      <c r="A88" s="240"/>
      <c r="B88" s="251"/>
      <c r="C88" s="240"/>
      <c r="D88" s="258"/>
      <c r="E88" s="241"/>
      <c r="F88" s="259"/>
    </row>
    <row r="89" spans="1:6" x14ac:dyDescent="0.25">
      <c r="A89" s="240"/>
      <c r="B89" s="251"/>
      <c r="C89" s="240"/>
      <c r="D89" s="258"/>
      <c r="E89" s="241"/>
      <c r="F89" s="259"/>
    </row>
    <row r="90" spans="1:6" x14ac:dyDescent="0.25">
      <c r="A90" s="240"/>
      <c r="B90" s="251"/>
      <c r="C90" s="240"/>
      <c r="D90" s="258"/>
      <c r="E90" s="241"/>
      <c r="F90" s="259"/>
    </row>
    <row r="91" spans="1:6" ht="13" x14ac:dyDescent="0.25">
      <c r="A91" s="240"/>
      <c r="B91" s="250"/>
      <c r="C91" s="240"/>
      <c r="D91" s="258"/>
      <c r="E91" s="241"/>
      <c r="F91" s="259"/>
    </row>
    <row r="92" spans="1:6" x14ac:dyDescent="0.25">
      <c r="A92" s="240"/>
      <c r="B92" s="251"/>
      <c r="C92" s="240"/>
      <c r="D92" s="258"/>
      <c r="E92" s="241"/>
      <c r="F92" s="259"/>
    </row>
    <row r="93" spans="1:6" x14ac:dyDescent="0.25">
      <c r="A93" s="240"/>
      <c r="B93" s="251"/>
      <c r="C93" s="240"/>
      <c r="D93" s="258"/>
      <c r="E93" s="241"/>
      <c r="F93" s="259"/>
    </row>
    <row r="94" spans="1:6" x14ac:dyDescent="0.25">
      <c r="A94" s="240"/>
      <c r="B94" s="251"/>
      <c r="C94" s="240"/>
      <c r="D94" s="258"/>
      <c r="E94" s="241"/>
      <c r="F94" s="259"/>
    </row>
    <row r="95" spans="1:6" ht="13" x14ac:dyDescent="0.25">
      <c r="A95" s="240"/>
      <c r="B95" s="250"/>
      <c r="C95" s="240"/>
      <c r="D95" s="258"/>
      <c r="E95" s="241"/>
      <c r="F95" s="259"/>
    </row>
    <row r="96" spans="1:6" x14ac:dyDescent="0.25">
      <c r="A96" s="240"/>
      <c r="B96" s="251"/>
      <c r="C96" s="240"/>
      <c r="D96" s="258"/>
      <c r="E96" s="241"/>
      <c r="F96" s="259"/>
    </row>
    <row r="97" spans="1:6" x14ac:dyDescent="0.25">
      <c r="A97" s="240"/>
      <c r="B97" s="251"/>
      <c r="C97" s="240"/>
      <c r="D97" s="258"/>
      <c r="E97" s="241"/>
      <c r="F97" s="259"/>
    </row>
    <row r="98" spans="1:6" x14ac:dyDescent="0.25">
      <c r="A98" s="240"/>
      <c r="B98" s="251"/>
      <c r="C98" s="240"/>
      <c r="D98" s="258"/>
      <c r="E98" s="241"/>
      <c r="F98" s="259"/>
    </row>
    <row r="99" spans="1:6" x14ac:dyDescent="0.25">
      <c r="A99" s="240"/>
      <c r="B99" s="251"/>
      <c r="C99" s="240"/>
      <c r="D99" s="258"/>
      <c r="E99" s="241"/>
      <c r="F99" s="259"/>
    </row>
    <row r="100" spans="1:6" x14ac:dyDescent="0.25">
      <c r="A100" s="240"/>
      <c r="B100" s="251"/>
      <c r="C100" s="240"/>
      <c r="D100" s="258"/>
      <c r="E100" s="241"/>
      <c r="F100" s="259"/>
    </row>
    <row r="101" spans="1:6" ht="13" x14ac:dyDescent="0.25">
      <c r="A101" s="240"/>
      <c r="B101" s="250"/>
      <c r="C101" s="240"/>
      <c r="D101" s="258"/>
      <c r="E101" s="241"/>
      <c r="F101" s="259"/>
    </row>
    <row r="102" spans="1:6" x14ac:dyDescent="0.25">
      <c r="A102" s="240"/>
      <c r="B102" s="251"/>
      <c r="C102" s="240"/>
      <c r="D102" s="258"/>
      <c r="E102" s="241"/>
      <c r="F102" s="259"/>
    </row>
    <row r="103" spans="1:6" ht="13" x14ac:dyDescent="0.25">
      <c r="A103" s="240"/>
      <c r="B103" s="250"/>
      <c r="C103" s="240"/>
      <c r="D103" s="258"/>
      <c r="E103" s="241"/>
      <c r="F103" s="259"/>
    </row>
    <row r="104" spans="1:6" x14ac:dyDescent="0.25">
      <c r="A104" s="240"/>
      <c r="B104" s="251"/>
      <c r="C104" s="240"/>
      <c r="D104" s="258"/>
      <c r="E104" s="241"/>
      <c r="F104" s="259"/>
    </row>
    <row r="105" spans="1:6" x14ac:dyDescent="0.25">
      <c r="A105" s="240"/>
      <c r="B105" s="251"/>
      <c r="C105" s="240"/>
      <c r="D105" s="258"/>
      <c r="E105" s="241"/>
      <c r="F105" s="259"/>
    </row>
    <row r="106" spans="1:6" x14ac:dyDescent="0.25">
      <c r="A106" s="240"/>
      <c r="B106" s="251"/>
      <c r="C106" s="240"/>
      <c r="D106" s="258"/>
      <c r="E106" s="241"/>
      <c r="F106" s="259"/>
    </row>
    <row r="107" spans="1:6" ht="13" x14ac:dyDescent="0.25">
      <c r="A107" s="240"/>
      <c r="B107" s="250"/>
      <c r="C107" s="240"/>
      <c r="D107" s="258"/>
      <c r="E107" s="241"/>
      <c r="F107" s="259"/>
    </row>
    <row r="108" spans="1:6" x14ac:dyDescent="0.25">
      <c r="A108" s="240"/>
      <c r="B108" s="251"/>
      <c r="C108" s="240"/>
      <c r="D108" s="258"/>
      <c r="E108" s="241"/>
      <c r="F108" s="259"/>
    </row>
    <row r="109" spans="1:6" ht="13" x14ac:dyDescent="0.25">
      <c r="A109" s="240"/>
      <c r="B109" s="250"/>
      <c r="C109" s="240"/>
      <c r="D109" s="258"/>
      <c r="E109" s="241"/>
      <c r="F109" s="259"/>
    </row>
    <row r="110" spans="1:6" x14ac:dyDescent="0.25">
      <c r="A110" s="240"/>
      <c r="B110" s="251"/>
      <c r="C110" s="240"/>
      <c r="D110" s="258"/>
      <c r="E110" s="241"/>
      <c r="F110" s="259"/>
    </row>
    <row r="111" spans="1:6" x14ac:dyDescent="0.25">
      <c r="A111" s="240"/>
      <c r="B111" s="251"/>
      <c r="C111" s="240"/>
      <c r="D111" s="258"/>
      <c r="E111" s="241"/>
      <c r="F111" s="259"/>
    </row>
    <row r="112" spans="1:6" x14ac:dyDescent="0.25">
      <c r="A112" s="240"/>
      <c r="B112" s="251"/>
      <c r="C112" s="240"/>
      <c r="D112" s="258"/>
      <c r="E112" s="241"/>
      <c r="F112" s="259"/>
    </row>
    <row r="113" spans="1:6" ht="13" x14ac:dyDescent="0.25">
      <c r="A113" s="240"/>
      <c r="B113" s="250"/>
      <c r="C113" s="240"/>
      <c r="D113" s="258"/>
      <c r="E113" s="241"/>
      <c r="F113" s="259"/>
    </row>
    <row r="114" spans="1:6" x14ac:dyDescent="0.25">
      <c r="A114" s="240"/>
      <c r="B114" s="251"/>
      <c r="C114" s="240"/>
      <c r="D114" s="258"/>
      <c r="E114" s="241"/>
      <c r="F114" s="259"/>
    </row>
    <row r="115" spans="1:6" x14ac:dyDescent="0.25">
      <c r="A115" s="240"/>
      <c r="B115" s="251"/>
      <c r="C115" s="240"/>
      <c r="D115" s="258"/>
      <c r="E115" s="241"/>
      <c r="F115" s="259"/>
    </row>
    <row r="116" spans="1:6" x14ac:dyDescent="0.25">
      <c r="A116" s="240"/>
      <c r="B116" s="251"/>
      <c r="C116" s="240"/>
      <c r="D116" s="258"/>
      <c r="E116" s="241"/>
      <c r="F116" s="259"/>
    </row>
    <row r="117" spans="1:6" ht="13" x14ac:dyDescent="0.25">
      <c r="A117" s="240"/>
      <c r="B117" s="250"/>
      <c r="C117" s="240"/>
      <c r="D117" s="258"/>
      <c r="E117" s="241"/>
      <c r="F117" s="259"/>
    </row>
    <row r="118" spans="1:6" x14ac:dyDescent="0.25">
      <c r="A118" s="240"/>
      <c r="B118" s="251"/>
      <c r="C118" s="240"/>
      <c r="D118" s="258"/>
      <c r="E118" s="241"/>
      <c r="F118" s="259"/>
    </row>
    <row r="119" spans="1:6" x14ac:dyDescent="0.25">
      <c r="A119" s="240"/>
      <c r="B119" s="251"/>
      <c r="C119" s="240"/>
      <c r="D119" s="258"/>
      <c r="E119" s="241"/>
      <c r="F119" s="259"/>
    </row>
    <row r="120" spans="1:6" x14ac:dyDescent="0.25">
      <c r="A120" s="240"/>
      <c r="B120" s="251"/>
      <c r="C120" s="240"/>
      <c r="D120" s="258"/>
      <c r="E120" s="241"/>
      <c r="F120" s="259"/>
    </row>
    <row r="121" spans="1:6" ht="13" x14ac:dyDescent="0.25">
      <c r="A121" s="240"/>
      <c r="B121" s="250"/>
      <c r="C121" s="240"/>
      <c r="D121" s="258"/>
      <c r="E121" s="241"/>
      <c r="F121" s="259"/>
    </row>
    <row r="122" spans="1:6" ht="13" x14ac:dyDescent="0.25">
      <c r="A122" s="240"/>
      <c r="B122" s="250"/>
      <c r="C122" s="240"/>
      <c r="D122" s="258"/>
      <c r="E122" s="241"/>
      <c r="F122" s="259"/>
    </row>
    <row r="123" spans="1:6" x14ac:dyDescent="0.25">
      <c r="A123" s="240"/>
      <c r="B123" s="251"/>
      <c r="C123" s="240"/>
      <c r="D123" s="258"/>
      <c r="E123" s="241"/>
      <c r="F123" s="259"/>
    </row>
    <row r="124" spans="1:6" ht="13" x14ac:dyDescent="0.25">
      <c r="A124" s="240"/>
      <c r="B124" s="250"/>
      <c r="C124" s="240"/>
      <c r="D124" s="258"/>
      <c r="E124" s="241"/>
      <c r="F124" s="259"/>
    </row>
    <row r="125" spans="1:6" x14ac:dyDescent="0.25">
      <c r="A125" s="240"/>
      <c r="B125" s="251"/>
      <c r="C125" s="240"/>
      <c r="D125" s="258"/>
      <c r="E125" s="241"/>
      <c r="F125" s="259"/>
    </row>
    <row r="126" spans="1:6" x14ac:dyDescent="0.25">
      <c r="A126" s="240"/>
      <c r="B126" s="251"/>
      <c r="C126" s="240"/>
      <c r="D126" s="258"/>
      <c r="E126" s="241"/>
      <c r="F126" s="259"/>
    </row>
    <row r="127" spans="1:6" x14ac:dyDescent="0.25">
      <c r="A127" s="240"/>
      <c r="B127" s="251"/>
      <c r="C127" s="240"/>
      <c r="D127" s="258"/>
      <c r="E127" s="241"/>
      <c r="F127" s="259"/>
    </row>
    <row r="128" spans="1:6" ht="13" x14ac:dyDescent="0.25">
      <c r="A128" s="240"/>
      <c r="B128" s="250"/>
      <c r="C128" s="240"/>
      <c r="D128" s="258"/>
      <c r="E128" s="241"/>
      <c r="F128" s="259"/>
    </row>
    <row r="129" spans="1:6" ht="13" x14ac:dyDescent="0.25">
      <c r="A129" s="240"/>
      <c r="B129" s="250"/>
      <c r="C129" s="240"/>
      <c r="D129" s="258"/>
      <c r="E129" s="241"/>
      <c r="F129" s="259"/>
    </row>
    <row r="130" spans="1:6" x14ac:dyDescent="0.25">
      <c r="A130" s="240"/>
      <c r="B130" s="251"/>
      <c r="C130" s="240"/>
      <c r="D130" s="258"/>
      <c r="E130" s="241"/>
      <c r="F130" s="259"/>
    </row>
    <row r="131" spans="1:6" x14ac:dyDescent="0.25">
      <c r="A131" s="240"/>
      <c r="B131" s="251"/>
      <c r="C131" s="240"/>
      <c r="D131" s="258"/>
      <c r="E131" s="241"/>
      <c r="F131" s="259"/>
    </row>
    <row r="132" spans="1:6" x14ac:dyDescent="0.25">
      <c r="A132" s="240"/>
      <c r="B132" s="251"/>
      <c r="C132" s="240"/>
      <c r="D132" s="258"/>
      <c r="E132" s="241"/>
      <c r="F132" s="259"/>
    </row>
    <row r="133" spans="1:6" x14ac:dyDescent="0.25">
      <c r="A133" s="240"/>
      <c r="B133" s="251"/>
      <c r="C133" s="240"/>
      <c r="D133" s="258"/>
      <c r="E133" s="241"/>
      <c r="F133" s="259"/>
    </row>
    <row r="134" spans="1:6" x14ac:dyDescent="0.25">
      <c r="A134" s="240"/>
      <c r="B134" s="251"/>
      <c r="C134" s="240"/>
      <c r="D134" s="258"/>
      <c r="E134" s="241"/>
      <c r="F134" s="259"/>
    </row>
    <row r="135" spans="1:6" ht="13" x14ac:dyDescent="0.25">
      <c r="A135" s="240"/>
      <c r="B135" s="250"/>
      <c r="C135" s="240"/>
      <c r="D135" s="258"/>
      <c r="E135" s="241"/>
      <c r="F135" s="259"/>
    </row>
    <row r="136" spans="1:6" x14ac:dyDescent="0.25">
      <c r="A136" s="240"/>
      <c r="B136" s="251"/>
      <c r="C136" s="240"/>
      <c r="D136" s="258"/>
      <c r="E136" s="241"/>
      <c r="F136" s="259"/>
    </row>
    <row r="137" spans="1:6" ht="13" x14ac:dyDescent="0.25">
      <c r="A137" s="240"/>
      <c r="B137" s="264"/>
      <c r="C137" s="240"/>
      <c r="D137" s="258"/>
      <c r="E137" s="241"/>
      <c r="F137" s="259"/>
    </row>
    <row r="138" spans="1:6" x14ac:dyDescent="0.25">
      <c r="A138" s="240"/>
      <c r="B138" s="251"/>
      <c r="C138" s="240"/>
      <c r="D138" s="258"/>
      <c r="E138" s="241"/>
      <c r="F138" s="259"/>
    </row>
    <row r="139" spans="1:6" x14ac:dyDescent="0.25">
      <c r="A139" s="240"/>
      <c r="B139" s="251"/>
      <c r="C139" s="240"/>
      <c r="D139" s="258"/>
      <c r="E139" s="241"/>
      <c r="F139" s="259"/>
    </row>
    <row r="140" spans="1:6" x14ac:dyDescent="0.25">
      <c r="A140" s="240"/>
      <c r="B140" s="251"/>
      <c r="C140" s="240"/>
      <c r="D140" s="258"/>
      <c r="E140" s="241"/>
      <c r="F140" s="259"/>
    </row>
    <row r="141" spans="1:6" x14ac:dyDescent="0.25">
      <c r="A141" s="240"/>
      <c r="B141" s="251"/>
      <c r="C141" s="240"/>
      <c r="D141" s="258"/>
      <c r="E141" s="241"/>
      <c r="F141" s="259"/>
    </row>
    <row r="142" spans="1:6" x14ac:dyDescent="0.25">
      <c r="A142" s="240"/>
      <c r="B142" s="251"/>
      <c r="C142" s="240"/>
      <c r="D142" s="258"/>
      <c r="E142" s="241"/>
      <c r="F142" s="259"/>
    </row>
    <row r="143" spans="1:6" x14ac:dyDescent="0.25">
      <c r="A143" s="240"/>
      <c r="B143" s="251"/>
      <c r="C143" s="240"/>
      <c r="D143" s="258"/>
      <c r="E143" s="241"/>
      <c r="F143" s="259"/>
    </row>
    <row r="144" spans="1:6" x14ac:dyDescent="0.25">
      <c r="A144" s="240"/>
      <c r="B144" s="251"/>
      <c r="C144" s="240"/>
      <c r="D144" s="258"/>
      <c r="E144" s="241"/>
      <c r="F144" s="259"/>
    </row>
    <row r="145" spans="1:6" ht="13" x14ac:dyDescent="0.25">
      <c r="A145" s="240"/>
      <c r="B145" s="250"/>
      <c r="C145" s="240"/>
      <c r="D145" s="258"/>
      <c r="E145" s="241"/>
      <c r="F145" s="259"/>
    </row>
    <row r="146" spans="1:6" x14ac:dyDescent="0.25">
      <c r="A146" s="240"/>
      <c r="B146" s="251"/>
      <c r="C146" s="240"/>
      <c r="D146" s="258"/>
      <c r="E146" s="241"/>
      <c r="F146" s="259"/>
    </row>
    <row r="147" spans="1:6" ht="13" x14ac:dyDescent="0.25">
      <c r="A147" s="240"/>
      <c r="B147" s="250"/>
      <c r="C147" s="240"/>
      <c r="D147" s="258"/>
      <c r="E147" s="241"/>
      <c r="F147" s="259"/>
    </row>
    <row r="148" spans="1:6" x14ac:dyDescent="0.25">
      <c r="A148" s="240"/>
      <c r="B148" s="251"/>
      <c r="C148" s="240"/>
      <c r="D148" s="258"/>
      <c r="E148" s="241"/>
      <c r="F148" s="259"/>
    </row>
    <row r="149" spans="1:6" x14ac:dyDescent="0.25">
      <c r="A149" s="240"/>
      <c r="B149" s="251"/>
      <c r="C149" s="240"/>
      <c r="D149" s="258"/>
      <c r="E149" s="241"/>
      <c r="F149" s="259"/>
    </row>
    <row r="150" spans="1:6" x14ac:dyDescent="0.25">
      <c r="A150" s="240"/>
      <c r="B150" s="251"/>
      <c r="C150" s="240"/>
      <c r="D150" s="258"/>
      <c r="E150" s="241"/>
      <c r="F150" s="259"/>
    </row>
    <row r="151" spans="1:6" ht="13" x14ac:dyDescent="0.25">
      <c r="A151" s="240"/>
      <c r="B151" s="250"/>
      <c r="C151" s="240"/>
      <c r="D151" s="258"/>
      <c r="E151" s="241"/>
      <c r="F151" s="259"/>
    </row>
    <row r="152" spans="1:6" x14ac:dyDescent="0.25">
      <c r="A152" s="240"/>
      <c r="B152" s="251"/>
      <c r="C152" s="240"/>
      <c r="D152" s="258"/>
      <c r="E152" s="241"/>
      <c r="F152" s="259"/>
    </row>
    <row r="153" spans="1:6" x14ac:dyDescent="0.25">
      <c r="A153" s="240"/>
      <c r="B153" s="251"/>
      <c r="C153" s="240"/>
      <c r="D153" s="258"/>
      <c r="E153" s="241"/>
      <c r="F153" s="259"/>
    </row>
    <row r="154" spans="1:6" x14ac:dyDescent="0.25">
      <c r="A154" s="240"/>
      <c r="B154" s="251"/>
      <c r="C154" s="240"/>
      <c r="D154" s="258"/>
      <c r="E154" s="241"/>
      <c r="F154" s="259"/>
    </row>
    <row r="155" spans="1:6" ht="13" x14ac:dyDescent="0.25">
      <c r="A155" s="240"/>
      <c r="B155" s="250"/>
      <c r="C155" s="240"/>
      <c r="D155" s="258"/>
      <c r="E155" s="241"/>
      <c r="F155" s="259"/>
    </row>
    <row r="156" spans="1:6" x14ac:dyDescent="0.25">
      <c r="A156" s="240"/>
      <c r="B156" s="251"/>
      <c r="C156" s="240"/>
      <c r="D156" s="258"/>
      <c r="E156" s="241"/>
      <c r="F156" s="259"/>
    </row>
    <row r="157" spans="1:6" ht="13" x14ac:dyDescent="0.25">
      <c r="A157" s="240"/>
      <c r="B157" s="250"/>
      <c r="C157" s="240"/>
      <c r="D157" s="258"/>
      <c r="E157" s="241"/>
      <c r="F157" s="259"/>
    </row>
    <row r="158" spans="1:6" x14ac:dyDescent="0.25">
      <c r="A158" s="240"/>
      <c r="B158" s="251"/>
      <c r="C158" s="240"/>
      <c r="D158" s="258"/>
      <c r="E158" s="241"/>
      <c r="F158" s="259"/>
    </row>
    <row r="159" spans="1:6" x14ac:dyDescent="0.25">
      <c r="A159" s="240"/>
      <c r="B159" s="251"/>
      <c r="C159" s="240"/>
      <c r="D159" s="258"/>
      <c r="E159" s="241"/>
      <c r="F159" s="259"/>
    </row>
    <row r="160" spans="1:6" x14ac:dyDescent="0.25">
      <c r="A160" s="240"/>
      <c r="B160" s="251"/>
      <c r="C160" s="240"/>
      <c r="D160" s="258"/>
      <c r="E160" s="241"/>
      <c r="F160" s="259"/>
    </row>
    <row r="161" spans="1:6" x14ac:dyDescent="0.25">
      <c r="A161" s="240"/>
      <c r="B161" s="251"/>
      <c r="C161" s="240"/>
      <c r="D161" s="258"/>
      <c r="E161" s="241"/>
      <c r="F161" s="259"/>
    </row>
    <row r="162" spans="1:6" x14ac:dyDescent="0.25">
      <c r="A162" s="240"/>
      <c r="B162" s="251"/>
      <c r="C162" s="240"/>
      <c r="D162" s="258"/>
      <c r="E162" s="241"/>
      <c r="F162" s="259"/>
    </row>
    <row r="163" spans="1:6" x14ac:dyDescent="0.25">
      <c r="A163" s="240"/>
      <c r="B163" s="251"/>
      <c r="C163" s="240"/>
      <c r="D163" s="258"/>
      <c r="E163" s="241"/>
      <c r="F163" s="259"/>
    </row>
    <row r="164" spans="1:6" x14ac:dyDescent="0.25">
      <c r="A164" s="240"/>
      <c r="B164" s="251"/>
      <c r="C164" s="240"/>
      <c r="D164" s="258"/>
      <c r="E164" s="241"/>
      <c r="F164" s="259"/>
    </row>
    <row r="165" spans="1:6" x14ac:dyDescent="0.25">
      <c r="A165" s="240"/>
      <c r="B165" s="251"/>
      <c r="C165" s="240"/>
      <c r="D165" s="258"/>
      <c r="E165" s="241"/>
      <c r="F165" s="259"/>
    </row>
    <row r="166" spans="1:6" x14ac:dyDescent="0.25">
      <c r="A166" s="240"/>
      <c r="B166" s="251"/>
      <c r="C166" s="240"/>
      <c r="D166" s="258"/>
      <c r="E166" s="241"/>
      <c r="F166" s="259"/>
    </row>
    <row r="167" spans="1:6" x14ac:dyDescent="0.25">
      <c r="A167" s="265"/>
      <c r="B167" s="254"/>
      <c r="C167" s="240"/>
      <c r="D167" s="258"/>
      <c r="E167" s="266"/>
      <c r="F167" s="267"/>
    </row>
    <row r="168" spans="1:6" x14ac:dyDescent="0.25">
      <c r="A168" s="265"/>
      <c r="B168" s="254"/>
      <c r="C168" s="240"/>
      <c r="D168" s="258"/>
      <c r="E168" s="266"/>
      <c r="F168" s="267"/>
    </row>
    <row r="169" spans="1:6" x14ac:dyDescent="0.25">
      <c r="A169" s="265"/>
      <c r="B169" s="254"/>
      <c r="C169" s="240"/>
      <c r="D169" s="258"/>
      <c r="E169" s="266"/>
      <c r="F169" s="267"/>
    </row>
    <row r="170" spans="1:6" x14ac:dyDescent="0.25">
      <c r="A170" s="265"/>
      <c r="B170" s="254"/>
      <c r="C170" s="240"/>
      <c r="D170" s="258"/>
      <c r="E170" s="266"/>
      <c r="F170" s="267"/>
    </row>
    <row r="171" spans="1:6" x14ac:dyDescent="0.25">
      <c r="A171" s="265"/>
      <c r="B171" s="254"/>
      <c r="C171" s="240"/>
      <c r="D171" s="258"/>
      <c r="E171" s="266"/>
      <c r="F171" s="267"/>
    </row>
    <row r="172" spans="1:6" x14ac:dyDescent="0.25">
      <c r="A172" s="265"/>
      <c r="B172" s="254"/>
      <c r="C172" s="240"/>
      <c r="D172" s="258"/>
      <c r="E172" s="266"/>
      <c r="F172" s="267"/>
    </row>
    <row r="173" spans="1:6" x14ac:dyDescent="0.25">
      <c r="A173" s="265"/>
      <c r="B173" s="254"/>
      <c r="C173" s="240"/>
      <c r="D173" s="258"/>
      <c r="E173" s="266"/>
      <c r="F173" s="267"/>
    </row>
    <row r="174" spans="1:6" x14ac:dyDescent="0.25">
      <c r="A174" s="265"/>
      <c r="B174" s="254"/>
      <c r="C174" s="240"/>
      <c r="D174" s="258"/>
      <c r="E174" s="266"/>
      <c r="F174" s="267"/>
    </row>
    <row r="175" spans="1:6" x14ac:dyDescent="0.25">
      <c r="A175" s="265"/>
      <c r="B175" s="254"/>
      <c r="C175" s="240"/>
      <c r="D175" s="258"/>
      <c r="E175" s="266"/>
      <c r="F175" s="267"/>
    </row>
    <row r="176" spans="1:6" x14ac:dyDescent="0.25">
      <c r="A176" s="265"/>
      <c r="B176" s="254"/>
      <c r="C176" s="240"/>
      <c r="D176" s="258"/>
      <c r="E176" s="266"/>
      <c r="F176" s="267"/>
    </row>
    <row r="177" spans="1:6" x14ac:dyDescent="0.25">
      <c r="A177" s="265"/>
      <c r="B177" s="254"/>
      <c r="C177" s="240"/>
      <c r="D177" s="258"/>
      <c r="E177" s="266"/>
      <c r="F177" s="267"/>
    </row>
    <row r="178" spans="1:6" x14ac:dyDescent="0.25">
      <c r="A178" s="265"/>
      <c r="B178" s="254"/>
      <c r="C178" s="240"/>
      <c r="D178" s="258"/>
      <c r="E178" s="266"/>
      <c r="F178" s="267"/>
    </row>
    <row r="179" spans="1:6" x14ac:dyDescent="0.25">
      <c r="A179" s="265"/>
      <c r="B179" s="254"/>
      <c r="C179" s="240"/>
      <c r="D179" s="258"/>
      <c r="E179" s="266"/>
      <c r="F179" s="267"/>
    </row>
    <row r="180" spans="1:6" x14ac:dyDescent="0.25">
      <c r="A180" s="265"/>
      <c r="B180" s="254"/>
      <c r="C180" s="240"/>
      <c r="D180" s="258"/>
      <c r="E180" s="266"/>
      <c r="F180" s="267"/>
    </row>
    <row r="181" spans="1:6" x14ac:dyDescent="0.25">
      <c r="A181" s="265"/>
      <c r="B181" s="254"/>
      <c r="C181" s="240"/>
      <c r="D181" s="258"/>
      <c r="E181" s="266"/>
      <c r="F181" s="267"/>
    </row>
    <row r="182" spans="1:6" x14ac:dyDescent="0.25">
      <c r="A182" s="265"/>
      <c r="B182" s="254"/>
      <c r="C182" s="240"/>
      <c r="D182" s="258"/>
      <c r="E182" s="266"/>
      <c r="F182" s="267"/>
    </row>
    <row r="183" spans="1:6" x14ac:dyDescent="0.25">
      <c r="A183" s="265"/>
      <c r="B183" s="254"/>
      <c r="C183" s="240"/>
      <c r="D183" s="258"/>
      <c r="E183" s="266"/>
      <c r="F183" s="267"/>
    </row>
    <row r="184" spans="1:6" x14ac:dyDescent="0.25">
      <c r="A184" s="265"/>
      <c r="B184" s="254"/>
      <c r="C184" s="240"/>
      <c r="D184" s="258"/>
      <c r="E184" s="266"/>
      <c r="F184" s="267"/>
    </row>
    <row r="185" spans="1:6" x14ac:dyDescent="0.25">
      <c r="A185" s="265"/>
      <c r="B185" s="254"/>
      <c r="C185" s="240"/>
      <c r="D185" s="258"/>
      <c r="E185" s="266"/>
      <c r="F185" s="267"/>
    </row>
    <row r="186" spans="1:6" x14ac:dyDescent="0.25">
      <c r="A186" s="265"/>
      <c r="B186" s="254"/>
      <c r="C186" s="240"/>
      <c r="D186" s="258"/>
      <c r="E186" s="266"/>
      <c r="F186" s="267"/>
    </row>
    <row r="187" spans="1:6" x14ac:dyDescent="0.25">
      <c r="A187" s="265"/>
      <c r="B187" s="254"/>
      <c r="C187" s="240"/>
      <c r="D187" s="258"/>
      <c r="E187" s="266"/>
      <c r="F187" s="267"/>
    </row>
    <row r="188" spans="1:6" x14ac:dyDescent="0.25">
      <c r="A188" s="265"/>
      <c r="B188" s="254"/>
      <c r="C188" s="240"/>
      <c r="D188" s="258"/>
      <c r="E188" s="266"/>
      <c r="F188" s="267"/>
    </row>
    <row r="189" spans="1:6" x14ac:dyDescent="0.25">
      <c r="A189" s="265"/>
      <c r="B189" s="254"/>
      <c r="C189" s="240"/>
      <c r="D189" s="258"/>
      <c r="E189" s="266"/>
      <c r="F189" s="267"/>
    </row>
    <row r="190" spans="1:6" x14ac:dyDescent="0.25">
      <c r="A190" s="265"/>
      <c r="B190" s="254"/>
      <c r="C190" s="240"/>
      <c r="D190" s="258"/>
      <c r="E190" s="266"/>
      <c r="F190" s="267"/>
    </row>
    <row r="191" spans="1:6" x14ac:dyDescent="0.25">
      <c r="A191" s="265"/>
      <c r="B191" s="254"/>
      <c r="C191" s="240"/>
      <c r="D191" s="258"/>
      <c r="E191" s="266"/>
      <c r="F191" s="267"/>
    </row>
    <row r="192" spans="1:6" x14ac:dyDescent="0.25">
      <c r="A192" s="265"/>
      <c r="B192" s="254"/>
      <c r="C192" s="240"/>
      <c r="D192" s="258"/>
      <c r="E192" s="266"/>
      <c r="F192" s="267"/>
    </row>
    <row r="193" spans="1:6" x14ac:dyDescent="0.25">
      <c r="A193" s="265"/>
      <c r="B193" s="254"/>
      <c r="C193" s="240"/>
      <c r="D193" s="258"/>
      <c r="E193" s="266"/>
      <c r="F193" s="267"/>
    </row>
    <row r="194" spans="1:6" x14ac:dyDescent="0.25">
      <c r="A194" s="265"/>
      <c r="B194" s="254"/>
      <c r="C194" s="240"/>
      <c r="D194" s="258"/>
      <c r="E194" s="266"/>
      <c r="F194" s="267"/>
    </row>
    <row r="195" spans="1:6" x14ac:dyDescent="0.25">
      <c r="A195" s="265"/>
      <c r="B195" s="254"/>
      <c r="C195" s="240"/>
      <c r="D195" s="258"/>
      <c r="E195" s="266"/>
      <c r="F195" s="267"/>
    </row>
    <row r="196" spans="1:6" x14ac:dyDescent="0.25">
      <c r="A196" s="265"/>
      <c r="B196" s="254"/>
      <c r="C196" s="240"/>
      <c r="D196" s="258"/>
      <c r="E196" s="266"/>
      <c r="F196" s="267"/>
    </row>
    <row r="197" spans="1:6" x14ac:dyDescent="0.25">
      <c r="A197" s="265"/>
      <c r="B197" s="254"/>
      <c r="C197" s="240"/>
      <c r="D197" s="258"/>
      <c r="E197" s="266"/>
      <c r="F197" s="267"/>
    </row>
    <row r="198" spans="1:6" x14ac:dyDescent="0.25">
      <c r="A198" s="265"/>
      <c r="B198" s="254"/>
      <c r="C198" s="240"/>
      <c r="D198" s="258"/>
      <c r="E198" s="266"/>
      <c r="F198" s="267"/>
    </row>
    <row r="199" spans="1:6" x14ac:dyDescent="0.25">
      <c r="A199" s="265"/>
      <c r="B199" s="254"/>
      <c r="C199" s="240"/>
      <c r="D199" s="258"/>
      <c r="E199" s="266"/>
      <c r="F199" s="267"/>
    </row>
    <row r="200" spans="1:6" x14ac:dyDescent="0.25">
      <c r="A200" s="265"/>
      <c r="B200" s="254"/>
      <c r="C200" s="240"/>
      <c r="D200" s="258"/>
      <c r="E200" s="266"/>
      <c r="F200" s="267"/>
    </row>
    <row r="201" spans="1:6" x14ac:dyDescent="0.25">
      <c r="A201" s="265"/>
      <c r="B201" s="254"/>
      <c r="C201" s="240"/>
      <c r="D201" s="258"/>
      <c r="E201" s="266"/>
      <c r="F201" s="267"/>
    </row>
    <row r="202" spans="1:6" x14ac:dyDescent="0.25">
      <c r="A202" s="265"/>
      <c r="B202" s="254"/>
      <c r="C202" s="240"/>
      <c r="D202" s="258"/>
      <c r="E202" s="266"/>
      <c r="F202" s="267"/>
    </row>
    <row r="203" spans="1:6" x14ac:dyDescent="0.25">
      <c r="A203" s="265"/>
      <c r="B203" s="254"/>
      <c r="C203" s="240"/>
      <c r="D203" s="258"/>
      <c r="E203" s="266"/>
      <c r="F203" s="267"/>
    </row>
    <row r="204" spans="1:6" x14ac:dyDescent="0.25">
      <c r="A204" s="265"/>
      <c r="B204" s="254"/>
      <c r="C204" s="240"/>
      <c r="D204" s="258"/>
      <c r="E204" s="266"/>
      <c r="F204" s="267"/>
    </row>
    <row r="205" spans="1:6" x14ac:dyDescent="0.25">
      <c r="A205" s="265"/>
      <c r="B205" s="254"/>
      <c r="C205" s="240"/>
      <c r="D205" s="258"/>
      <c r="E205" s="266"/>
      <c r="F205" s="267"/>
    </row>
    <row r="206" spans="1:6" x14ac:dyDescent="0.25">
      <c r="A206" s="265"/>
      <c r="B206" s="254"/>
      <c r="C206" s="240"/>
      <c r="D206" s="258"/>
      <c r="E206" s="266"/>
      <c r="F206" s="267"/>
    </row>
    <row r="207" spans="1:6" x14ac:dyDescent="0.25">
      <c r="A207" s="265"/>
      <c r="B207" s="254"/>
      <c r="C207" s="240"/>
      <c r="D207" s="258"/>
      <c r="E207" s="266"/>
      <c r="F207" s="267"/>
    </row>
    <row r="208" spans="1:6" x14ac:dyDescent="0.25">
      <c r="A208" s="265"/>
      <c r="B208" s="254"/>
      <c r="C208" s="240"/>
      <c r="D208" s="258"/>
      <c r="E208" s="266"/>
      <c r="F208" s="267"/>
    </row>
    <row r="209" spans="1:6" x14ac:dyDescent="0.25">
      <c r="A209" s="265"/>
      <c r="B209" s="254"/>
      <c r="C209" s="240"/>
      <c r="D209" s="258"/>
      <c r="E209" s="266"/>
      <c r="F209" s="267"/>
    </row>
    <row r="210" spans="1:6" x14ac:dyDescent="0.25">
      <c r="A210" s="265"/>
      <c r="B210" s="254"/>
      <c r="C210" s="240"/>
      <c r="D210" s="258"/>
      <c r="E210" s="266"/>
      <c r="F210" s="267"/>
    </row>
    <row r="211" spans="1:6" x14ac:dyDescent="0.25">
      <c r="A211" s="265"/>
      <c r="B211" s="254"/>
      <c r="C211" s="240"/>
      <c r="D211" s="258"/>
      <c r="E211" s="266"/>
      <c r="F211" s="267"/>
    </row>
    <row r="212" spans="1:6" x14ac:dyDescent="0.25">
      <c r="A212" s="265"/>
      <c r="B212" s="254"/>
      <c r="C212" s="240"/>
      <c r="D212" s="258"/>
      <c r="E212" s="266"/>
      <c r="F212" s="267"/>
    </row>
    <row r="213" spans="1:6" x14ac:dyDescent="0.25">
      <c r="A213" s="265"/>
      <c r="B213" s="254"/>
      <c r="C213" s="240"/>
      <c r="D213" s="258"/>
      <c r="E213" s="266"/>
      <c r="F213" s="267"/>
    </row>
    <row r="214" spans="1:6" x14ac:dyDescent="0.25">
      <c r="A214" s="265"/>
      <c r="B214" s="254"/>
      <c r="C214" s="240"/>
      <c r="D214" s="258"/>
      <c r="E214" s="266"/>
      <c r="F214" s="267"/>
    </row>
    <row r="215" spans="1:6" x14ac:dyDescent="0.25">
      <c r="A215" s="265"/>
      <c r="B215" s="254"/>
      <c r="C215" s="240"/>
      <c r="D215" s="258"/>
      <c r="E215" s="266"/>
      <c r="F215" s="267"/>
    </row>
    <row r="216" spans="1:6" x14ac:dyDescent="0.25">
      <c r="A216" s="265"/>
      <c r="B216" s="254"/>
      <c r="C216" s="240"/>
      <c r="D216" s="258"/>
      <c r="E216" s="266"/>
      <c r="F216" s="267"/>
    </row>
    <row r="217" spans="1:6" x14ac:dyDescent="0.25">
      <c r="A217" s="265"/>
      <c r="B217" s="254"/>
      <c r="C217" s="240"/>
      <c r="D217" s="258"/>
      <c r="E217" s="266"/>
      <c r="F217" s="267"/>
    </row>
    <row r="218" spans="1:6" x14ac:dyDescent="0.25">
      <c r="A218" s="265"/>
      <c r="B218" s="254"/>
      <c r="C218" s="240"/>
      <c r="D218" s="258"/>
      <c r="E218" s="266"/>
      <c r="F218" s="267"/>
    </row>
    <row r="219" spans="1:6" x14ac:dyDescent="0.25">
      <c r="A219" s="265"/>
      <c r="B219" s="254"/>
      <c r="C219" s="240"/>
      <c r="D219" s="258"/>
      <c r="E219" s="266"/>
      <c r="F219" s="267"/>
    </row>
    <row r="220" spans="1:6" x14ac:dyDescent="0.25">
      <c r="A220" s="265"/>
      <c r="B220" s="254"/>
      <c r="C220" s="240"/>
      <c r="D220" s="258"/>
      <c r="E220" s="266"/>
      <c r="F220" s="267"/>
    </row>
    <row r="221" spans="1:6" x14ac:dyDescent="0.25">
      <c r="A221" s="265"/>
      <c r="B221" s="254"/>
      <c r="C221" s="240"/>
      <c r="D221" s="258"/>
      <c r="E221" s="266"/>
      <c r="F221" s="267"/>
    </row>
    <row r="222" spans="1:6" x14ac:dyDescent="0.25">
      <c r="A222" s="265"/>
      <c r="B222" s="254"/>
      <c r="C222" s="240"/>
      <c r="D222" s="258"/>
      <c r="E222" s="266"/>
      <c r="F222" s="267"/>
    </row>
    <row r="223" spans="1:6" x14ac:dyDescent="0.25">
      <c r="A223" s="265"/>
      <c r="B223" s="254"/>
      <c r="C223" s="240"/>
      <c r="D223" s="258"/>
      <c r="E223" s="266"/>
      <c r="F223" s="267"/>
    </row>
    <row r="224" spans="1:6" x14ac:dyDescent="0.25">
      <c r="A224" s="265"/>
      <c r="B224" s="254"/>
      <c r="C224" s="240"/>
      <c r="D224" s="258"/>
      <c r="E224" s="266"/>
      <c r="F224" s="267"/>
    </row>
    <row r="225" spans="1:6" x14ac:dyDescent="0.25">
      <c r="A225" s="265"/>
      <c r="B225" s="254"/>
      <c r="C225" s="240"/>
      <c r="D225" s="258"/>
      <c r="E225" s="266"/>
      <c r="F225" s="267"/>
    </row>
    <row r="226" spans="1:6" x14ac:dyDescent="0.25">
      <c r="A226" s="265"/>
      <c r="B226" s="254"/>
      <c r="C226" s="240"/>
      <c r="D226" s="258"/>
      <c r="E226" s="266"/>
      <c r="F226" s="267"/>
    </row>
    <row r="227" spans="1:6" x14ac:dyDescent="0.25">
      <c r="A227" s="265"/>
      <c r="B227" s="254"/>
      <c r="C227" s="240"/>
      <c r="D227" s="258"/>
      <c r="E227" s="266"/>
      <c r="F227" s="267"/>
    </row>
    <row r="228" spans="1:6" x14ac:dyDescent="0.25">
      <c r="A228" s="265"/>
      <c r="B228" s="254"/>
      <c r="C228" s="240"/>
      <c r="D228" s="258"/>
      <c r="E228" s="266"/>
      <c r="F228" s="267"/>
    </row>
    <row r="229" spans="1:6" x14ac:dyDescent="0.25">
      <c r="A229" s="265"/>
      <c r="B229" s="254"/>
      <c r="C229" s="240"/>
      <c r="D229" s="258"/>
      <c r="E229" s="266"/>
      <c r="F229" s="267"/>
    </row>
    <row r="230" spans="1:6" x14ac:dyDescent="0.25">
      <c r="A230" s="265"/>
      <c r="B230" s="254"/>
      <c r="C230" s="240"/>
      <c r="D230" s="258"/>
      <c r="E230" s="266"/>
      <c r="F230" s="267"/>
    </row>
    <row r="231" spans="1:6" x14ac:dyDescent="0.25">
      <c r="A231" s="265"/>
      <c r="B231" s="254"/>
      <c r="C231" s="240"/>
      <c r="D231" s="258"/>
      <c r="E231" s="266"/>
      <c r="F231" s="267"/>
    </row>
    <row r="232" spans="1:6" x14ac:dyDescent="0.25">
      <c r="A232" s="265"/>
      <c r="B232" s="254"/>
      <c r="C232" s="240"/>
      <c r="D232" s="258"/>
      <c r="E232" s="266"/>
      <c r="F232" s="267"/>
    </row>
    <row r="233" spans="1:6" x14ac:dyDescent="0.25">
      <c r="A233" s="265"/>
      <c r="B233" s="254"/>
      <c r="C233" s="240"/>
      <c r="D233" s="258"/>
      <c r="E233" s="266"/>
      <c r="F233" s="267"/>
    </row>
    <row r="234" spans="1:6" x14ac:dyDescent="0.25">
      <c r="A234" s="265"/>
      <c r="B234" s="254"/>
      <c r="C234" s="240"/>
      <c r="D234" s="258"/>
      <c r="E234" s="266"/>
      <c r="F234" s="267"/>
    </row>
    <row r="235" spans="1:6" x14ac:dyDescent="0.25">
      <c r="A235" s="265"/>
      <c r="B235" s="254"/>
      <c r="C235" s="240"/>
      <c r="D235" s="258"/>
      <c r="E235" s="266"/>
      <c r="F235" s="267"/>
    </row>
    <row r="236" spans="1:6" x14ac:dyDescent="0.25">
      <c r="A236" s="265"/>
      <c r="B236" s="254"/>
      <c r="C236" s="240"/>
      <c r="D236" s="258"/>
      <c r="E236" s="266"/>
      <c r="F236" s="267"/>
    </row>
    <row r="237" spans="1:6" x14ac:dyDescent="0.25">
      <c r="A237" s="265"/>
      <c r="B237" s="254"/>
      <c r="C237" s="240"/>
      <c r="D237" s="258"/>
      <c r="E237" s="266"/>
      <c r="F237" s="267"/>
    </row>
    <row r="238" spans="1:6" x14ac:dyDescent="0.25">
      <c r="A238" s="265"/>
      <c r="B238" s="254"/>
      <c r="C238" s="240"/>
      <c r="D238" s="258"/>
      <c r="E238" s="266"/>
      <c r="F238" s="267"/>
    </row>
    <row r="239" spans="1:6" x14ac:dyDescent="0.25">
      <c r="A239" s="265"/>
      <c r="B239" s="254"/>
      <c r="C239" s="240"/>
      <c r="D239" s="258"/>
      <c r="E239" s="266"/>
      <c r="F239" s="267"/>
    </row>
    <row r="240" spans="1:6" x14ac:dyDescent="0.25">
      <c r="A240" s="265"/>
      <c r="B240" s="254"/>
      <c r="C240" s="240"/>
      <c r="D240" s="258"/>
      <c r="E240" s="266"/>
      <c r="F240" s="267"/>
    </row>
    <row r="241" spans="1:6" x14ac:dyDescent="0.25">
      <c r="A241" s="265"/>
      <c r="B241" s="254"/>
      <c r="C241" s="240"/>
      <c r="D241" s="258"/>
      <c r="E241" s="266"/>
      <c r="F241" s="267"/>
    </row>
    <row r="242" spans="1:6" x14ac:dyDescent="0.25">
      <c r="A242" s="265"/>
      <c r="B242" s="254"/>
      <c r="C242" s="240"/>
      <c r="D242" s="258"/>
      <c r="E242" s="266"/>
      <c r="F242" s="267"/>
    </row>
    <row r="243" spans="1:6" x14ac:dyDescent="0.25">
      <c r="A243" s="265"/>
      <c r="B243" s="254"/>
      <c r="C243" s="240"/>
      <c r="D243" s="258"/>
      <c r="E243" s="266"/>
      <c r="F243" s="267"/>
    </row>
    <row r="244" spans="1:6" x14ac:dyDescent="0.25">
      <c r="A244" s="265"/>
      <c r="B244" s="254"/>
      <c r="C244" s="240"/>
      <c r="D244" s="258"/>
      <c r="E244" s="266"/>
      <c r="F244" s="267"/>
    </row>
    <row r="245" spans="1:6" x14ac:dyDescent="0.25">
      <c r="A245" s="265"/>
      <c r="B245" s="254"/>
      <c r="C245" s="240"/>
      <c r="D245" s="258"/>
      <c r="E245" s="266"/>
      <c r="F245" s="267"/>
    </row>
    <row r="246" spans="1:6" x14ac:dyDescent="0.25">
      <c r="A246" s="265"/>
      <c r="B246" s="254"/>
      <c r="C246" s="240"/>
      <c r="D246" s="258"/>
      <c r="E246" s="266"/>
      <c r="F246" s="267"/>
    </row>
    <row r="247" spans="1:6" x14ac:dyDescent="0.25">
      <c r="A247" s="265"/>
      <c r="B247" s="254"/>
      <c r="C247" s="240"/>
      <c r="D247" s="258"/>
      <c r="E247" s="266"/>
      <c r="F247" s="267"/>
    </row>
    <row r="248" spans="1:6" x14ac:dyDescent="0.25">
      <c r="A248" s="265"/>
      <c r="B248" s="254"/>
      <c r="C248" s="240"/>
      <c r="D248" s="258"/>
      <c r="E248" s="266"/>
      <c r="F248" s="267"/>
    </row>
    <row r="249" spans="1:6" x14ac:dyDescent="0.25">
      <c r="A249" s="265"/>
      <c r="B249" s="254"/>
      <c r="C249" s="240"/>
      <c r="D249" s="258"/>
      <c r="E249" s="266"/>
      <c r="F249" s="267"/>
    </row>
    <row r="250" spans="1:6" x14ac:dyDescent="0.25">
      <c r="A250" s="265"/>
      <c r="B250" s="254"/>
      <c r="C250" s="240"/>
      <c r="D250" s="258"/>
      <c r="E250" s="266"/>
      <c r="F250" s="267"/>
    </row>
    <row r="251" spans="1:6" x14ac:dyDescent="0.25">
      <c r="A251" s="265"/>
      <c r="B251" s="254"/>
      <c r="C251" s="240"/>
      <c r="D251" s="258"/>
      <c r="E251" s="266"/>
      <c r="F251" s="267"/>
    </row>
    <row r="252" spans="1:6" x14ac:dyDescent="0.25">
      <c r="A252" s="265"/>
      <c r="B252" s="254"/>
      <c r="C252" s="240"/>
      <c r="D252" s="258"/>
      <c r="E252" s="266"/>
      <c r="F252" s="267"/>
    </row>
    <row r="253" spans="1:6" x14ac:dyDescent="0.25">
      <c r="A253" s="265"/>
      <c r="B253" s="254"/>
      <c r="C253" s="240"/>
      <c r="D253" s="258"/>
      <c r="E253" s="266"/>
      <c r="F253" s="267"/>
    </row>
    <row r="254" spans="1:6" x14ac:dyDescent="0.25">
      <c r="A254" s="265"/>
      <c r="B254" s="254"/>
      <c r="C254" s="240"/>
      <c r="D254" s="258"/>
      <c r="E254" s="266"/>
      <c r="F254" s="267"/>
    </row>
    <row r="255" spans="1:6" x14ac:dyDescent="0.25">
      <c r="A255" s="265"/>
      <c r="B255" s="254"/>
      <c r="C255" s="240"/>
      <c r="D255" s="258"/>
      <c r="E255" s="266"/>
      <c r="F255" s="267"/>
    </row>
    <row r="256" spans="1:6" x14ac:dyDescent="0.25">
      <c r="A256" s="265"/>
      <c r="B256" s="254"/>
      <c r="C256" s="240"/>
      <c r="D256" s="258"/>
      <c r="E256" s="266"/>
      <c r="F256" s="267"/>
    </row>
    <row r="257" spans="1:6" x14ac:dyDescent="0.25">
      <c r="A257" s="265"/>
      <c r="B257" s="254"/>
      <c r="C257" s="240"/>
      <c r="D257" s="258"/>
      <c r="E257" s="266"/>
      <c r="F257" s="267"/>
    </row>
    <row r="258" spans="1:6" x14ac:dyDescent="0.25">
      <c r="A258" s="265"/>
      <c r="B258" s="254"/>
      <c r="C258" s="240"/>
      <c r="D258" s="258"/>
      <c r="E258" s="266"/>
      <c r="F258" s="267"/>
    </row>
    <row r="259" spans="1:6" x14ac:dyDescent="0.25">
      <c r="A259" s="265"/>
      <c r="B259" s="254"/>
      <c r="C259" s="240"/>
      <c r="D259" s="258"/>
      <c r="E259" s="266"/>
      <c r="F259" s="267"/>
    </row>
    <row r="260" spans="1:6" x14ac:dyDescent="0.25">
      <c r="A260" s="265"/>
      <c r="B260" s="254"/>
      <c r="C260" s="240"/>
      <c r="D260" s="258"/>
      <c r="E260" s="266"/>
      <c r="F260" s="267"/>
    </row>
    <row r="261" spans="1:6" x14ac:dyDescent="0.25">
      <c r="A261" s="265"/>
      <c r="B261" s="254"/>
      <c r="C261" s="240"/>
      <c r="D261" s="258"/>
      <c r="E261" s="266"/>
      <c r="F261" s="267"/>
    </row>
    <row r="262" spans="1:6" x14ac:dyDescent="0.25">
      <c r="A262" s="265"/>
      <c r="B262" s="254"/>
      <c r="C262" s="240"/>
      <c r="D262" s="258"/>
      <c r="E262" s="266"/>
      <c r="F262" s="267"/>
    </row>
    <row r="263" spans="1:6" x14ac:dyDescent="0.25">
      <c r="A263" s="265"/>
      <c r="B263" s="254"/>
      <c r="C263" s="240"/>
      <c r="D263" s="258"/>
      <c r="E263" s="266"/>
      <c r="F263" s="267"/>
    </row>
    <row r="264" spans="1:6" x14ac:dyDescent="0.25">
      <c r="A264" s="265"/>
      <c r="B264" s="254"/>
      <c r="C264" s="240"/>
      <c r="D264" s="258"/>
      <c r="E264" s="266"/>
      <c r="F264" s="267"/>
    </row>
    <row r="265" spans="1:6" x14ac:dyDescent="0.25">
      <c r="A265" s="265"/>
      <c r="B265" s="254"/>
      <c r="C265" s="240"/>
      <c r="D265" s="258"/>
      <c r="E265" s="266"/>
      <c r="F265" s="267"/>
    </row>
    <row r="266" spans="1:6" x14ac:dyDescent="0.25">
      <c r="A266" s="265"/>
      <c r="B266" s="254"/>
      <c r="C266" s="240"/>
      <c r="D266" s="258"/>
      <c r="E266" s="266"/>
      <c r="F266" s="267"/>
    </row>
    <row r="267" spans="1:6" x14ac:dyDescent="0.25">
      <c r="A267" s="265"/>
      <c r="B267" s="254"/>
      <c r="C267" s="240"/>
      <c r="D267" s="258"/>
      <c r="E267" s="266"/>
      <c r="F267" s="267"/>
    </row>
    <row r="268" spans="1:6" x14ac:dyDescent="0.25">
      <c r="A268" s="265"/>
      <c r="B268" s="254"/>
      <c r="C268" s="240"/>
      <c r="D268" s="258"/>
      <c r="E268" s="266"/>
      <c r="F268" s="267"/>
    </row>
    <row r="269" spans="1:6" x14ac:dyDescent="0.25">
      <c r="A269" s="265"/>
      <c r="B269" s="254"/>
      <c r="C269" s="240"/>
      <c r="D269" s="258"/>
      <c r="E269" s="266"/>
      <c r="F269" s="267"/>
    </row>
    <row r="270" spans="1:6" x14ac:dyDescent="0.25">
      <c r="A270" s="265"/>
      <c r="B270" s="254"/>
      <c r="C270" s="240"/>
      <c r="D270" s="258"/>
      <c r="E270" s="266"/>
      <c r="F270" s="267"/>
    </row>
    <row r="271" spans="1:6" x14ac:dyDescent="0.25">
      <c r="A271" s="265"/>
      <c r="B271" s="254"/>
      <c r="C271" s="240"/>
      <c r="D271" s="258"/>
      <c r="E271" s="266"/>
      <c r="F271" s="267"/>
    </row>
    <row r="272" spans="1:6" x14ac:dyDescent="0.25">
      <c r="A272" s="265"/>
      <c r="B272" s="254"/>
      <c r="C272" s="240"/>
      <c r="D272" s="258"/>
      <c r="E272" s="266"/>
      <c r="F272" s="267"/>
    </row>
    <row r="273" spans="1:6" x14ac:dyDescent="0.25">
      <c r="A273" s="265"/>
      <c r="B273" s="254"/>
      <c r="C273" s="240"/>
      <c r="D273" s="258"/>
      <c r="E273" s="266"/>
      <c r="F273" s="267"/>
    </row>
    <row r="274" spans="1:6" x14ac:dyDescent="0.25">
      <c r="A274" s="265"/>
      <c r="B274" s="254"/>
      <c r="C274" s="240"/>
      <c r="D274" s="258"/>
      <c r="E274" s="266"/>
      <c r="F274" s="267"/>
    </row>
    <row r="275" spans="1:6" x14ac:dyDescent="0.25">
      <c r="A275" s="265"/>
      <c r="B275" s="254"/>
      <c r="C275" s="240"/>
      <c r="D275" s="258"/>
      <c r="E275" s="266"/>
      <c r="F275" s="267"/>
    </row>
    <row r="276" spans="1:6" x14ac:dyDescent="0.25">
      <c r="A276" s="265"/>
      <c r="B276" s="254"/>
      <c r="C276" s="240"/>
      <c r="D276" s="258"/>
      <c r="E276" s="266"/>
      <c r="F276" s="267"/>
    </row>
    <row r="277" spans="1:6" x14ac:dyDescent="0.25">
      <c r="A277" s="265"/>
      <c r="B277" s="254"/>
      <c r="C277" s="240"/>
      <c r="D277" s="258"/>
      <c r="E277" s="266"/>
      <c r="F277" s="267"/>
    </row>
    <row r="278" spans="1:6" x14ac:dyDescent="0.25">
      <c r="A278" s="265"/>
      <c r="B278" s="254"/>
      <c r="C278" s="240"/>
      <c r="D278" s="258"/>
      <c r="E278" s="266"/>
      <c r="F278" s="267"/>
    </row>
    <row r="279" spans="1:6" x14ac:dyDescent="0.25">
      <c r="A279" s="265"/>
      <c r="B279" s="254"/>
      <c r="C279" s="240"/>
      <c r="D279" s="258"/>
      <c r="E279" s="266"/>
      <c r="F279" s="267"/>
    </row>
    <row r="280" spans="1:6" x14ac:dyDescent="0.25">
      <c r="A280" s="265"/>
      <c r="B280" s="254"/>
      <c r="C280" s="240"/>
      <c r="D280" s="258"/>
      <c r="E280" s="266"/>
      <c r="F280" s="267"/>
    </row>
    <row r="281" spans="1:6" x14ac:dyDescent="0.25">
      <c r="A281" s="265"/>
      <c r="B281" s="254"/>
      <c r="C281" s="240"/>
      <c r="D281" s="258"/>
      <c r="E281" s="266"/>
      <c r="F281" s="267"/>
    </row>
    <row r="282" spans="1:6" x14ac:dyDescent="0.25">
      <c r="A282" s="265"/>
      <c r="B282" s="254"/>
      <c r="C282" s="240"/>
      <c r="D282" s="258"/>
      <c r="E282" s="266"/>
      <c r="F282" s="267"/>
    </row>
    <row r="283" spans="1:6" x14ac:dyDescent="0.25">
      <c r="A283" s="265"/>
      <c r="B283" s="254"/>
      <c r="C283" s="240"/>
      <c r="D283" s="258"/>
      <c r="E283" s="266"/>
      <c r="F283" s="267"/>
    </row>
    <row r="284" spans="1:6" x14ac:dyDescent="0.25">
      <c r="A284" s="265"/>
      <c r="B284" s="254"/>
      <c r="C284" s="240"/>
      <c r="D284" s="258"/>
      <c r="E284" s="266"/>
      <c r="F284" s="267"/>
    </row>
    <row r="285" spans="1:6" x14ac:dyDescent="0.25">
      <c r="A285" s="265"/>
      <c r="B285" s="254"/>
      <c r="C285" s="240"/>
      <c r="D285" s="258"/>
      <c r="E285" s="266"/>
      <c r="F285" s="267"/>
    </row>
    <row r="286" spans="1:6" x14ac:dyDescent="0.25">
      <c r="A286" s="265"/>
      <c r="B286" s="254"/>
      <c r="C286" s="240"/>
      <c r="D286" s="258"/>
      <c r="E286" s="266"/>
      <c r="F286" s="267"/>
    </row>
    <row r="287" spans="1:6" x14ac:dyDescent="0.25">
      <c r="A287" s="265"/>
      <c r="B287" s="254"/>
      <c r="C287" s="240"/>
      <c r="D287" s="258"/>
      <c r="E287" s="266"/>
      <c r="F287" s="267"/>
    </row>
    <row r="288" spans="1:6" x14ac:dyDescent="0.25">
      <c r="A288" s="265"/>
      <c r="B288" s="254"/>
      <c r="C288" s="240"/>
      <c r="D288" s="258"/>
      <c r="E288" s="266"/>
      <c r="F288" s="267"/>
    </row>
    <row r="289" spans="1:6" x14ac:dyDescent="0.25">
      <c r="A289" s="265"/>
      <c r="B289" s="254"/>
      <c r="C289" s="240"/>
      <c r="D289" s="258"/>
      <c r="E289" s="266"/>
      <c r="F289" s="267"/>
    </row>
    <row r="290" spans="1:6" x14ac:dyDescent="0.25">
      <c r="A290" s="265"/>
      <c r="B290" s="254"/>
      <c r="C290" s="240"/>
      <c r="D290" s="258"/>
      <c r="E290" s="266"/>
      <c r="F290" s="267"/>
    </row>
    <row r="291" spans="1:6" x14ac:dyDescent="0.25">
      <c r="A291" s="265"/>
      <c r="B291" s="254"/>
      <c r="C291" s="240"/>
      <c r="D291" s="258"/>
      <c r="E291" s="266"/>
      <c r="F291" s="267"/>
    </row>
    <row r="292" spans="1:6" x14ac:dyDescent="0.25">
      <c r="A292" s="265"/>
      <c r="B292" s="254"/>
      <c r="C292" s="240"/>
      <c r="D292" s="258"/>
      <c r="E292" s="266"/>
      <c r="F292" s="267"/>
    </row>
    <row r="293" spans="1:6" x14ac:dyDescent="0.25">
      <c r="A293" s="265"/>
      <c r="B293" s="254"/>
      <c r="C293" s="240"/>
      <c r="D293" s="258"/>
      <c r="E293" s="266"/>
      <c r="F293" s="267"/>
    </row>
    <row r="294" spans="1:6" x14ac:dyDescent="0.25">
      <c r="A294" s="265"/>
      <c r="B294" s="254"/>
      <c r="C294" s="240"/>
      <c r="D294" s="258"/>
      <c r="E294" s="266"/>
      <c r="F294" s="267"/>
    </row>
    <row r="295" spans="1:6" x14ac:dyDescent="0.25">
      <c r="A295" s="265"/>
      <c r="B295" s="254"/>
      <c r="C295" s="240"/>
      <c r="D295" s="258"/>
      <c r="E295" s="266"/>
      <c r="F295" s="267"/>
    </row>
    <row r="296" spans="1:6" x14ac:dyDescent="0.25">
      <c r="A296" s="265"/>
      <c r="B296" s="254"/>
      <c r="C296" s="240"/>
      <c r="D296" s="258"/>
      <c r="E296" s="266"/>
      <c r="F296" s="267"/>
    </row>
    <row r="297" spans="1:6" x14ac:dyDescent="0.25">
      <c r="A297" s="265"/>
      <c r="B297" s="254"/>
      <c r="C297" s="240"/>
      <c r="D297" s="258"/>
      <c r="E297" s="266"/>
      <c r="F297" s="267"/>
    </row>
    <row r="298" spans="1:6" x14ac:dyDescent="0.25">
      <c r="A298" s="265"/>
      <c r="B298" s="254"/>
      <c r="C298" s="240"/>
      <c r="D298" s="258"/>
      <c r="E298" s="266"/>
      <c r="F298" s="267"/>
    </row>
    <row r="299" spans="1:6" x14ac:dyDescent="0.25">
      <c r="A299" s="265"/>
      <c r="B299" s="254"/>
      <c r="C299" s="240"/>
      <c r="D299" s="258"/>
      <c r="E299" s="266"/>
      <c r="F299" s="267"/>
    </row>
    <row r="300" spans="1:6" x14ac:dyDescent="0.25">
      <c r="A300" s="265"/>
      <c r="B300" s="254"/>
      <c r="C300" s="240"/>
      <c r="D300" s="258"/>
      <c r="E300" s="266"/>
      <c r="F300" s="267"/>
    </row>
    <row r="301" spans="1:6" x14ac:dyDescent="0.25">
      <c r="A301" s="265"/>
      <c r="B301" s="254"/>
      <c r="C301" s="240"/>
      <c r="D301" s="258"/>
      <c r="E301" s="266"/>
      <c r="F301" s="267"/>
    </row>
    <row r="302" spans="1:6" x14ac:dyDescent="0.25">
      <c r="A302" s="265"/>
      <c r="B302" s="254"/>
      <c r="C302" s="240"/>
      <c r="D302" s="258"/>
      <c r="E302" s="266"/>
      <c r="F302" s="267"/>
    </row>
    <row r="303" spans="1:6" x14ac:dyDescent="0.25">
      <c r="A303" s="265"/>
      <c r="B303" s="254"/>
      <c r="C303" s="240"/>
      <c r="D303" s="258"/>
      <c r="E303" s="266"/>
      <c r="F303" s="267"/>
    </row>
    <row r="304" spans="1:6" x14ac:dyDescent="0.25">
      <c r="A304" s="265"/>
      <c r="B304" s="254"/>
      <c r="C304" s="240"/>
      <c r="D304" s="258"/>
      <c r="E304" s="266"/>
      <c r="F304" s="267"/>
    </row>
    <row r="305" spans="1:6" x14ac:dyDescent="0.25">
      <c r="A305" s="265"/>
      <c r="B305" s="254"/>
      <c r="C305" s="240"/>
      <c r="D305" s="258"/>
      <c r="E305" s="266"/>
      <c r="F305" s="267"/>
    </row>
    <row r="306" spans="1:6" x14ac:dyDescent="0.25">
      <c r="A306" s="265"/>
      <c r="B306" s="254"/>
      <c r="C306" s="240"/>
      <c r="D306" s="258"/>
      <c r="E306" s="266"/>
      <c r="F306" s="267"/>
    </row>
    <row r="307" spans="1:6" x14ac:dyDescent="0.25">
      <c r="A307" s="265"/>
      <c r="B307" s="254"/>
      <c r="C307" s="240"/>
      <c r="D307" s="258"/>
      <c r="E307" s="266"/>
      <c r="F307" s="267"/>
    </row>
    <row r="308" spans="1:6" x14ac:dyDescent="0.25">
      <c r="A308" s="265"/>
      <c r="B308" s="254"/>
      <c r="C308" s="240"/>
      <c r="D308" s="258"/>
      <c r="E308" s="266"/>
      <c r="F308" s="267"/>
    </row>
    <row r="309" spans="1:6" x14ac:dyDescent="0.25">
      <c r="A309" s="265"/>
      <c r="B309" s="254"/>
      <c r="C309" s="240"/>
      <c r="D309" s="258"/>
      <c r="E309" s="266"/>
      <c r="F309" s="267"/>
    </row>
    <row r="310" spans="1:6" x14ac:dyDescent="0.25">
      <c r="A310" s="265"/>
      <c r="B310" s="254"/>
      <c r="C310" s="240"/>
      <c r="D310" s="258"/>
      <c r="E310" s="266"/>
      <c r="F310" s="267"/>
    </row>
    <row r="311" spans="1:6" x14ac:dyDescent="0.25">
      <c r="A311" s="265"/>
      <c r="B311" s="254"/>
      <c r="C311" s="240"/>
      <c r="D311" s="258"/>
      <c r="E311" s="266"/>
      <c r="F311" s="267"/>
    </row>
    <row r="312" spans="1:6" x14ac:dyDescent="0.25">
      <c r="A312" s="265"/>
      <c r="B312" s="254"/>
      <c r="C312" s="240"/>
      <c r="D312" s="258"/>
      <c r="E312" s="266"/>
      <c r="F312" s="267"/>
    </row>
    <row r="313" spans="1:6" x14ac:dyDescent="0.25">
      <c r="A313" s="265"/>
      <c r="B313" s="254"/>
      <c r="C313" s="240"/>
      <c r="D313" s="258"/>
      <c r="E313" s="266"/>
      <c r="F313" s="267"/>
    </row>
    <row r="314" spans="1:6" x14ac:dyDescent="0.25">
      <c r="A314" s="265"/>
      <c r="B314" s="254"/>
      <c r="C314" s="240"/>
      <c r="D314" s="258"/>
      <c r="E314" s="266"/>
      <c r="F314" s="267"/>
    </row>
    <row r="315" spans="1:6" x14ac:dyDescent="0.25">
      <c r="A315" s="265"/>
      <c r="B315" s="254"/>
      <c r="C315" s="240"/>
      <c r="D315" s="258"/>
      <c r="E315" s="266"/>
      <c r="F315" s="267"/>
    </row>
    <row r="316" spans="1:6" x14ac:dyDescent="0.25">
      <c r="A316" s="265"/>
      <c r="B316" s="254"/>
      <c r="C316" s="240"/>
      <c r="D316" s="258"/>
      <c r="E316" s="266"/>
      <c r="F316" s="267"/>
    </row>
    <row r="317" spans="1:6" x14ac:dyDescent="0.25">
      <c r="A317" s="265"/>
      <c r="B317" s="254"/>
      <c r="C317" s="240"/>
      <c r="D317" s="258"/>
      <c r="E317" s="266"/>
      <c r="F317" s="267"/>
    </row>
    <row r="318" spans="1:6" x14ac:dyDescent="0.25">
      <c r="A318" s="265"/>
      <c r="B318" s="254"/>
      <c r="C318" s="240"/>
      <c r="D318" s="258"/>
      <c r="E318" s="266"/>
      <c r="F318" s="267"/>
    </row>
    <row r="319" spans="1:6" x14ac:dyDescent="0.25">
      <c r="A319" s="265"/>
      <c r="B319" s="254"/>
      <c r="C319" s="240"/>
      <c r="D319" s="258"/>
      <c r="E319" s="266"/>
      <c r="F319" s="267"/>
    </row>
    <row r="320" spans="1:6" x14ac:dyDescent="0.25">
      <c r="A320" s="265"/>
      <c r="B320" s="254"/>
      <c r="C320" s="240"/>
      <c r="D320" s="258"/>
      <c r="E320" s="266"/>
      <c r="F320" s="267"/>
    </row>
    <row r="321" spans="1:6" x14ac:dyDescent="0.25">
      <c r="A321" s="265"/>
      <c r="B321" s="254"/>
      <c r="C321" s="240"/>
      <c r="D321" s="258"/>
      <c r="E321" s="266"/>
      <c r="F321" s="267"/>
    </row>
    <row r="322" spans="1:6" x14ac:dyDescent="0.25">
      <c r="A322" s="265"/>
      <c r="B322" s="254"/>
      <c r="C322" s="240"/>
      <c r="D322" s="258"/>
      <c r="E322" s="266"/>
      <c r="F322" s="267"/>
    </row>
    <row r="323" spans="1:6" x14ac:dyDescent="0.25">
      <c r="A323" s="265"/>
      <c r="B323" s="254"/>
      <c r="C323" s="240"/>
      <c r="D323" s="258"/>
      <c r="E323" s="266"/>
      <c r="F323" s="267"/>
    </row>
    <row r="324" spans="1:6" x14ac:dyDescent="0.25">
      <c r="A324" s="265"/>
      <c r="B324" s="254"/>
      <c r="C324" s="240"/>
      <c r="D324" s="258"/>
      <c r="E324" s="266"/>
      <c r="F324" s="267"/>
    </row>
    <row r="325" spans="1:6" x14ac:dyDescent="0.25">
      <c r="A325" s="265"/>
      <c r="B325" s="254"/>
      <c r="C325" s="240"/>
      <c r="D325" s="258"/>
      <c r="E325" s="266"/>
      <c r="F325" s="267"/>
    </row>
    <row r="326" spans="1:6" x14ac:dyDescent="0.25">
      <c r="A326" s="265"/>
      <c r="B326" s="254"/>
      <c r="C326" s="240"/>
      <c r="D326" s="258"/>
      <c r="E326" s="266"/>
      <c r="F326" s="267"/>
    </row>
    <row r="327" spans="1:6" x14ac:dyDescent="0.25">
      <c r="A327" s="265"/>
      <c r="B327" s="254"/>
      <c r="C327" s="240"/>
      <c r="D327" s="258"/>
      <c r="E327" s="266"/>
      <c r="F327" s="267"/>
    </row>
    <row r="328" spans="1:6" x14ac:dyDescent="0.25">
      <c r="A328" s="265"/>
      <c r="B328" s="254"/>
      <c r="C328" s="240"/>
      <c r="D328" s="258"/>
      <c r="E328" s="266"/>
      <c r="F328" s="267"/>
    </row>
    <row r="329" spans="1:6" x14ac:dyDescent="0.25">
      <c r="A329" s="265"/>
      <c r="B329" s="254"/>
      <c r="C329" s="240"/>
      <c r="D329" s="258"/>
      <c r="E329" s="266"/>
      <c r="F329" s="267"/>
    </row>
    <row r="330" spans="1:6" x14ac:dyDescent="0.25">
      <c r="A330" s="265"/>
      <c r="B330" s="254"/>
      <c r="C330" s="240"/>
      <c r="D330" s="258"/>
      <c r="E330" s="266"/>
      <c r="F330" s="267"/>
    </row>
    <row r="331" spans="1:6" x14ac:dyDescent="0.25">
      <c r="A331" s="265"/>
      <c r="B331" s="254"/>
      <c r="C331" s="240"/>
      <c r="D331" s="258"/>
      <c r="E331" s="266"/>
      <c r="F331" s="267"/>
    </row>
    <row r="332" spans="1:6" x14ac:dyDescent="0.25">
      <c r="A332" s="265"/>
      <c r="B332" s="254"/>
      <c r="C332" s="240"/>
      <c r="D332" s="258"/>
      <c r="E332" s="266"/>
      <c r="F332" s="267"/>
    </row>
    <row r="333" spans="1:6" x14ac:dyDescent="0.25">
      <c r="A333" s="265"/>
      <c r="B333" s="254"/>
      <c r="C333" s="240"/>
      <c r="D333" s="258"/>
      <c r="E333" s="266"/>
      <c r="F333" s="267"/>
    </row>
    <row r="334" spans="1:6" x14ac:dyDescent="0.25">
      <c r="A334" s="265"/>
      <c r="B334" s="254"/>
      <c r="C334" s="240"/>
      <c r="D334" s="258"/>
      <c r="E334" s="266"/>
      <c r="F334" s="267"/>
    </row>
    <row r="335" spans="1:6" x14ac:dyDescent="0.25">
      <c r="A335" s="265"/>
      <c r="B335" s="254"/>
      <c r="C335" s="240"/>
      <c r="D335" s="258"/>
      <c r="E335" s="266"/>
      <c r="F335" s="267"/>
    </row>
    <row r="336" spans="1:6" x14ac:dyDescent="0.25">
      <c r="A336" s="265"/>
      <c r="B336" s="254"/>
      <c r="C336" s="240"/>
      <c r="D336" s="258"/>
      <c r="E336" s="266"/>
      <c r="F336" s="267"/>
    </row>
    <row r="337" spans="1:6" x14ac:dyDescent="0.25">
      <c r="A337" s="265"/>
      <c r="B337" s="254"/>
      <c r="C337" s="240"/>
      <c r="D337" s="258"/>
      <c r="E337" s="266"/>
      <c r="F337" s="267"/>
    </row>
    <row r="338" spans="1:6" x14ac:dyDescent="0.25">
      <c r="A338" s="265"/>
      <c r="B338" s="254"/>
      <c r="C338" s="240"/>
      <c r="D338" s="258"/>
      <c r="E338" s="266"/>
      <c r="F338" s="267"/>
    </row>
    <row r="339" spans="1:6" x14ac:dyDescent="0.25">
      <c r="A339" s="265"/>
      <c r="B339" s="254"/>
      <c r="C339" s="240"/>
      <c r="D339" s="258"/>
      <c r="E339" s="266"/>
      <c r="F339" s="267"/>
    </row>
    <row r="340" spans="1:6" x14ac:dyDescent="0.25">
      <c r="A340" s="265"/>
      <c r="B340" s="254"/>
      <c r="C340" s="240"/>
      <c r="D340" s="258"/>
      <c r="E340" s="266"/>
      <c r="F340" s="267"/>
    </row>
    <row r="341" spans="1:6" x14ac:dyDescent="0.25">
      <c r="A341" s="265"/>
      <c r="B341" s="254"/>
      <c r="C341" s="240"/>
      <c r="D341" s="258"/>
      <c r="E341" s="266"/>
      <c r="F341" s="267"/>
    </row>
    <row r="342" spans="1:6" x14ac:dyDescent="0.25">
      <c r="A342" s="265"/>
      <c r="B342" s="254"/>
      <c r="C342" s="240"/>
      <c r="D342" s="258"/>
      <c r="E342" s="266"/>
      <c r="F342" s="267"/>
    </row>
    <row r="343" spans="1:6" x14ac:dyDescent="0.25">
      <c r="A343" s="265"/>
      <c r="B343" s="254"/>
      <c r="C343" s="240"/>
      <c r="D343" s="258"/>
      <c r="E343" s="266"/>
      <c r="F343" s="267"/>
    </row>
    <row r="344" spans="1:6" x14ac:dyDescent="0.25">
      <c r="A344" s="265"/>
      <c r="B344" s="254"/>
      <c r="C344" s="240"/>
      <c r="D344" s="258"/>
      <c r="E344" s="266"/>
      <c r="F344" s="267"/>
    </row>
    <row r="345" spans="1:6" x14ac:dyDescent="0.25">
      <c r="A345" s="265"/>
      <c r="B345" s="254"/>
      <c r="C345" s="240"/>
      <c r="D345" s="258"/>
      <c r="E345" s="266"/>
      <c r="F345" s="267"/>
    </row>
    <row r="346" spans="1:6" x14ac:dyDescent="0.25">
      <c r="A346" s="265"/>
      <c r="B346" s="254"/>
      <c r="C346" s="240"/>
      <c r="D346" s="258"/>
      <c r="E346" s="266"/>
      <c r="F346" s="267"/>
    </row>
    <row r="347" spans="1:6" x14ac:dyDescent="0.25">
      <c r="A347" s="265"/>
      <c r="B347" s="254"/>
      <c r="C347" s="240"/>
      <c r="D347" s="258"/>
      <c r="E347" s="266"/>
      <c r="F347" s="267"/>
    </row>
    <row r="348" spans="1:6" x14ac:dyDescent="0.25">
      <c r="A348" s="265"/>
      <c r="B348" s="254"/>
      <c r="C348" s="240"/>
      <c r="D348" s="258"/>
      <c r="E348" s="266"/>
      <c r="F348" s="267"/>
    </row>
    <row r="349" spans="1:6" x14ac:dyDescent="0.25">
      <c r="A349" s="265"/>
      <c r="B349" s="254"/>
      <c r="C349" s="240"/>
      <c r="D349" s="258"/>
      <c r="E349" s="266"/>
      <c r="F349" s="267"/>
    </row>
    <row r="350" spans="1:6" x14ac:dyDescent="0.25">
      <c r="A350" s="265"/>
      <c r="B350" s="254"/>
      <c r="C350" s="240"/>
      <c r="D350" s="258"/>
      <c r="E350" s="266"/>
      <c r="F350" s="267"/>
    </row>
    <row r="351" spans="1:6" x14ac:dyDescent="0.25">
      <c r="A351" s="265"/>
      <c r="B351" s="254"/>
      <c r="C351" s="240"/>
      <c r="D351" s="258"/>
      <c r="E351" s="266"/>
      <c r="F351" s="267"/>
    </row>
    <row r="352" spans="1:6" x14ac:dyDescent="0.25">
      <c r="A352" s="265"/>
      <c r="B352" s="254"/>
      <c r="C352" s="240"/>
      <c r="D352" s="258"/>
      <c r="E352" s="266"/>
      <c r="F352" s="267"/>
    </row>
    <row r="353" spans="1:6" x14ac:dyDescent="0.25">
      <c r="A353" s="265"/>
      <c r="B353" s="254"/>
      <c r="C353" s="240"/>
      <c r="D353" s="258"/>
      <c r="E353" s="266"/>
      <c r="F353" s="267"/>
    </row>
    <row r="354" spans="1:6" x14ac:dyDescent="0.25">
      <c r="A354" s="265"/>
      <c r="B354" s="254"/>
      <c r="C354" s="240"/>
      <c r="D354" s="258"/>
      <c r="E354" s="266"/>
      <c r="F354" s="267"/>
    </row>
    <row r="355" spans="1:6" x14ac:dyDescent="0.25">
      <c r="A355" s="265"/>
      <c r="B355" s="254"/>
      <c r="C355" s="240"/>
      <c r="D355" s="258"/>
      <c r="E355" s="266"/>
      <c r="F355" s="267"/>
    </row>
    <row r="356" spans="1:6" x14ac:dyDescent="0.25">
      <c r="A356" s="265"/>
      <c r="B356" s="254"/>
      <c r="C356" s="240"/>
      <c r="D356" s="258"/>
      <c r="E356" s="266"/>
      <c r="F356" s="267"/>
    </row>
    <row r="357" spans="1:6" x14ac:dyDescent="0.25">
      <c r="A357" s="265"/>
      <c r="B357" s="254"/>
      <c r="C357" s="240"/>
      <c r="D357" s="258"/>
      <c r="E357" s="266"/>
      <c r="F357" s="267"/>
    </row>
    <row r="358" spans="1:6" x14ac:dyDescent="0.25">
      <c r="A358" s="265"/>
      <c r="B358" s="254"/>
      <c r="C358" s="240"/>
      <c r="D358" s="258"/>
      <c r="E358" s="266"/>
      <c r="F358" s="267"/>
    </row>
    <row r="359" spans="1:6" x14ac:dyDescent="0.25">
      <c r="A359" s="265"/>
      <c r="B359" s="254"/>
      <c r="C359" s="240"/>
      <c r="D359" s="258"/>
      <c r="E359" s="266"/>
      <c r="F359" s="267"/>
    </row>
    <row r="360" spans="1:6" x14ac:dyDescent="0.25">
      <c r="A360" s="265"/>
      <c r="B360" s="254"/>
      <c r="C360" s="240"/>
      <c r="D360" s="258"/>
      <c r="E360" s="266"/>
      <c r="F360" s="267"/>
    </row>
    <row r="361" spans="1:6" x14ac:dyDescent="0.25">
      <c r="A361" s="265"/>
      <c r="B361" s="254"/>
      <c r="C361" s="240"/>
      <c r="D361" s="258"/>
      <c r="E361" s="266"/>
      <c r="F361" s="267"/>
    </row>
    <row r="362" spans="1:6" x14ac:dyDescent="0.25">
      <c r="A362" s="265"/>
      <c r="B362" s="254"/>
      <c r="C362" s="240"/>
      <c r="D362" s="258"/>
      <c r="E362" s="266"/>
      <c r="F362" s="267"/>
    </row>
    <row r="363" spans="1:6" x14ac:dyDescent="0.25">
      <c r="A363" s="265"/>
      <c r="B363" s="254"/>
      <c r="C363" s="240"/>
      <c r="D363" s="258"/>
      <c r="E363" s="266"/>
      <c r="F363" s="267"/>
    </row>
    <row r="364" spans="1:6" x14ac:dyDescent="0.25">
      <c r="A364" s="265"/>
      <c r="B364" s="254"/>
      <c r="C364" s="240"/>
      <c r="D364" s="258"/>
      <c r="E364" s="266"/>
      <c r="F364" s="267"/>
    </row>
    <row r="365" spans="1:6" x14ac:dyDescent="0.25">
      <c r="A365" s="265"/>
      <c r="B365" s="254"/>
      <c r="C365" s="240"/>
      <c r="D365" s="258"/>
      <c r="E365" s="266"/>
      <c r="F365" s="267"/>
    </row>
    <row r="366" spans="1:6" x14ac:dyDescent="0.25">
      <c r="A366" s="265"/>
      <c r="B366" s="254"/>
      <c r="C366" s="240"/>
      <c r="D366" s="258"/>
      <c r="E366" s="266"/>
      <c r="F366" s="267"/>
    </row>
    <row r="367" spans="1:6" x14ac:dyDescent="0.25">
      <c r="A367" s="265"/>
      <c r="B367" s="254"/>
      <c r="C367" s="240"/>
      <c r="D367" s="258"/>
      <c r="E367" s="266"/>
      <c r="F367" s="267"/>
    </row>
    <row r="368" spans="1:6" x14ac:dyDescent="0.25">
      <c r="A368" s="265"/>
      <c r="B368" s="254"/>
      <c r="C368" s="240"/>
      <c r="D368" s="258"/>
      <c r="E368" s="266"/>
      <c r="F368" s="267"/>
    </row>
    <row r="369" spans="1:6" x14ac:dyDescent="0.25">
      <c r="A369" s="265"/>
      <c r="B369" s="254"/>
      <c r="C369" s="240"/>
      <c r="D369" s="258"/>
      <c r="E369" s="266"/>
      <c r="F369" s="267"/>
    </row>
    <row r="370" spans="1:6" x14ac:dyDescent="0.25">
      <c r="A370" s="265"/>
      <c r="B370" s="254"/>
      <c r="C370" s="240"/>
      <c r="D370" s="258"/>
      <c r="E370" s="266"/>
      <c r="F370" s="267"/>
    </row>
    <row r="371" spans="1:6" x14ac:dyDescent="0.25">
      <c r="A371" s="265"/>
      <c r="B371" s="254"/>
      <c r="C371" s="240"/>
      <c r="D371" s="258"/>
      <c r="E371" s="266"/>
      <c r="F371" s="267"/>
    </row>
    <row r="372" spans="1:6" x14ac:dyDescent="0.25">
      <c r="A372" s="265"/>
      <c r="B372" s="254"/>
      <c r="C372" s="240"/>
      <c r="D372" s="258"/>
      <c r="E372" s="266"/>
      <c r="F372" s="267"/>
    </row>
    <row r="373" spans="1:6" x14ac:dyDescent="0.25">
      <c r="A373" s="265"/>
      <c r="B373" s="254"/>
      <c r="C373" s="240"/>
      <c r="D373" s="258"/>
      <c r="E373" s="266"/>
      <c r="F373" s="267"/>
    </row>
    <row r="374" spans="1:6" x14ac:dyDescent="0.25">
      <c r="A374" s="265"/>
      <c r="B374" s="254"/>
      <c r="C374" s="240"/>
      <c r="D374" s="258"/>
      <c r="E374" s="266"/>
      <c r="F374" s="267"/>
    </row>
    <row r="375" spans="1:6" x14ac:dyDescent="0.25">
      <c r="A375" s="265"/>
      <c r="B375" s="254"/>
      <c r="C375" s="240"/>
      <c r="D375" s="258"/>
      <c r="E375" s="266"/>
      <c r="F375" s="267"/>
    </row>
    <row r="376" spans="1:6" x14ac:dyDescent="0.25">
      <c r="A376" s="265"/>
      <c r="B376" s="254"/>
      <c r="C376" s="240"/>
      <c r="D376" s="258"/>
      <c r="E376" s="266"/>
      <c r="F376" s="267"/>
    </row>
    <row r="377" spans="1:6" x14ac:dyDescent="0.25">
      <c r="A377" s="265"/>
      <c r="B377" s="254"/>
      <c r="C377" s="240"/>
      <c r="D377" s="258"/>
      <c r="E377" s="266"/>
      <c r="F377" s="267"/>
    </row>
    <row r="378" spans="1:6" x14ac:dyDescent="0.25">
      <c r="A378" s="265"/>
      <c r="B378" s="254"/>
      <c r="C378" s="240"/>
      <c r="D378" s="258"/>
      <c r="E378" s="266"/>
      <c r="F378" s="267"/>
    </row>
    <row r="379" spans="1:6" x14ac:dyDescent="0.25">
      <c r="A379" s="265"/>
      <c r="B379" s="254"/>
      <c r="C379" s="240"/>
      <c r="D379" s="258"/>
      <c r="E379" s="266"/>
      <c r="F379" s="267"/>
    </row>
    <row r="380" spans="1:6" x14ac:dyDescent="0.25">
      <c r="A380" s="265"/>
      <c r="B380" s="254"/>
      <c r="C380" s="240"/>
      <c r="D380" s="258"/>
      <c r="E380" s="266"/>
      <c r="F380" s="267"/>
    </row>
    <row r="381" spans="1:6" x14ac:dyDescent="0.25">
      <c r="A381" s="265"/>
      <c r="B381" s="254"/>
      <c r="C381" s="240"/>
      <c r="D381" s="258"/>
      <c r="E381" s="266"/>
      <c r="F381" s="267"/>
    </row>
    <row r="382" spans="1:6" x14ac:dyDescent="0.25">
      <c r="A382" s="265"/>
      <c r="B382" s="254"/>
      <c r="C382" s="240"/>
      <c r="D382" s="258"/>
      <c r="E382" s="266"/>
      <c r="F382" s="267"/>
    </row>
    <row r="383" spans="1:6" x14ac:dyDescent="0.25">
      <c r="A383" s="265"/>
      <c r="B383" s="254"/>
      <c r="C383" s="240"/>
      <c r="D383" s="258"/>
      <c r="E383" s="266"/>
      <c r="F383" s="267"/>
    </row>
    <row r="384" spans="1:6" x14ac:dyDescent="0.25">
      <c r="A384" s="265"/>
      <c r="B384" s="254"/>
      <c r="C384" s="240"/>
      <c r="D384" s="258"/>
      <c r="E384" s="266"/>
      <c r="F384" s="267"/>
    </row>
    <row r="385" spans="1:6" x14ac:dyDescent="0.25">
      <c r="A385" s="265"/>
      <c r="B385" s="254"/>
      <c r="C385" s="240"/>
      <c r="D385" s="258"/>
      <c r="E385" s="266"/>
      <c r="F385" s="267"/>
    </row>
    <row r="386" spans="1:6" x14ac:dyDescent="0.25">
      <c r="A386" s="265"/>
      <c r="B386" s="254"/>
      <c r="C386" s="240"/>
      <c r="D386" s="258"/>
      <c r="E386" s="266"/>
      <c r="F386" s="267"/>
    </row>
    <row r="387" spans="1:6" x14ac:dyDescent="0.25">
      <c r="A387" s="265"/>
      <c r="B387" s="254"/>
      <c r="C387" s="240"/>
      <c r="D387" s="258"/>
      <c r="E387" s="266"/>
      <c r="F387" s="267"/>
    </row>
    <row r="388" spans="1:6" x14ac:dyDescent="0.25">
      <c r="A388" s="265"/>
      <c r="B388" s="254"/>
      <c r="C388" s="240"/>
      <c r="D388" s="258"/>
      <c r="E388" s="266"/>
      <c r="F388" s="267"/>
    </row>
    <row r="389" spans="1:6" x14ac:dyDescent="0.25">
      <c r="A389" s="265"/>
      <c r="B389" s="254"/>
      <c r="C389" s="240"/>
      <c r="D389" s="258"/>
      <c r="E389" s="266"/>
      <c r="F389" s="267"/>
    </row>
    <row r="390" spans="1:6" x14ac:dyDescent="0.25">
      <c r="A390" s="265"/>
      <c r="B390" s="254"/>
      <c r="C390" s="240"/>
      <c r="D390" s="258"/>
      <c r="E390" s="266"/>
      <c r="F390" s="267"/>
    </row>
    <row r="391" spans="1:6" x14ac:dyDescent="0.25">
      <c r="A391" s="265"/>
      <c r="B391" s="254"/>
      <c r="C391" s="240"/>
      <c r="D391" s="258"/>
      <c r="E391" s="266"/>
      <c r="F391" s="267"/>
    </row>
    <row r="392" spans="1:6" x14ac:dyDescent="0.25">
      <c r="A392" s="265"/>
      <c r="B392" s="254"/>
      <c r="C392" s="240"/>
      <c r="D392" s="258"/>
      <c r="E392" s="266"/>
      <c r="F392" s="267"/>
    </row>
    <row r="393" spans="1:6" x14ac:dyDescent="0.25">
      <c r="A393" s="265"/>
      <c r="B393" s="254"/>
      <c r="C393" s="240"/>
      <c r="D393" s="258"/>
      <c r="E393" s="266"/>
      <c r="F393" s="267"/>
    </row>
    <row r="394" spans="1:6" x14ac:dyDescent="0.25">
      <c r="A394" s="265"/>
      <c r="B394" s="254"/>
      <c r="C394" s="240"/>
      <c r="D394" s="258"/>
      <c r="E394" s="266"/>
      <c r="F394" s="267"/>
    </row>
    <row r="395" spans="1:6" x14ac:dyDescent="0.25">
      <c r="A395" s="265"/>
      <c r="B395" s="254"/>
      <c r="C395" s="240"/>
      <c r="D395" s="258"/>
      <c r="E395" s="266"/>
      <c r="F395" s="267"/>
    </row>
    <row r="396" spans="1:6" x14ac:dyDescent="0.25">
      <c r="A396" s="265"/>
      <c r="B396" s="254"/>
      <c r="C396" s="240"/>
      <c r="D396" s="258"/>
      <c r="E396" s="266"/>
      <c r="F396" s="267"/>
    </row>
    <row r="397" spans="1:6" x14ac:dyDescent="0.25">
      <c r="A397" s="265"/>
      <c r="B397" s="254"/>
      <c r="C397" s="240"/>
      <c r="D397" s="258"/>
      <c r="E397" s="266"/>
      <c r="F397" s="267"/>
    </row>
    <row r="398" spans="1:6" x14ac:dyDescent="0.25">
      <c r="A398" s="265"/>
      <c r="B398" s="254"/>
      <c r="C398" s="240"/>
      <c r="D398" s="258"/>
      <c r="E398" s="266"/>
      <c r="F398" s="267"/>
    </row>
    <row r="399" spans="1:6" x14ac:dyDescent="0.25">
      <c r="A399" s="265"/>
      <c r="B399" s="254"/>
      <c r="C399" s="240"/>
      <c r="D399" s="258"/>
      <c r="E399" s="266"/>
      <c r="F399" s="267"/>
    </row>
    <row r="400" spans="1:6" x14ac:dyDescent="0.25">
      <c r="A400" s="265"/>
      <c r="B400" s="254"/>
      <c r="C400" s="240"/>
      <c r="D400" s="258"/>
      <c r="E400" s="266"/>
      <c r="F400" s="267"/>
    </row>
    <row r="401" spans="1:6" x14ac:dyDescent="0.25">
      <c r="A401" s="265"/>
      <c r="B401" s="254"/>
      <c r="C401" s="240"/>
      <c r="D401" s="258"/>
      <c r="E401" s="266"/>
      <c r="F401" s="267"/>
    </row>
    <row r="402" spans="1:6" x14ac:dyDescent="0.25">
      <c r="A402" s="265"/>
      <c r="B402" s="254"/>
      <c r="C402" s="240"/>
      <c r="D402" s="258"/>
      <c r="E402" s="266"/>
      <c r="F402" s="267"/>
    </row>
    <row r="403" spans="1:6" x14ac:dyDescent="0.25">
      <c r="A403" s="265"/>
      <c r="B403" s="254"/>
      <c r="C403" s="240"/>
      <c r="D403" s="258"/>
      <c r="E403" s="266"/>
      <c r="F403" s="267"/>
    </row>
    <row r="404" spans="1:6" x14ac:dyDescent="0.25">
      <c r="A404" s="265"/>
      <c r="B404" s="254"/>
      <c r="C404" s="240"/>
      <c r="D404" s="258"/>
      <c r="E404" s="266"/>
      <c r="F404" s="267"/>
    </row>
    <row r="405" spans="1:6" x14ac:dyDescent="0.25">
      <c r="A405" s="265"/>
      <c r="B405" s="254"/>
      <c r="C405" s="240"/>
      <c r="D405" s="258"/>
      <c r="E405" s="266"/>
      <c r="F405" s="267"/>
    </row>
    <row r="406" spans="1:6" x14ac:dyDescent="0.25">
      <c r="A406" s="265"/>
      <c r="B406" s="254"/>
      <c r="C406" s="240"/>
      <c r="D406" s="258"/>
      <c r="E406" s="266"/>
      <c r="F406" s="267"/>
    </row>
    <row r="407" spans="1:6" x14ac:dyDescent="0.25">
      <c r="A407" s="265"/>
      <c r="B407" s="254"/>
      <c r="C407" s="240"/>
      <c r="D407" s="258"/>
      <c r="E407" s="266"/>
      <c r="F407" s="267"/>
    </row>
    <row r="408" spans="1:6" x14ac:dyDescent="0.25">
      <c r="A408" s="265"/>
      <c r="B408" s="254"/>
      <c r="C408" s="240"/>
      <c r="D408" s="258"/>
      <c r="E408" s="266"/>
      <c r="F408" s="267"/>
    </row>
    <row r="409" spans="1:6" x14ac:dyDescent="0.25">
      <c r="A409" s="265"/>
      <c r="B409" s="254"/>
      <c r="C409" s="240"/>
      <c r="D409" s="258"/>
      <c r="E409" s="266"/>
      <c r="F409" s="267"/>
    </row>
    <row r="410" spans="1:6" x14ac:dyDescent="0.25">
      <c r="A410" s="265"/>
      <c r="B410" s="254"/>
      <c r="C410" s="240"/>
      <c r="D410" s="258"/>
      <c r="E410" s="266"/>
      <c r="F410" s="267"/>
    </row>
    <row r="411" spans="1:6" x14ac:dyDescent="0.25">
      <c r="A411" s="265"/>
      <c r="B411" s="254"/>
      <c r="C411" s="240"/>
      <c r="D411" s="258"/>
      <c r="E411" s="266"/>
      <c r="F411" s="267"/>
    </row>
    <row r="412" spans="1:6" x14ac:dyDescent="0.25">
      <c r="A412" s="265"/>
      <c r="B412" s="254"/>
      <c r="C412" s="240"/>
      <c r="D412" s="258"/>
      <c r="E412" s="266"/>
      <c r="F412" s="267"/>
    </row>
    <row r="413" spans="1:6" x14ac:dyDescent="0.25">
      <c r="A413" s="265"/>
      <c r="B413" s="254"/>
      <c r="C413" s="240"/>
      <c r="D413" s="258"/>
      <c r="E413" s="266"/>
      <c r="F413" s="267"/>
    </row>
    <row r="414" spans="1:6" x14ac:dyDescent="0.25">
      <c r="A414" s="265"/>
      <c r="B414" s="254"/>
      <c r="C414" s="240"/>
      <c r="D414" s="258"/>
      <c r="E414" s="266"/>
      <c r="F414" s="267"/>
    </row>
    <row r="415" spans="1:6" x14ac:dyDescent="0.25">
      <c r="A415" s="265"/>
      <c r="B415" s="254"/>
      <c r="C415" s="240"/>
      <c r="D415" s="258"/>
      <c r="E415" s="266"/>
      <c r="F415" s="267"/>
    </row>
    <row r="416" spans="1:6" x14ac:dyDescent="0.25">
      <c r="A416" s="265"/>
      <c r="B416" s="254"/>
      <c r="C416" s="240"/>
      <c r="D416" s="258"/>
      <c r="E416" s="266"/>
      <c r="F416" s="267"/>
    </row>
    <row r="417" spans="1:6" x14ac:dyDescent="0.25">
      <c r="A417" s="265"/>
      <c r="B417" s="254"/>
      <c r="C417" s="240"/>
      <c r="D417" s="258"/>
      <c r="E417" s="266"/>
      <c r="F417" s="267"/>
    </row>
    <row r="418" spans="1:6" x14ac:dyDescent="0.25">
      <c r="A418" s="265"/>
      <c r="B418" s="254"/>
      <c r="C418" s="240"/>
      <c r="D418" s="258"/>
      <c r="E418" s="266"/>
      <c r="F418" s="267"/>
    </row>
    <row r="419" spans="1:6" x14ac:dyDescent="0.25">
      <c r="A419" s="265"/>
      <c r="B419" s="254"/>
      <c r="C419" s="240"/>
      <c r="D419" s="258"/>
      <c r="E419" s="266"/>
      <c r="F419" s="267"/>
    </row>
    <row r="420" spans="1:6" x14ac:dyDescent="0.25">
      <c r="A420" s="265"/>
      <c r="B420" s="254"/>
      <c r="C420" s="240"/>
      <c r="D420" s="258"/>
      <c r="E420" s="266"/>
      <c r="F420" s="267"/>
    </row>
    <row r="421" spans="1:6" x14ac:dyDescent="0.25">
      <c r="A421" s="265"/>
      <c r="B421" s="254"/>
      <c r="C421" s="240"/>
      <c r="D421" s="258"/>
      <c r="E421" s="266"/>
      <c r="F421" s="267"/>
    </row>
    <row r="422" spans="1:6" x14ac:dyDescent="0.25">
      <c r="A422" s="265"/>
      <c r="B422" s="254"/>
      <c r="C422" s="240"/>
      <c r="D422" s="258"/>
      <c r="E422" s="266"/>
      <c r="F422" s="267"/>
    </row>
    <row r="423" spans="1:6" x14ac:dyDescent="0.25">
      <c r="A423" s="265"/>
      <c r="B423" s="254"/>
      <c r="C423" s="240"/>
      <c r="D423" s="258"/>
      <c r="E423" s="266"/>
      <c r="F423" s="267"/>
    </row>
    <row r="424" spans="1:6" x14ac:dyDescent="0.25">
      <c r="A424" s="265"/>
      <c r="B424" s="254"/>
      <c r="C424" s="240"/>
      <c r="D424" s="258"/>
      <c r="E424" s="266"/>
      <c r="F424" s="267"/>
    </row>
    <row r="425" spans="1:6" x14ac:dyDescent="0.25">
      <c r="A425" s="265"/>
      <c r="B425" s="254"/>
      <c r="C425" s="240"/>
      <c r="D425" s="258"/>
      <c r="E425" s="266"/>
      <c r="F425" s="267"/>
    </row>
    <row r="426" spans="1:6" x14ac:dyDescent="0.25">
      <c r="A426" s="265"/>
      <c r="B426" s="254"/>
      <c r="C426" s="240"/>
      <c r="D426" s="258"/>
      <c r="E426" s="266"/>
      <c r="F426" s="267"/>
    </row>
    <row r="427" spans="1:6" x14ac:dyDescent="0.25">
      <c r="A427" s="265"/>
      <c r="B427" s="254"/>
      <c r="C427" s="240"/>
      <c r="D427" s="258"/>
      <c r="E427" s="266"/>
      <c r="F427" s="267"/>
    </row>
    <row r="428" spans="1:6" x14ac:dyDescent="0.25">
      <c r="A428" s="265"/>
      <c r="B428" s="254"/>
      <c r="C428" s="240"/>
      <c r="D428" s="258"/>
      <c r="E428" s="266"/>
      <c r="F428" s="267"/>
    </row>
    <row r="429" spans="1:6" x14ac:dyDescent="0.25">
      <c r="A429" s="265"/>
      <c r="B429" s="254"/>
      <c r="C429" s="240"/>
      <c r="D429" s="258"/>
      <c r="E429" s="266"/>
      <c r="F429" s="267"/>
    </row>
    <row r="430" spans="1:6" x14ac:dyDescent="0.25">
      <c r="A430" s="265"/>
      <c r="B430" s="254"/>
      <c r="C430" s="240"/>
      <c r="D430" s="258"/>
      <c r="E430" s="266"/>
      <c r="F430" s="267"/>
    </row>
    <row r="431" spans="1:6" x14ac:dyDescent="0.25">
      <c r="A431" s="265"/>
      <c r="B431" s="254"/>
      <c r="C431" s="240"/>
      <c r="D431" s="258"/>
      <c r="E431" s="266"/>
      <c r="F431" s="267"/>
    </row>
    <row r="432" spans="1:6" x14ac:dyDescent="0.25">
      <c r="A432" s="265"/>
      <c r="B432" s="254"/>
      <c r="C432" s="240"/>
      <c r="D432" s="258"/>
      <c r="E432" s="266"/>
      <c r="F432" s="267"/>
    </row>
    <row r="433" spans="1:6" x14ac:dyDescent="0.25">
      <c r="A433" s="265"/>
      <c r="B433" s="254"/>
      <c r="C433" s="240"/>
      <c r="D433" s="258"/>
      <c r="E433" s="266"/>
      <c r="F433" s="267"/>
    </row>
    <row r="434" spans="1:6" x14ac:dyDescent="0.25">
      <c r="A434" s="265"/>
      <c r="B434" s="254"/>
      <c r="C434" s="240"/>
      <c r="D434" s="258"/>
      <c r="E434" s="266"/>
      <c r="F434" s="267"/>
    </row>
    <row r="435" spans="1:6" x14ac:dyDescent="0.25">
      <c r="A435" s="265"/>
      <c r="B435" s="254"/>
      <c r="C435" s="240"/>
      <c r="D435" s="258"/>
      <c r="E435" s="266"/>
      <c r="F435" s="267"/>
    </row>
    <row r="436" spans="1:6" x14ac:dyDescent="0.25">
      <c r="A436" s="265"/>
      <c r="B436" s="254"/>
      <c r="C436" s="240"/>
      <c r="D436" s="258"/>
      <c r="E436" s="266"/>
      <c r="F436" s="267"/>
    </row>
    <row r="437" spans="1:6" x14ac:dyDescent="0.25">
      <c r="A437" s="265"/>
      <c r="B437" s="254"/>
      <c r="C437" s="240"/>
      <c r="D437" s="258"/>
      <c r="E437" s="266"/>
      <c r="F437" s="267"/>
    </row>
    <row r="438" spans="1:6" x14ac:dyDescent="0.25">
      <c r="A438" s="265"/>
      <c r="B438" s="254"/>
      <c r="C438" s="240"/>
      <c r="D438" s="258"/>
      <c r="E438" s="266"/>
      <c r="F438" s="267"/>
    </row>
    <row r="439" spans="1:6" x14ac:dyDescent="0.25">
      <c r="A439" s="265"/>
      <c r="B439" s="254"/>
      <c r="C439" s="240"/>
      <c r="D439" s="258"/>
      <c r="E439" s="266"/>
      <c r="F439" s="267"/>
    </row>
    <row r="440" spans="1:6" x14ac:dyDescent="0.25">
      <c r="A440" s="265"/>
      <c r="B440" s="254"/>
      <c r="C440" s="240"/>
      <c r="D440" s="258"/>
      <c r="E440" s="266"/>
      <c r="F440" s="267"/>
    </row>
    <row r="441" spans="1:6" x14ac:dyDescent="0.25">
      <c r="A441" s="265"/>
      <c r="B441" s="254"/>
      <c r="C441" s="240"/>
      <c r="D441" s="258"/>
      <c r="E441" s="266"/>
      <c r="F441" s="267"/>
    </row>
    <row r="442" spans="1:6" x14ac:dyDescent="0.25">
      <c r="A442" s="265"/>
      <c r="B442" s="254"/>
      <c r="C442" s="240"/>
      <c r="D442" s="258"/>
      <c r="E442" s="266"/>
      <c r="F442" s="267"/>
    </row>
    <row r="443" spans="1:6" x14ac:dyDescent="0.25">
      <c r="A443" s="265"/>
      <c r="B443" s="254"/>
      <c r="C443" s="240"/>
      <c r="D443" s="258"/>
      <c r="E443" s="266"/>
      <c r="F443" s="267"/>
    </row>
    <row r="444" spans="1:6" x14ac:dyDescent="0.25">
      <c r="A444" s="265"/>
      <c r="B444" s="254"/>
      <c r="C444" s="240"/>
      <c r="D444" s="258"/>
      <c r="E444" s="266"/>
      <c r="F444" s="267"/>
    </row>
    <row r="445" spans="1:6" x14ac:dyDescent="0.25">
      <c r="A445" s="265"/>
      <c r="B445" s="254"/>
      <c r="C445" s="240"/>
      <c r="D445" s="258"/>
      <c r="E445" s="266"/>
      <c r="F445" s="267"/>
    </row>
    <row r="446" spans="1:6" x14ac:dyDescent="0.25">
      <c r="A446" s="265"/>
      <c r="B446" s="254"/>
      <c r="C446" s="240"/>
      <c r="D446" s="258"/>
      <c r="E446" s="266"/>
      <c r="F446" s="267"/>
    </row>
    <row r="447" spans="1:6" x14ac:dyDescent="0.25">
      <c r="A447" s="265"/>
      <c r="B447" s="254"/>
      <c r="C447" s="240"/>
      <c r="D447" s="258"/>
      <c r="E447" s="266"/>
      <c r="F447" s="267"/>
    </row>
    <row r="448" spans="1:6" x14ac:dyDescent="0.25">
      <c r="A448" s="265"/>
      <c r="B448" s="254"/>
      <c r="C448" s="240"/>
      <c r="D448" s="258"/>
      <c r="E448" s="266"/>
      <c r="F448" s="267"/>
    </row>
    <row r="449" spans="1:6" x14ac:dyDescent="0.25">
      <c r="A449" s="265"/>
      <c r="B449" s="254"/>
      <c r="C449" s="240"/>
      <c r="D449" s="258"/>
      <c r="E449" s="266"/>
      <c r="F449" s="267"/>
    </row>
    <row r="450" spans="1:6" x14ac:dyDescent="0.25">
      <c r="A450" s="265"/>
      <c r="B450" s="254"/>
      <c r="C450" s="240"/>
      <c r="D450" s="258"/>
      <c r="E450" s="266"/>
      <c r="F450" s="267"/>
    </row>
    <row r="451" spans="1:6" x14ac:dyDescent="0.25">
      <c r="A451" s="265"/>
      <c r="B451" s="254"/>
      <c r="C451" s="240"/>
      <c r="D451" s="258"/>
      <c r="E451" s="266"/>
      <c r="F451" s="267"/>
    </row>
    <row r="452" spans="1:6" x14ac:dyDescent="0.25">
      <c r="A452" s="265"/>
      <c r="B452" s="254"/>
      <c r="C452" s="240"/>
      <c r="D452" s="258"/>
      <c r="E452" s="266"/>
      <c r="F452" s="267"/>
    </row>
    <row r="453" spans="1:6" x14ac:dyDescent="0.25">
      <c r="A453" s="265"/>
      <c r="B453" s="254"/>
      <c r="C453" s="240"/>
      <c r="D453" s="258"/>
      <c r="E453" s="266"/>
      <c r="F453" s="267"/>
    </row>
    <row r="454" spans="1:6" x14ac:dyDescent="0.25">
      <c r="A454" s="265"/>
      <c r="B454" s="254"/>
      <c r="C454" s="240"/>
      <c r="D454" s="258"/>
      <c r="E454" s="266"/>
      <c r="F454" s="267"/>
    </row>
    <row r="455" spans="1:6" x14ac:dyDescent="0.25">
      <c r="A455" s="265"/>
      <c r="B455" s="254"/>
      <c r="C455" s="240"/>
      <c r="D455" s="258"/>
      <c r="E455" s="266"/>
      <c r="F455" s="267"/>
    </row>
    <row r="456" spans="1:6" x14ac:dyDescent="0.25">
      <c r="A456" s="265"/>
      <c r="B456" s="254"/>
      <c r="C456" s="240"/>
      <c r="D456" s="258"/>
      <c r="E456" s="266"/>
      <c r="F456" s="267"/>
    </row>
    <row r="457" spans="1:6" x14ac:dyDescent="0.25">
      <c r="A457" s="265"/>
      <c r="B457" s="254"/>
      <c r="C457" s="240"/>
      <c r="D457" s="258"/>
      <c r="E457" s="266"/>
      <c r="F457" s="267"/>
    </row>
    <row r="458" spans="1:6" x14ac:dyDescent="0.25">
      <c r="A458" s="265"/>
      <c r="B458" s="254"/>
      <c r="C458" s="240"/>
      <c r="D458" s="258"/>
      <c r="E458" s="266"/>
      <c r="F458" s="267"/>
    </row>
    <row r="459" spans="1:6" x14ac:dyDescent="0.25">
      <c r="A459" s="265"/>
      <c r="B459" s="254"/>
      <c r="C459" s="240"/>
      <c r="D459" s="258"/>
      <c r="E459" s="266"/>
      <c r="F459" s="267"/>
    </row>
    <row r="460" spans="1:6" x14ac:dyDescent="0.25">
      <c r="A460" s="265"/>
      <c r="B460" s="254"/>
      <c r="C460" s="240"/>
      <c r="D460" s="258"/>
      <c r="E460" s="266"/>
      <c r="F460" s="267"/>
    </row>
    <row r="461" spans="1:6" x14ac:dyDescent="0.25">
      <c r="A461" s="265"/>
      <c r="B461" s="254"/>
      <c r="C461" s="240"/>
      <c r="D461" s="258"/>
      <c r="E461" s="266"/>
      <c r="F461" s="267"/>
    </row>
    <row r="462" spans="1:6" x14ac:dyDescent="0.25">
      <c r="A462" s="265"/>
      <c r="B462" s="254"/>
      <c r="C462" s="240"/>
      <c r="D462" s="258"/>
      <c r="E462" s="266"/>
      <c r="F462" s="267"/>
    </row>
    <row r="463" spans="1:6" x14ac:dyDescent="0.25">
      <c r="A463" s="265"/>
      <c r="B463" s="254"/>
      <c r="C463" s="240"/>
      <c r="D463" s="258"/>
      <c r="E463" s="266"/>
      <c r="F463" s="267"/>
    </row>
    <row r="464" spans="1:6" x14ac:dyDescent="0.25">
      <c r="A464" s="265"/>
      <c r="B464" s="254"/>
      <c r="C464" s="240"/>
      <c r="D464" s="258"/>
      <c r="E464" s="266"/>
      <c r="F464" s="267"/>
    </row>
    <row r="465" spans="1:6" x14ac:dyDescent="0.25">
      <c r="A465" s="265"/>
      <c r="B465" s="254"/>
      <c r="C465" s="240"/>
      <c r="D465" s="258"/>
      <c r="E465" s="266"/>
      <c r="F465" s="267"/>
    </row>
    <row r="466" spans="1:6" x14ac:dyDescent="0.25">
      <c r="A466" s="265"/>
      <c r="B466" s="254"/>
      <c r="C466" s="240"/>
      <c r="D466" s="258"/>
      <c r="E466" s="266"/>
      <c r="F466" s="267"/>
    </row>
    <row r="467" spans="1:6" x14ac:dyDescent="0.25">
      <c r="A467" s="265"/>
      <c r="B467" s="254"/>
      <c r="C467" s="240"/>
      <c r="D467" s="258"/>
      <c r="E467" s="266"/>
      <c r="F467" s="267"/>
    </row>
    <row r="468" spans="1:6" x14ac:dyDescent="0.25">
      <c r="A468" s="265"/>
      <c r="B468" s="254"/>
      <c r="C468" s="240"/>
      <c r="D468" s="258"/>
      <c r="E468" s="266"/>
      <c r="F468" s="267"/>
    </row>
    <row r="469" spans="1:6" x14ac:dyDescent="0.25">
      <c r="A469" s="265"/>
      <c r="B469" s="254"/>
      <c r="C469" s="240"/>
      <c r="D469" s="258"/>
      <c r="E469" s="266"/>
      <c r="F469" s="267"/>
    </row>
    <row r="470" spans="1:6" x14ac:dyDescent="0.25">
      <c r="A470" s="265"/>
      <c r="B470" s="254"/>
      <c r="C470" s="240"/>
      <c r="D470" s="258"/>
      <c r="E470" s="266"/>
      <c r="F470" s="267"/>
    </row>
    <row r="471" spans="1:6" x14ac:dyDescent="0.25">
      <c r="A471" s="265"/>
      <c r="B471" s="254"/>
      <c r="C471" s="240"/>
      <c r="D471" s="258"/>
      <c r="E471" s="266"/>
      <c r="F471" s="267"/>
    </row>
    <row r="472" spans="1:6" x14ac:dyDescent="0.25">
      <c r="A472" s="265"/>
      <c r="B472" s="254"/>
      <c r="C472" s="240"/>
      <c r="D472" s="258"/>
      <c r="E472" s="266"/>
      <c r="F472" s="267"/>
    </row>
    <row r="473" spans="1:6" x14ac:dyDescent="0.25">
      <c r="A473" s="265"/>
      <c r="B473" s="254"/>
      <c r="C473" s="240"/>
      <c r="D473" s="258"/>
      <c r="E473" s="266"/>
      <c r="F473" s="267"/>
    </row>
    <row r="474" spans="1:6" x14ac:dyDescent="0.25">
      <c r="A474" s="265"/>
      <c r="B474" s="254"/>
      <c r="C474" s="240"/>
      <c r="D474" s="258"/>
      <c r="E474" s="266"/>
      <c r="F474" s="267"/>
    </row>
    <row r="475" spans="1:6" x14ac:dyDescent="0.25">
      <c r="A475" s="265"/>
      <c r="B475" s="254"/>
      <c r="C475" s="240"/>
      <c r="D475" s="258"/>
      <c r="E475" s="266"/>
      <c r="F475" s="267"/>
    </row>
    <row r="476" spans="1:6" x14ac:dyDescent="0.25">
      <c r="A476" s="265"/>
      <c r="B476" s="254"/>
      <c r="C476" s="240"/>
      <c r="D476" s="258"/>
      <c r="E476" s="266"/>
      <c r="F476" s="267"/>
    </row>
    <row r="477" spans="1:6" x14ac:dyDescent="0.25">
      <c r="A477" s="265"/>
      <c r="B477" s="254"/>
      <c r="C477" s="240"/>
      <c r="D477" s="258"/>
      <c r="E477" s="266"/>
      <c r="F477" s="267"/>
    </row>
    <row r="478" spans="1:6" x14ac:dyDescent="0.25">
      <c r="A478" s="265"/>
      <c r="B478" s="254"/>
      <c r="C478" s="240"/>
      <c r="D478" s="258"/>
      <c r="E478" s="266"/>
      <c r="F478" s="267"/>
    </row>
    <row r="479" spans="1:6" x14ac:dyDescent="0.25">
      <c r="A479" s="265"/>
      <c r="B479" s="254"/>
      <c r="C479" s="240"/>
      <c r="D479" s="258"/>
      <c r="E479" s="266"/>
      <c r="F479" s="267"/>
    </row>
    <row r="480" spans="1:6" x14ac:dyDescent="0.25">
      <c r="A480" s="265"/>
      <c r="B480" s="254"/>
      <c r="C480" s="240"/>
      <c r="D480" s="258"/>
      <c r="E480" s="266"/>
      <c r="F480" s="267"/>
    </row>
    <row r="481" spans="1:6" x14ac:dyDescent="0.25">
      <c r="A481" s="265"/>
      <c r="B481" s="254"/>
      <c r="C481" s="240"/>
      <c r="D481" s="258"/>
      <c r="E481" s="266"/>
      <c r="F481" s="267"/>
    </row>
    <row r="482" spans="1:6" x14ac:dyDescent="0.25">
      <c r="A482" s="265"/>
      <c r="B482" s="254"/>
      <c r="C482" s="240"/>
      <c r="D482" s="258"/>
      <c r="E482" s="266"/>
      <c r="F482" s="267"/>
    </row>
    <row r="483" spans="1:6" x14ac:dyDescent="0.25">
      <c r="A483" s="265"/>
      <c r="B483" s="254"/>
      <c r="C483" s="240"/>
      <c r="D483" s="258"/>
      <c r="E483" s="266"/>
      <c r="F483" s="267"/>
    </row>
    <row r="484" spans="1:6" x14ac:dyDescent="0.25">
      <c r="A484" s="265"/>
      <c r="B484" s="254"/>
      <c r="C484" s="240"/>
      <c r="D484" s="258"/>
      <c r="E484" s="266"/>
      <c r="F484" s="267"/>
    </row>
    <row r="485" spans="1:6" x14ac:dyDescent="0.25">
      <c r="A485" s="265"/>
      <c r="B485" s="254"/>
      <c r="C485" s="240"/>
      <c r="D485" s="258"/>
      <c r="E485" s="266"/>
      <c r="F485" s="267"/>
    </row>
    <row r="486" spans="1:6" x14ac:dyDescent="0.25">
      <c r="A486" s="265"/>
      <c r="B486" s="254"/>
      <c r="C486" s="240"/>
      <c r="D486" s="258"/>
      <c r="E486" s="266"/>
      <c r="F486" s="267"/>
    </row>
    <row r="487" spans="1:6" x14ac:dyDescent="0.25">
      <c r="A487" s="265"/>
      <c r="B487" s="254"/>
      <c r="C487" s="240"/>
      <c r="D487" s="258"/>
      <c r="E487" s="266"/>
      <c r="F487" s="267"/>
    </row>
    <row r="488" spans="1:6" x14ac:dyDescent="0.25">
      <c r="A488" s="265"/>
      <c r="B488" s="254"/>
      <c r="C488" s="240"/>
      <c r="D488" s="258"/>
      <c r="E488" s="266"/>
      <c r="F488" s="267"/>
    </row>
    <row r="489" spans="1:6" x14ac:dyDescent="0.25">
      <c r="A489" s="265"/>
      <c r="B489" s="254"/>
      <c r="C489" s="240"/>
      <c r="D489" s="258"/>
      <c r="E489" s="266"/>
      <c r="F489" s="267"/>
    </row>
    <row r="490" spans="1:6" x14ac:dyDescent="0.25">
      <c r="A490" s="265"/>
      <c r="B490" s="254"/>
      <c r="C490" s="240"/>
      <c r="D490" s="258"/>
      <c r="E490" s="266"/>
      <c r="F490" s="267"/>
    </row>
    <row r="491" spans="1:6" x14ac:dyDescent="0.25">
      <c r="A491" s="265"/>
      <c r="B491" s="254"/>
      <c r="C491" s="240"/>
      <c r="D491" s="258"/>
      <c r="E491" s="266"/>
      <c r="F491" s="267"/>
    </row>
    <row r="492" spans="1:6" x14ac:dyDescent="0.25">
      <c r="A492" s="265"/>
      <c r="B492" s="254"/>
      <c r="C492" s="240"/>
      <c r="D492" s="258"/>
      <c r="E492" s="266"/>
      <c r="F492" s="267"/>
    </row>
    <row r="493" spans="1:6" x14ac:dyDescent="0.25">
      <c r="A493" s="265"/>
      <c r="B493" s="254"/>
      <c r="C493" s="240"/>
      <c r="D493" s="258"/>
      <c r="E493" s="266"/>
      <c r="F493" s="267"/>
    </row>
    <row r="494" spans="1:6" x14ac:dyDescent="0.25">
      <c r="A494" s="265"/>
      <c r="B494" s="254"/>
      <c r="C494" s="240"/>
      <c r="D494" s="258"/>
      <c r="E494" s="266"/>
      <c r="F494" s="267"/>
    </row>
    <row r="495" spans="1:6" x14ac:dyDescent="0.25">
      <c r="A495" s="265"/>
      <c r="B495" s="254"/>
      <c r="C495" s="240"/>
      <c r="D495" s="258"/>
      <c r="E495" s="266"/>
      <c r="F495" s="267"/>
    </row>
    <row r="496" spans="1:6" x14ac:dyDescent="0.25">
      <c r="A496" s="265"/>
      <c r="B496" s="254"/>
      <c r="C496" s="240"/>
      <c r="D496" s="258"/>
      <c r="E496" s="266"/>
      <c r="F496" s="267"/>
    </row>
    <row r="497" spans="1:6" x14ac:dyDescent="0.25">
      <c r="A497" s="265"/>
      <c r="B497" s="254"/>
      <c r="C497" s="240"/>
      <c r="D497" s="258"/>
      <c r="E497" s="266"/>
      <c r="F497" s="267"/>
    </row>
    <row r="498" spans="1:6" x14ac:dyDescent="0.25">
      <c r="A498" s="265"/>
      <c r="B498" s="254"/>
      <c r="C498" s="240"/>
      <c r="D498" s="258"/>
      <c r="E498" s="266"/>
      <c r="F498" s="267"/>
    </row>
    <row r="499" spans="1:6" x14ac:dyDescent="0.25">
      <c r="A499" s="265"/>
      <c r="B499" s="254"/>
      <c r="C499" s="240"/>
      <c r="D499" s="258"/>
      <c r="E499" s="266"/>
      <c r="F499" s="267"/>
    </row>
    <row r="500" spans="1:6" x14ac:dyDescent="0.25">
      <c r="A500" s="265"/>
      <c r="B500" s="254"/>
      <c r="C500" s="240"/>
      <c r="D500" s="258"/>
      <c r="E500" s="266"/>
      <c r="F500" s="267"/>
    </row>
    <row r="501" spans="1:6" x14ac:dyDescent="0.25">
      <c r="A501" s="265"/>
      <c r="B501" s="254"/>
      <c r="C501" s="240"/>
      <c r="D501" s="258"/>
      <c r="E501" s="266"/>
      <c r="F501" s="267"/>
    </row>
    <row r="502" spans="1:6" x14ac:dyDescent="0.25">
      <c r="A502" s="265"/>
      <c r="B502" s="254"/>
      <c r="C502" s="240"/>
      <c r="D502" s="258"/>
      <c r="E502" s="266"/>
      <c r="F502" s="267"/>
    </row>
    <row r="503" spans="1:6" x14ac:dyDescent="0.25">
      <c r="A503" s="265"/>
      <c r="B503" s="254"/>
      <c r="C503" s="240"/>
      <c r="D503" s="258"/>
      <c r="E503" s="266"/>
      <c r="F503" s="267"/>
    </row>
    <row r="504" spans="1:6" x14ac:dyDescent="0.25">
      <c r="A504" s="265"/>
      <c r="B504" s="254"/>
      <c r="C504" s="240"/>
      <c r="D504" s="258"/>
      <c r="E504" s="266"/>
      <c r="F504" s="267"/>
    </row>
    <row r="505" spans="1:6" x14ac:dyDescent="0.25">
      <c r="A505" s="265"/>
      <c r="B505" s="254"/>
      <c r="C505" s="240"/>
      <c r="D505" s="258"/>
      <c r="E505" s="266"/>
      <c r="F505" s="267"/>
    </row>
    <row r="506" spans="1:6" x14ac:dyDescent="0.25">
      <c r="A506" s="265"/>
      <c r="B506" s="254"/>
      <c r="C506" s="240"/>
      <c r="D506" s="258"/>
      <c r="E506" s="266"/>
      <c r="F506" s="267"/>
    </row>
    <row r="507" spans="1:6" x14ac:dyDescent="0.25">
      <c r="A507" s="265"/>
      <c r="B507" s="254"/>
      <c r="C507" s="240"/>
      <c r="D507" s="258"/>
      <c r="E507" s="266"/>
      <c r="F507" s="267"/>
    </row>
    <row r="508" spans="1:6" x14ac:dyDescent="0.25">
      <c r="A508" s="265"/>
      <c r="B508" s="254"/>
      <c r="C508" s="240"/>
      <c r="D508" s="258"/>
      <c r="E508" s="266"/>
      <c r="F508" s="267"/>
    </row>
    <row r="509" spans="1:6" x14ac:dyDescent="0.25">
      <c r="A509" s="265"/>
      <c r="B509" s="254"/>
      <c r="C509" s="240"/>
      <c r="D509" s="258"/>
      <c r="E509" s="266"/>
      <c r="F509" s="267"/>
    </row>
    <row r="510" spans="1:6" x14ac:dyDescent="0.25">
      <c r="A510" s="265"/>
      <c r="B510" s="254"/>
      <c r="C510" s="240"/>
      <c r="D510" s="258"/>
      <c r="E510" s="266"/>
      <c r="F510" s="267"/>
    </row>
    <row r="511" spans="1:6" x14ac:dyDescent="0.25">
      <c r="A511" s="265"/>
      <c r="B511" s="254"/>
      <c r="C511" s="240"/>
      <c r="D511" s="258"/>
      <c r="E511" s="266"/>
      <c r="F511" s="267"/>
    </row>
    <row r="512" spans="1:6" x14ac:dyDescent="0.25">
      <c r="A512" s="265"/>
      <c r="B512" s="254"/>
      <c r="C512" s="240"/>
      <c r="D512" s="258"/>
      <c r="E512" s="266"/>
      <c r="F512" s="267"/>
    </row>
    <row r="513" spans="1:6" x14ac:dyDescent="0.25">
      <c r="A513" s="265"/>
      <c r="B513" s="254"/>
      <c r="C513" s="240"/>
      <c r="D513" s="258"/>
      <c r="E513" s="266"/>
      <c r="F513" s="267"/>
    </row>
    <row r="514" spans="1:6" x14ac:dyDescent="0.25">
      <c r="A514" s="265"/>
      <c r="B514" s="254"/>
      <c r="C514" s="240"/>
      <c r="D514" s="258"/>
      <c r="E514" s="266"/>
      <c r="F514" s="267"/>
    </row>
    <row r="515" spans="1:6" x14ac:dyDescent="0.25">
      <c r="A515" s="265"/>
      <c r="B515" s="254"/>
      <c r="C515" s="240"/>
      <c r="D515" s="258"/>
      <c r="E515" s="266"/>
      <c r="F515" s="267"/>
    </row>
    <row r="516" spans="1:6" x14ac:dyDescent="0.25">
      <c r="A516" s="265"/>
      <c r="B516" s="254"/>
      <c r="C516" s="240"/>
      <c r="D516" s="258"/>
      <c r="E516" s="266"/>
      <c r="F516" s="267"/>
    </row>
    <row r="517" spans="1:6" x14ac:dyDescent="0.25">
      <c r="A517" s="265"/>
      <c r="B517" s="254"/>
      <c r="C517" s="240"/>
      <c r="D517" s="258"/>
      <c r="E517" s="266"/>
      <c r="F517" s="267"/>
    </row>
    <row r="518" spans="1:6" x14ac:dyDescent="0.25">
      <c r="A518" s="265"/>
      <c r="B518" s="254"/>
      <c r="C518" s="240"/>
      <c r="D518" s="258"/>
      <c r="E518" s="266"/>
      <c r="F518" s="267"/>
    </row>
    <row r="519" spans="1:6" x14ac:dyDescent="0.25">
      <c r="A519" s="265"/>
      <c r="B519" s="254"/>
      <c r="C519" s="240"/>
      <c r="D519" s="258"/>
      <c r="E519" s="266"/>
      <c r="F519" s="267"/>
    </row>
    <row r="520" spans="1:6" x14ac:dyDescent="0.25">
      <c r="A520" s="265"/>
      <c r="B520" s="254"/>
      <c r="C520" s="240"/>
      <c r="D520" s="258"/>
      <c r="E520" s="266"/>
      <c r="F520" s="267"/>
    </row>
    <row r="521" spans="1:6" x14ac:dyDescent="0.25">
      <c r="A521" s="265"/>
      <c r="B521" s="254"/>
      <c r="C521" s="240"/>
      <c r="D521" s="258"/>
      <c r="E521" s="266"/>
      <c r="F521" s="267"/>
    </row>
    <row r="522" spans="1:6" x14ac:dyDescent="0.25">
      <c r="A522" s="265"/>
      <c r="B522" s="254"/>
      <c r="C522" s="240"/>
      <c r="D522" s="258"/>
      <c r="E522" s="266"/>
      <c r="F522" s="267"/>
    </row>
    <row r="523" spans="1:6" x14ac:dyDescent="0.25">
      <c r="A523" s="265"/>
      <c r="B523" s="254"/>
      <c r="C523" s="240"/>
      <c r="D523" s="258"/>
      <c r="E523" s="266"/>
      <c r="F523" s="267"/>
    </row>
    <row r="524" spans="1:6" x14ac:dyDescent="0.25">
      <c r="A524" s="265"/>
      <c r="B524" s="254"/>
      <c r="C524" s="240"/>
      <c r="D524" s="258"/>
      <c r="E524" s="266"/>
      <c r="F524" s="267"/>
    </row>
    <row r="525" spans="1:6" x14ac:dyDescent="0.25">
      <c r="A525" s="265"/>
      <c r="B525" s="254"/>
      <c r="C525" s="240"/>
      <c r="D525" s="258"/>
      <c r="E525" s="266"/>
      <c r="F525" s="267"/>
    </row>
    <row r="526" spans="1:6" x14ac:dyDescent="0.25">
      <c r="A526" s="265"/>
      <c r="B526" s="254"/>
      <c r="C526" s="240"/>
      <c r="D526" s="258"/>
      <c r="E526" s="266"/>
      <c r="F526" s="267"/>
    </row>
    <row r="527" spans="1:6" x14ac:dyDescent="0.25">
      <c r="A527" s="265"/>
      <c r="B527" s="254"/>
      <c r="C527" s="240"/>
      <c r="D527" s="258"/>
      <c r="E527" s="266"/>
      <c r="F527" s="267"/>
    </row>
    <row r="528" spans="1:6" x14ac:dyDescent="0.25">
      <c r="A528" s="265"/>
      <c r="B528" s="254"/>
      <c r="C528" s="240"/>
      <c r="D528" s="258"/>
      <c r="E528" s="266"/>
      <c r="F528" s="267"/>
    </row>
    <row r="529" spans="1:6" x14ac:dyDescent="0.25">
      <c r="A529" s="265"/>
      <c r="B529" s="254"/>
      <c r="C529" s="240"/>
      <c r="D529" s="258"/>
      <c r="E529" s="266"/>
      <c r="F529" s="267"/>
    </row>
    <row r="530" spans="1:6" x14ac:dyDescent="0.25">
      <c r="A530" s="265"/>
      <c r="B530" s="254"/>
      <c r="C530" s="240"/>
      <c r="D530" s="258"/>
      <c r="E530" s="266"/>
      <c r="F530" s="267"/>
    </row>
    <row r="531" spans="1:6" x14ac:dyDescent="0.25">
      <c r="A531" s="265"/>
      <c r="B531" s="254"/>
      <c r="C531" s="240"/>
      <c r="D531" s="258"/>
      <c r="E531" s="266"/>
      <c r="F531" s="267"/>
    </row>
    <row r="532" spans="1:6" x14ac:dyDescent="0.25">
      <c r="A532" s="265"/>
      <c r="B532" s="254"/>
      <c r="C532" s="240"/>
      <c r="D532" s="258"/>
      <c r="E532" s="266"/>
      <c r="F532" s="267"/>
    </row>
    <row r="533" spans="1:6" x14ac:dyDescent="0.25">
      <c r="A533" s="265"/>
      <c r="B533" s="254"/>
      <c r="C533" s="240"/>
      <c r="D533" s="258"/>
      <c r="E533" s="266"/>
      <c r="F533" s="267"/>
    </row>
    <row r="534" spans="1:6" x14ac:dyDescent="0.25">
      <c r="A534" s="265"/>
      <c r="B534" s="254"/>
      <c r="C534" s="240"/>
      <c r="D534" s="258"/>
      <c r="E534" s="266"/>
      <c r="F534" s="267"/>
    </row>
    <row r="535" spans="1:6" x14ac:dyDescent="0.25">
      <c r="A535" s="265"/>
      <c r="B535" s="254"/>
      <c r="C535" s="240"/>
      <c r="D535" s="258"/>
      <c r="E535" s="266"/>
      <c r="F535" s="267"/>
    </row>
    <row r="536" spans="1:6" x14ac:dyDescent="0.25">
      <c r="A536" s="265"/>
      <c r="B536" s="254"/>
      <c r="C536" s="240"/>
      <c r="D536" s="258"/>
      <c r="E536" s="266"/>
      <c r="F536" s="267"/>
    </row>
    <row r="537" spans="1:6" x14ac:dyDescent="0.25">
      <c r="A537" s="265"/>
      <c r="B537" s="254"/>
      <c r="C537" s="240"/>
      <c r="D537" s="258"/>
      <c r="E537" s="266"/>
      <c r="F537" s="267"/>
    </row>
    <row r="538" spans="1:6" x14ac:dyDescent="0.25">
      <c r="A538" s="265"/>
      <c r="B538" s="254"/>
      <c r="C538" s="240"/>
      <c r="D538" s="258"/>
      <c r="E538" s="266"/>
      <c r="F538" s="267"/>
    </row>
    <row r="539" spans="1:6" x14ac:dyDescent="0.25">
      <c r="A539" s="265"/>
      <c r="B539" s="254"/>
      <c r="C539" s="240"/>
      <c r="D539" s="258"/>
      <c r="E539" s="266"/>
      <c r="F539" s="267"/>
    </row>
    <row r="540" spans="1:6" x14ac:dyDescent="0.25">
      <c r="A540" s="265"/>
      <c r="B540" s="254"/>
      <c r="C540" s="240"/>
      <c r="D540" s="258"/>
      <c r="E540" s="266"/>
      <c r="F540" s="267"/>
    </row>
    <row r="541" spans="1:6" x14ac:dyDescent="0.25">
      <c r="A541" s="265"/>
      <c r="B541" s="254"/>
      <c r="C541" s="240"/>
      <c r="D541" s="258"/>
      <c r="E541" s="266"/>
      <c r="F541" s="267"/>
    </row>
    <row r="542" spans="1:6" x14ac:dyDescent="0.25">
      <c r="A542" s="265"/>
      <c r="B542" s="254"/>
      <c r="C542" s="240"/>
      <c r="D542" s="258"/>
      <c r="E542" s="266"/>
      <c r="F542" s="267"/>
    </row>
    <row r="543" spans="1:6" x14ac:dyDescent="0.25">
      <c r="A543" s="265"/>
      <c r="B543" s="254"/>
      <c r="C543" s="240"/>
      <c r="D543" s="258"/>
      <c r="E543" s="266"/>
      <c r="F543" s="267"/>
    </row>
    <row r="544" spans="1:6" x14ac:dyDescent="0.25">
      <c r="A544" s="265"/>
      <c r="B544" s="254"/>
      <c r="C544" s="240"/>
      <c r="D544" s="258"/>
      <c r="E544" s="266"/>
      <c r="F544" s="267"/>
    </row>
    <row r="545" spans="1:6" x14ac:dyDescent="0.25">
      <c r="A545" s="265"/>
      <c r="B545" s="254"/>
      <c r="C545" s="240"/>
      <c r="D545" s="258"/>
      <c r="E545" s="266"/>
      <c r="F545" s="267"/>
    </row>
    <row r="546" spans="1:6" x14ac:dyDescent="0.25">
      <c r="A546" s="265"/>
      <c r="B546" s="254"/>
      <c r="C546" s="240"/>
      <c r="D546" s="258"/>
      <c r="E546" s="266"/>
      <c r="F546" s="267"/>
    </row>
    <row r="547" spans="1:6" x14ac:dyDescent="0.25">
      <c r="A547" s="265"/>
      <c r="B547" s="254"/>
      <c r="C547" s="240"/>
      <c r="D547" s="258"/>
      <c r="E547" s="266"/>
      <c r="F547" s="267"/>
    </row>
    <row r="548" spans="1:6" x14ac:dyDescent="0.25">
      <c r="A548" s="265"/>
      <c r="B548" s="254"/>
      <c r="C548" s="240"/>
      <c r="D548" s="258"/>
      <c r="E548" s="266"/>
      <c r="F548" s="267"/>
    </row>
    <row r="549" spans="1:6" x14ac:dyDescent="0.25">
      <c r="A549" s="265"/>
      <c r="B549" s="254"/>
      <c r="C549" s="240"/>
      <c r="D549" s="258"/>
      <c r="E549" s="266"/>
      <c r="F549" s="267"/>
    </row>
    <row r="550" spans="1:6" x14ac:dyDescent="0.25">
      <c r="A550" s="265"/>
      <c r="B550" s="254"/>
      <c r="C550" s="240"/>
      <c r="D550" s="258"/>
      <c r="E550" s="266"/>
      <c r="F550" s="267"/>
    </row>
    <row r="551" spans="1:6" x14ac:dyDescent="0.25">
      <c r="A551" s="265"/>
      <c r="B551" s="254"/>
      <c r="C551" s="240"/>
      <c r="D551" s="258"/>
      <c r="E551" s="266"/>
      <c r="F551" s="267"/>
    </row>
    <row r="552" spans="1:6" x14ac:dyDescent="0.25">
      <c r="A552" s="265"/>
      <c r="B552" s="254"/>
      <c r="C552" s="240"/>
      <c r="D552" s="258"/>
      <c r="E552" s="266"/>
      <c r="F552" s="267"/>
    </row>
    <row r="553" spans="1:6" x14ac:dyDescent="0.25">
      <c r="A553" s="265"/>
      <c r="B553" s="254"/>
      <c r="C553" s="240"/>
      <c r="D553" s="258"/>
      <c r="E553" s="266"/>
      <c r="F553" s="267"/>
    </row>
    <row r="554" spans="1:6" x14ac:dyDescent="0.25">
      <c r="A554" s="265"/>
      <c r="B554" s="254"/>
      <c r="C554" s="240"/>
      <c r="D554" s="258"/>
      <c r="E554" s="266"/>
      <c r="F554" s="267"/>
    </row>
    <row r="555" spans="1:6" x14ac:dyDescent="0.25">
      <c r="A555" s="265"/>
      <c r="B555" s="254"/>
      <c r="C555" s="240"/>
      <c r="D555" s="258"/>
      <c r="E555" s="266"/>
      <c r="F555" s="267"/>
    </row>
    <row r="556" spans="1:6" x14ac:dyDescent="0.25">
      <c r="A556" s="265"/>
      <c r="B556" s="254"/>
      <c r="C556" s="240"/>
      <c r="D556" s="258"/>
      <c r="E556" s="266"/>
      <c r="F556" s="267"/>
    </row>
    <row r="557" spans="1:6" x14ac:dyDescent="0.25">
      <c r="A557" s="265"/>
      <c r="B557" s="254"/>
      <c r="C557" s="240"/>
      <c r="D557" s="258"/>
      <c r="E557" s="266"/>
      <c r="F557" s="267"/>
    </row>
  </sheetData>
  <pageMargins left="0.70866141732283472" right="0.70866141732283472" top="0.74803149606299213" bottom="0.74803149606299213" header="0.31496062992125984" footer="0.31496062992125984"/>
  <pageSetup paperSize="9" scale="79" fitToHeight="0" orientation="portrait" useFirstPageNumber="1" r:id="rId1"/>
  <headerFooter>
    <oddHeader>&amp;LFMS&amp;CEskom GOU Properties&amp;R&amp;8Contract no: 46000xxxxx</oddHeader>
    <oddFooter>&amp;C8-&amp;P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0.Summary</vt:lpstr>
      <vt:lpstr>1.P&amp;Gs</vt:lpstr>
      <vt:lpstr>2.SHEQ</vt:lpstr>
      <vt:lpstr>ALTERATIONS</vt:lpstr>
      <vt:lpstr>BUILDING BOQ</vt:lpstr>
      <vt:lpstr>PLUMBING AND DRAINAGE BOQ</vt:lpstr>
      <vt:lpstr>ELECTRICAL</vt:lpstr>
      <vt:lpstr>HVAC</vt:lpstr>
      <vt:lpstr>FIRE PROTECTION</vt:lpstr>
      <vt:lpstr>FURNITUTE</vt:lpstr>
      <vt:lpstr>'0.Summary'!Print_Area</vt:lpstr>
      <vt:lpstr>'1.P&amp;Gs'!Print_Area</vt:lpstr>
      <vt:lpstr>'BUILDING BOQ'!Print_Area</vt:lpstr>
      <vt:lpstr>'FIRE PROTECTION'!Print_Area</vt:lpstr>
      <vt:lpstr>FURNITUTE!Print_Area</vt:lpstr>
      <vt:lpstr>'PLUMBING AND DRAINAGE BOQ'!Print_Area</vt:lpstr>
      <vt:lpstr>ALTERATIONS!Print_Titles</vt:lpstr>
      <vt:lpstr>'BUILDING BOQ'!Print_Titles</vt:lpstr>
      <vt:lpstr>'FIRE PROTECTION'!Print_Titles</vt:lpstr>
      <vt:lpstr>FURNITUTE!Print_Titles</vt:lpstr>
      <vt:lpstr>'PLUMBING AND DRAINAGE BOQ'!Print_Titles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Portia Mphego</dc:creator>
  <cp:lastModifiedBy>Thendo Silimela</cp:lastModifiedBy>
  <dcterms:created xsi:type="dcterms:W3CDTF">2024-03-12T08:44:48Z</dcterms:created>
  <dcterms:modified xsi:type="dcterms:W3CDTF">2026-06-11T14:54:24Z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